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ruiz\Documents\GEST_CONOC\2019\PUBLICACIONES TRANSPARENCIA\"/>
    </mc:Choice>
  </mc:AlternateContent>
  <bookViews>
    <workbookView xWindow="0" yWindow="0" windowWidth="19200" windowHeight="11490"/>
  </bookViews>
  <sheets>
    <sheet name="CONTROL DE CAPACITACIONES" sheetId="1" r:id="rId1"/>
    <sheet name="Hoja1" sheetId="3" state="hidden" r:id="rId2"/>
    <sheet name="T_EVALUACION CONOCIMIENTOS" sheetId="2" r:id="rId3"/>
  </sheets>
  <externalReferences>
    <externalReference r:id="rId4"/>
    <externalReference r:id="rId5"/>
    <externalReference r:id="rId6"/>
    <externalReference r:id="rId7"/>
    <externalReference r:id="rId8"/>
  </externalReferences>
  <definedNames>
    <definedName name="_xlnm._FilterDatabase" localSheetId="0" hidden="1">'CONTROL DE CAPACITACIONES'!$A$3:$BM$68</definedName>
    <definedName name="_xlnm.Print_Area" localSheetId="0">'CONTROL DE CAPACITACIONES'!$A$1:$BA$3</definedName>
    <definedName name="_xlnm.Print_Area" localSheetId="2">'T_EVALUACION CONOCIMIENTOS'!$A$584:$G$622</definedName>
  </definedNames>
  <calcPr calcId="162913"/>
</workbook>
</file>

<file path=xl/calcChain.xml><?xml version="1.0" encoding="utf-8"?>
<calcChain xmlns="http://schemas.openxmlformats.org/spreadsheetml/2006/main">
  <c r="AA68" i="1" l="1"/>
  <c r="V68" i="1"/>
  <c r="R68" i="1"/>
  <c r="L65" i="1"/>
  <c r="L64" i="1"/>
  <c r="Q68" i="1" l="1"/>
  <c r="L66" i="1"/>
  <c r="L63" i="1"/>
  <c r="Z68" i="1"/>
  <c r="P68" i="1"/>
  <c r="L62" i="1"/>
  <c r="AT59" i="1" l="1"/>
  <c r="AS59" i="1"/>
  <c r="AR59" i="1"/>
  <c r="AQ59" i="1"/>
  <c r="AO59" i="1"/>
  <c r="AN59" i="1"/>
  <c r="AM59" i="1"/>
  <c r="AL59" i="1"/>
  <c r="AJ59" i="1"/>
  <c r="AI59" i="1"/>
  <c r="AH59" i="1"/>
  <c r="AG59" i="1"/>
  <c r="AE59" i="1"/>
  <c r="AD59" i="1"/>
  <c r="AC59" i="1"/>
  <c r="AB59" i="1"/>
  <c r="AF59" i="1" l="1"/>
  <c r="AK59" i="1"/>
  <c r="AP59" i="1"/>
  <c r="AU59" i="1"/>
  <c r="BA58" i="1"/>
  <c r="L61" i="1" l="1"/>
  <c r="L59" i="1" l="1"/>
  <c r="L58" i="1" l="1"/>
  <c r="M634" i="2" l="1"/>
  <c r="N634" i="2"/>
  <c r="O634" i="2" s="1"/>
  <c r="M635" i="2"/>
  <c r="N635" i="2"/>
  <c r="O635" i="2" s="1"/>
  <c r="M636" i="2"/>
  <c r="N636" i="2"/>
  <c r="O636" i="2" s="1"/>
  <c r="M637" i="2"/>
  <c r="N637" i="2"/>
  <c r="O637" i="2"/>
  <c r="M638" i="2"/>
  <c r="N638" i="2"/>
  <c r="O638" i="2"/>
  <c r="M639" i="2"/>
  <c r="N639" i="2"/>
  <c r="O639" i="2" s="1"/>
  <c r="M640" i="2"/>
  <c r="N640" i="2"/>
  <c r="O640" i="2" s="1"/>
  <c r="M642" i="2"/>
  <c r="N642" i="2"/>
  <c r="O642" i="2"/>
  <c r="M643" i="2"/>
  <c r="N643" i="2"/>
  <c r="O643" i="2" s="1"/>
  <c r="M644" i="2"/>
  <c r="N644" i="2"/>
  <c r="O644" i="2" s="1"/>
  <c r="M645" i="2"/>
  <c r="N645" i="2"/>
  <c r="O645" i="2"/>
  <c r="M646" i="2"/>
  <c r="N646" i="2"/>
  <c r="O646" i="2"/>
  <c r="M647" i="2"/>
  <c r="N647" i="2"/>
  <c r="O647" i="2" s="1"/>
  <c r="M648" i="2"/>
  <c r="N648" i="2"/>
  <c r="O648" i="2" s="1"/>
  <c r="M649" i="2"/>
  <c r="N649" i="2"/>
  <c r="O649" i="2"/>
  <c r="M650" i="2"/>
  <c r="N650" i="2"/>
  <c r="O650" i="2"/>
  <c r="M651" i="2"/>
  <c r="N651" i="2"/>
  <c r="O651" i="2" s="1"/>
  <c r="M652" i="2"/>
  <c r="N652" i="2"/>
  <c r="O652" i="2" s="1"/>
  <c r="M653" i="2"/>
  <c r="N653" i="2"/>
  <c r="O653" i="2"/>
  <c r="M654" i="2"/>
  <c r="N654" i="2"/>
  <c r="O654" i="2"/>
  <c r="M655" i="2"/>
  <c r="O655" i="2" s="1"/>
  <c r="N655" i="2"/>
  <c r="M656" i="2"/>
  <c r="N656" i="2"/>
  <c r="O656" i="2" s="1"/>
  <c r="M657" i="2"/>
  <c r="N657" i="2"/>
  <c r="O657" i="2"/>
  <c r="M658" i="2"/>
  <c r="N658" i="2"/>
  <c r="O658" i="2"/>
  <c r="M659" i="2"/>
  <c r="O659" i="2" s="1"/>
  <c r="N659" i="2"/>
  <c r="M660" i="2"/>
  <c r="N660" i="2"/>
  <c r="O660" i="2" s="1"/>
  <c r="M661" i="2"/>
  <c r="N661" i="2"/>
  <c r="O661" i="2"/>
  <c r="M662" i="2"/>
  <c r="N662" i="2"/>
  <c r="O662" i="2"/>
  <c r="M663" i="2"/>
  <c r="O663" i="2" s="1"/>
  <c r="N663" i="2"/>
  <c r="M664" i="2"/>
  <c r="N664" i="2"/>
  <c r="O664" i="2" s="1"/>
  <c r="M665" i="2"/>
  <c r="N665" i="2"/>
  <c r="O665" i="2"/>
  <c r="M666" i="2"/>
  <c r="N666" i="2"/>
  <c r="O666" i="2"/>
  <c r="M667" i="2"/>
  <c r="O667" i="2" s="1"/>
  <c r="N667" i="2"/>
  <c r="M668" i="2"/>
  <c r="N668" i="2"/>
  <c r="O668" i="2" s="1"/>
  <c r="M669" i="2"/>
  <c r="N669" i="2"/>
  <c r="O669" i="2"/>
  <c r="M670" i="2"/>
  <c r="N670" i="2"/>
  <c r="O670" i="2"/>
  <c r="M671" i="2"/>
  <c r="O671" i="2" s="1"/>
  <c r="N671" i="2"/>
  <c r="M672" i="2"/>
  <c r="N672" i="2"/>
  <c r="O672" i="2" s="1"/>
  <c r="J673" i="2"/>
  <c r="M641" i="2" s="1"/>
  <c r="K673" i="2"/>
  <c r="L673" i="2"/>
  <c r="M673" i="2"/>
  <c r="N673" i="2"/>
  <c r="O673" i="2"/>
  <c r="N641" i="2" l="1"/>
  <c r="O641" i="2" s="1"/>
  <c r="AZ39" i="1"/>
  <c r="AY39" i="1"/>
  <c r="AX39" i="1"/>
  <c r="AU39" i="1"/>
  <c r="AP39" i="1"/>
  <c r="AK39" i="1"/>
  <c r="AF39" i="1"/>
  <c r="AZ38" i="1"/>
  <c r="AY38" i="1"/>
  <c r="AX38" i="1"/>
  <c r="AU38" i="1"/>
  <c r="AP38" i="1"/>
  <c r="AK38" i="1"/>
  <c r="AF38" i="1"/>
  <c r="AC5" i="1" l="1"/>
  <c r="AB5" i="1"/>
  <c r="AS4" i="1"/>
  <c r="AR4" i="1"/>
  <c r="AQ4" i="1"/>
  <c r="AN4" i="1"/>
  <c r="AM4" i="1"/>
  <c r="AL4" i="1"/>
  <c r="AI4" i="1"/>
  <c r="AH4" i="1"/>
  <c r="AG4" i="1"/>
  <c r="AD4" i="1"/>
  <c r="AC4" i="1"/>
  <c r="AB4" i="1"/>
  <c r="AR55" i="1"/>
  <c r="AQ55" i="1"/>
  <c r="AN55" i="1"/>
  <c r="AM55" i="1"/>
  <c r="AL55" i="1"/>
  <c r="AJ55" i="1"/>
  <c r="AI55" i="1"/>
  <c r="AH55" i="1"/>
  <c r="AG55" i="1"/>
  <c r="AD55" i="1"/>
  <c r="AC55" i="1"/>
  <c r="AB55" i="1"/>
  <c r="AU56" i="1"/>
  <c r="AP56" i="1"/>
  <c r="AK56" i="1"/>
  <c r="AB56" i="1"/>
  <c r="AF56" i="1" s="1"/>
  <c r="AU55" i="1" l="1"/>
  <c r="AP55" i="1"/>
  <c r="AK55" i="1"/>
  <c r="AF55" i="1"/>
  <c r="Y68" i="1"/>
  <c r="AZ35" i="1"/>
  <c r="AY35" i="1"/>
  <c r="AX35" i="1"/>
  <c r="E620" i="2"/>
  <c r="G620" i="2" s="1"/>
  <c r="F620" i="2"/>
  <c r="AT23" i="1" l="1"/>
  <c r="AS23" i="1"/>
  <c r="AR23" i="1"/>
  <c r="AQ23" i="1"/>
  <c r="AO23" i="1"/>
  <c r="AN23" i="1"/>
  <c r="AM23" i="1"/>
  <c r="AL23" i="1"/>
  <c r="AJ23" i="1"/>
  <c r="AI23" i="1"/>
  <c r="AH23" i="1"/>
  <c r="AG23" i="1"/>
  <c r="AF23" i="1"/>
  <c r="AE23" i="1"/>
  <c r="AU23" i="1" l="1"/>
  <c r="AP23" i="1"/>
  <c r="AK23" i="1"/>
  <c r="L23" i="1"/>
  <c r="D622" i="2" l="1"/>
  <c r="C622" i="2"/>
  <c r="B622" i="2"/>
  <c r="E594" i="2" s="1"/>
  <c r="F621" i="2"/>
  <c r="E621" i="2"/>
  <c r="F619" i="2"/>
  <c r="E619" i="2"/>
  <c r="F618" i="2"/>
  <c r="E618" i="2"/>
  <c r="F617" i="2"/>
  <c r="E617" i="2"/>
  <c r="F616" i="2"/>
  <c r="E616" i="2"/>
  <c r="F615" i="2"/>
  <c r="E615" i="2"/>
  <c r="F614" i="2"/>
  <c r="E614" i="2"/>
  <c r="F613" i="2"/>
  <c r="E613" i="2"/>
  <c r="F612" i="2"/>
  <c r="E612" i="2"/>
  <c r="F611" i="2"/>
  <c r="E611" i="2"/>
  <c r="F610" i="2"/>
  <c r="E610" i="2"/>
  <c r="F609" i="2"/>
  <c r="E609" i="2"/>
  <c r="F608" i="2"/>
  <c r="E608" i="2"/>
  <c r="F607" i="2"/>
  <c r="E607" i="2"/>
  <c r="F606" i="2"/>
  <c r="E606" i="2"/>
  <c r="F605" i="2"/>
  <c r="E605" i="2"/>
  <c r="F604" i="2"/>
  <c r="E604" i="2"/>
  <c r="F603" i="2"/>
  <c r="E603" i="2"/>
  <c r="F602" i="2"/>
  <c r="E602" i="2"/>
  <c r="F601" i="2"/>
  <c r="E601" i="2"/>
  <c r="F600" i="2"/>
  <c r="E600" i="2"/>
  <c r="F599" i="2"/>
  <c r="E599" i="2"/>
  <c r="F598" i="2"/>
  <c r="E598" i="2"/>
  <c r="F597" i="2"/>
  <c r="E597" i="2"/>
  <c r="F596" i="2"/>
  <c r="E596" i="2"/>
  <c r="F595" i="2"/>
  <c r="E595" i="2"/>
  <c r="F594" i="2"/>
  <c r="F593" i="2"/>
  <c r="E593" i="2"/>
  <c r="F592" i="2"/>
  <c r="E592" i="2"/>
  <c r="F591" i="2"/>
  <c r="E591" i="2"/>
  <c r="F590" i="2"/>
  <c r="E590" i="2"/>
  <c r="F589" i="2"/>
  <c r="E589" i="2"/>
  <c r="F588" i="2"/>
  <c r="E588" i="2"/>
  <c r="F587" i="2"/>
  <c r="E587" i="2"/>
  <c r="G599" i="2" l="1"/>
  <c r="G601" i="2"/>
  <c r="G607" i="2"/>
  <c r="G615" i="2"/>
  <c r="G606" i="2"/>
  <c r="G598" i="2"/>
  <c r="G617" i="2"/>
  <c r="G614" i="2"/>
  <c r="G593" i="2"/>
  <c r="G591" i="2"/>
  <c r="G590" i="2"/>
  <c r="G592" i="2"/>
  <c r="G600" i="2"/>
  <c r="G602" i="2"/>
  <c r="G608" i="2"/>
  <c r="G610" i="2"/>
  <c r="E622" i="2"/>
  <c r="G616" i="2"/>
  <c r="G618" i="2"/>
  <c r="G609" i="2"/>
  <c r="G594" i="2"/>
  <c r="G588" i="2"/>
  <c r="G595" i="2"/>
  <c r="G597" i="2"/>
  <c r="G604" i="2"/>
  <c r="G611" i="2"/>
  <c r="G613" i="2"/>
  <c r="G621" i="2"/>
  <c r="G587" i="2"/>
  <c r="G589" i="2"/>
  <c r="G596" i="2"/>
  <c r="G603" i="2"/>
  <c r="G605" i="2"/>
  <c r="G612" i="2"/>
  <c r="G619" i="2"/>
  <c r="F622" i="2"/>
  <c r="AT35" i="1"/>
  <c r="AS35" i="1"/>
  <c r="AR35" i="1"/>
  <c r="AQ35" i="1"/>
  <c r="AO35" i="1"/>
  <c r="AN35" i="1"/>
  <c r="AM35" i="1"/>
  <c r="AL35" i="1"/>
  <c r="AJ35" i="1"/>
  <c r="AI35" i="1"/>
  <c r="AH35" i="1"/>
  <c r="AG35" i="1"/>
  <c r="AE35" i="1"/>
  <c r="AD35" i="1"/>
  <c r="AC35" i="1"/>
  <c r="AB35" i="1"/>
  <c r="G622" i="2" l="1"/>
  <c r="L57" i="1"/>
  <c r="AS22" i="1" l="1"/>
  <c r="AR22" i="1"/>
  <c r="AQ22" i="1"/>
  <c r="AN22" i="1"/>
  <c r="AM22" i="1"/>
  <c r="AL22" i="1"/>
  <c r="AI22" i="1"/>
  <c r="AH22" i="1"/>
  <c r="AG22" i="1"/>
  <c r="AD22" i="1"/>
  <c r="AC22" i="1"/>
  <c r="AB22" i="1"/>
  <c r="AF21" i="1" l="1"/>
  <c r="AK21" i="1"/>
  <c r="AP21" i="1"/>
  <c r="AU21" i="1"/>
  <c r="AT20" i="1"/>
  <c r="AS20" i="1"/>
  <c r="AR20" i="1"/>
  <c r="AQ20" i="1"/>
  <c r="AO20" i="1"/>
  <c r="AN20" i="1"/>
  <c r="AM20" i="1"/>
  <c r="AL20" i="1"/>
  <c r="AJ20" i="1"/>
  <c r="AI20" i="1"/>
  <c r="AH20" i="1"/>
  <c r="AG20" i="1"/>
  <c r="AE20" i="1"/>
  <c r="AD20" i="1"/>
  <c r="AC20" i="1"/>
  <c r="AB20" i="1"/>
  <c r="AF20" i="1" l="1"/>
  <c r="AK20" i="1"/>
  <c r="AP20" i="1"/>
  <c r="AU20" i="1"/>
  <c r="L55" i="1"/>
  <c r="L56" i="1"/>
  <c r="AF22" i="1" l="1"/>
  <c r="AK22" i="1"/>
  <c r="AP22" i="1"/>
  <c r="AU22" i="1"/>
  <c r="AT13" i="1"/>
  <c r="AS13" i="1"/>
  <c r="AR13" i="1"/>
  <c r="AQ13" i="1"/>
  <c r="AO13" i="1"/>
  <c r="AN13" i="1"/>
  <c r="AM13" i="1"/>
  <c r="AL13" i="1"/>
  <c r="AJ13" i="1"/>
  <c r="AI13" i="1"/>
  <c r="AH13" i="1"/>
  <c r="AG13" i="1"/>
  <c r="AE13" i="1"/>
  <c r="AD13" i="1"/>
  <c r="AC13" i="1"/>
  <c r="AB13" i="1"/>
  <c r="AR67" i="1"/>
  <c r="AQ67" i="1"/>
  <c r="AL67" i="1"/>
  <c r="AH67" i="1"/>
  <c r="AI67" i="1"/>
  <c r="AJ67" i="1"/>
  <c r="AG67" i="1"/>
  <c r="AE67" i="1"/>
  <c r="AD67" i="1"/>
  <c r="AC67" i="1"/>
  <c r="AB67" i="1"/>
  <c r="L67" i="1"/>
  <c r="L22" i="1"/>
  <c r="L54" i="1"/>
  <c r="L53" i="1"/>
  <c r="L52" i="1"/>
  <c r="L51" i="1"/>
  <c r="AF13" i="1" l="1"/>
  <c r="AK13" i="1"/>
  <c r="AP13" i="1"/>
  <c r="AU13" i="1"/>
  <c r="AU46" i="1"/>
  <c r="AT47" i="1"/>
  <c r="AS47" i="1"/>
  <c r="AR47" i="1"/>
  <c r="AQ47" i="1"/>
  <c r="AP46" i="1"/>
  <c r="AO47" i="1"/>
  <c r="AN47" i="1"/>
  <c r="AM47" i="1"/>
  <c r="AL47" i="1"/>
  <c r="AK46" i="1"/>
  <c r="AJ47" i="1"/>
  <c r="AI47" i="1"/>
  <c r="AH47" i="1"/>
  <c r="AG47" i="1"/>
  <c r="AU47" i="1" l="1"/>
  <c r="AP47" i="1"/>
  <c r="AK47" i="1"/>
  <c r="D512" i="2"/>
  <c r="C512" i="2"/>
  <c r="B512" i="2"/>
  <c r="AW10" i="1" s="1"/>
  <c r="F511" i="2"/>
  <c r="E511" i="2"/>
  <c r="F510" i="2"/>
  <c r="E510" i="2"/>
  <c r="F509" i="2"/>
  <c r="E509" i="2"/>
  <c r="F508" i="2"/>
  <c r="E508" i="2"/>
  <c r="F507" i="2"/>
  <c r="E507" i="2"/>
  <c r="F506" i="2"/>
  <c r="E506" i="2"/>
  <c r="F505" i="2"/>
  <c r="E505" i="2"/>
  <c r="F504" i="2"/>
  <c r="E504" i="2"/>
  <c r="F503" i="2"/>
  <c r="E503" i="2"/>
  <c r="F502" i="2"/>
  <c r="E502" i="2"/>
  <c r="F501" i="2"/>
  <c r="E501" i="2"/>
  <c r="F500" i="2"/>
  <c r="E500" i="2"/>
  <c r="F499" i="2"/>
  <c r="E499" i="2"/>
  <c r="F498" i="2"/>
  <c r="E498" i="2"/>
  <c r="F497" i="2"/>
  <c r="E497" i="2"/>
  <c r="F496" i="2"/>
  <c r="E496" i="2"/>
  <c r="F495" i="2"/>
  <c r="E495" i="2"/>
  <c r="F494" i="2"/>
  <c r="E494" i="2"/>
  <c r="F493" i="2"/>
  <c r="E493" i="2"/>
  <c r="F492" i="2"/>
  <c r="E492" i="2"/>
  <c r="F490" i="2"/>
  <c r="E490" i="2"/>
  <c r="F489" i="2"/>
  <c r="E489" i="2"/>
  <c r="F488" i="2"/>
  <c r="E488" i="2"/>
  <c r="F487" i="2"/>
  <c r="E487" i="2"/>
  <c r="F486" i="2"/>
  <c r="E486" i="2"/>
  <c r="F485" i="2"/>
  <c r="E485" i="2"/>
  <c r="F484" i="2"/>
  <c r="E484" i="2"/>
  <c r="E491" i="2" l="1"/>
  <c r="E512" i="2" s="1"/>
  <c r="AX10" i="1" s="1"/>
  <c r="F491" i="2"/>
  <c r="F512" i="2" s="1"/>
  <c r="AY10" i="1" s="1"/>
  <c r="G509" i="2"/>
  <c r="G507" i="2"/>
  <c r="G492" i="2"/>
  <c r="G494" i="2"/>
  <c r="G508" i="2"/>
  <c r="G510" i="2"/>
  <c r="G511" i="2"/>
  <c r="G493" i="2"/>
  <c r="G501" i="2"/>
  <c r="G505" i="2"/>
  <c r="G495" i="2"/>
  <c r="G499" i="2"/>
  <c r="G485" i="2"/>
  <c r="G489" i="2"/>
  <c r="G496" i="2"/>
  <c r="G498" i="2"/>
  <c r="G500" i="2"/>
  <c r="G502" i="2"/>
  <c r="G486" i="2"/>
  <c r="G487" i="2"/>
  <c r="G503" i="2"/>
  <c r="G488" i="2"/>
  <c r="G490" i="2"/>
  <c r="G497" i="2"/>
  <c r="G504" i="2"/>
  <c r="G506" i="2"/>
  <c r="G484" i="2"/>
  <c r="G491" i="2" l="1"/>
  <c r="G512" i="2"/>
  <c r="AZ10" i="1" s="1"/>
  <c r="N470" i="2" l="1"/>
  <c r="M470" i="2"/>
  <c r="L505" i="2"/>
  <c r="K505" i="2"/>
  <c r="J505" i="2"/>
  <c r="N504" i="2"/>
  <c r="M504" i="2"/>
  <c r="N503" i="2"/>
  <c r="M503" i="2"/>
  <c r="N502" i="2"/>
  <c r="M502" i="2"/>
  <c r="N501" i="2"/>
  <c r="M501" i="2"/>
  <c r="N500" i="2"/>
  <c r="M500" i="2"/>
  <c r="N499" i="2"/>
  <c r="M499" i="2"/>
  <c r="N498" i="2"/>
  <c r="M498" i="2"/>
  <c r="N497" i="2"/>
  <c r="M497" i="2"/>
  <c r="N496" i="2"/>
  <c r="M496" i="2"/>
  <c r="N495" i="2"/>
  <c r="M495" i="2"/>
  <c r="N494" i="2"/>
  <c r="M494" i="2"/>
  <c r="N493" i="2"/>
  <c r="M493" i="2"/>
  <c r="N492" i="2"/>
  <c r="M492" i="2"/>
  <c r="N491" i="2"/>
  <c r="M491" i="2"/>
  <c r="N490" i="2"/>
  <c r="M490" i="2"/>
  <c r="N489" i="2"/>
  <c r="M489" i="2"/>
  <c r="N488" i="2"/>
  <c r="M488" i="2"/>
  <c r="N487" i="2"/>
  <c r="M487" i="2"/>
  <c r="N486" i="2"/>
  <c r="M486" i="2"/>
  <c r="N485" i="2"/>
  <c r="M485" i="2"/>
  <c r="N484" i="2"/>
  <c r="M484" i="2"/>
  <c r="N483" i="2"/>
  <c r="M483" i="2"/>
  <c r="N482" i="2"/>
  <c r="M482" i="2"/>
  <c r="N481" i="2"/>
  <c r="M481" i="2"/>
  <c r="N480" i="2"/>
  <c r="M480" i="2"/>
  <c r="N479" i="2"/>
  <c r="M479" i="2"/>
  <c r="N478" i="2"/>
  <c r="M478" i="2"/>
  <c r="N477" i="2"/>
  <c r="M477" i="2"/>
  <c r="N476" i="2"/>
  <c r="M476" i="2"/>
  <c r="N475" i="2"/>
  <c r="M475" i="2"/>
  <c r="N474" i="2"/>
  <c r="M474" i="2"/>
  <c r="N472" i="2"/>
  <c r="M472" i="2"/>
  <c r="N471" i="2"/>
  <c r="M471" i="2"/>
  <c r="N469" i="2"/>
  <c r="M469" i="2"/>
  <c r="N468" i="2"/>
  <c r="M468" i="2"/>
  <c r="N467" i="2"/>
  <c r="M467" i="2"/>
  <c r="N466" i="2"/>
  <c r="M466" i="2"/>
  <c r="AF46" i="1"/>
  <c r="AE47" i="1"/>
  <c r="AD47" i="1"/>
  <c r="AC47" i="1"/>
  <c r="AB47" i="1"/>
  <c r="O474" i="2" l="1"/>
  <c r="O490" i="2"/>
  <c r="M473" i="2"/>
  <c r="AW47" i="1"/>
  <c r="O483" i="2"/>
  <c r="O485" i="2"/>
  <c r="AF47" i="1"/>
  <c r="O470" i="2"/>
  <c r="O466" i="2"/>
  <c r="O476" i="2"/>
  <c r="O478" i="2"/>
  <c r="O482" i="2"/>
  <c r="O486" i="2"/>
  <c r="O472" i="2"/>
  <c r="O492" i="2"/>
  <c r="O494" i="2"/>
  <c r="O498" i="2"/>
  <c r="O502" i="2"/>
  <c r="O499" i="2"/>
  <c r="O501" i="2"/>
  <c r="O469" i="2"/>
  <c r="O480" i="2"/>
  <c r="O489" i="2"/>
  <c r="O471" i="2"/>
  <c r="O475" i="2"/>
  <c r="O477" i="2"/>
  <c r="O484" i="2"/>
  <c r="O491" i="2"/>
  <c r="O493" i="2"/>
  <c r="O500" i="2"/>
  <c r="O468" i="2"/>
  <c r="O479" i="2"/>
  <c r="O481" i="2"/>
  <c r="O488" i="2"/>
  <c r="O495" i="2"/>
  <c r="O497" i="2"/>
  <c r="O504" i="2"/>
  <c r="O467" i="2"/>
  <c r="N473" i="2"/>
  <c r="O473" i="2" s="1"/>
  <c r="O487" i="2"/>
  <c r="O496" i="2"/>
  <c r="O503" i="2"/>
  <c r="M505" i="2"/>
  <c r="AX47" i="1" s="1"/>
  <c r="N505" i="2" l="1"/>
  <c r="AY47" i="1" s="1"/>
  <c r="O505" i="2" l="1"/>
  <c r="AZ47" i="1" s="1"/>
  <c r="AT11" i="1"/>
  <c r="AS11" i="1"/>
  <c r="AR11" i="1"/>
  <c r="AQ11" i="1"/>
  <c r="AO11" i="1"/>
  <c r="AN11" i="1"/>
  <c r="AM11" i="1"/>
  <c r="AL11" i="1"/>
  <c r="AJ11" i="1"/>
  <c r="AI11" i="1"/>
  <c r="AH11" i="1"/>
  <c r="AG11" i="1"/>
  <c r="AE11" i="1"/>
  <c r="AD11" i="1"/>
  <c r="AC11" i="1"/>
  <c r="AB11" i="1"/>
  <c r="L461" i="2" l="1"/>
  <c r="K461" i="2"/>
  <c r="J461" i="2"/>
  <c r="N460" i="2"/>
  <c r="M460" i="2"/>
  <c r="N459" i="2"/>
  <c r="M459" i="2"/>
  <c r="N458" i="2"/>
  <c r="M458" i="2"/>
  <c r="N457" i="2"/>
  <c r="M457" i="2"/>
  <c r="N456" i="2"/>
  <c r="M456" i="2"/>
  <c r="N455" i="2"/>
  <c r="M455" i="2"/>
  <c r="N454" i="2"/>
  <c r="M454" i="2"/>
  <c r="N453" i="2"/>
  <c r="M453" i="2"/>
  <c r="N452" i="2"/>
  <c r="M452" i="2"/>
  <c r="N451" i="2"/>
  <c r="M451" i="2"/>
  <c r="N450" i="2"/>
  <c r="M450" i="2"/>
  <c r="N449" i="2"/>
  <c r="M449" i="2"/>
  <c r="N448" i="2"/>
  <c r="M448" i="2"/>
  <c r="N447" i="2"/>
  <c r="M447" i="2"/>
  <c r="N446" i="2"/>
  <c r="M446" i="2"/>
  <c r="N445" i="2"/>
  <c r="M445" i="2"/>
  <c r="N444" i="2"/>
  <c r="M444" i="2"/>
  <c r="N443" i="2"/>
  <c r="M443" i="2"/>
  <c r="AW11" i="1"/>
  <c r="L11" i="1"/>
  <c r="N461" i="2" l="1"/>
  <c r="AY11" i="1" s="1"/>
  <c r="O449" i="2"/>
  <c r="O451" i="2"/>
  <c r="O456" i="2"/>
  <c r="M461" i="2"/>
  <c r="AX11" i="1" s="1"/>
  <c r="O457" i="2"/>
  <c r="O459" i="2"/>
  <c r="O444" i="2"/>
  <c r="O448" i="2"/>
  <c r="O450" i="2"/>
  <c r="O452" i="2"/>
  <c r="O458" i="2"/>
  <c r="O460" i="2"/>
  <c r="O445" i="2"/>
  <c r="O447" i="2"/>
  <c r="O454" i="2"/>
  <c r="O446" i="2"/>
  <c r="O453" i="2"/>
  <c r="O455" i="2"/>
  <c r="O443" i="2"/>
  <c r="AK11" i="1"/>
  <c r="AU11" i="1"/>
  <c r="AF11" i="1"/>
  <c r="AP11" i="1"/>
  <c r="O461" i="2" l="1"/>
  <c r="AZ11" i="1" s="1"/>
  <c r="L40" i="1"/>
  <c r="L39" i="1"/>
  <c r="L46" i="1" l="1"/>
  <c r="O438" i="2" l="1"/>
  <c r="AZ25" i="1" s="1"/>
  <c r="F329" i="2"/>
  <c r="F330" i="2"/>
  <c r="F331" i="2"/>
  <c r="F332" i="2"/>
  <c r="F333" i="2"/>
  <c r="F334" i="2"/>
  <c r="F335" i="2"/>
  <c r="F336" i="2"/>
  <c r="F337" i="2"/>
  <c r="F338" i="2"/>
  <c r="F339" i="2"/>
  <c r="F340" i="2"/>
  <c r="F341" i="2"/>
  <c r="F342" i="2"/>
  <c r="F343" i="2"/>
  <c r="F344" i="2"/>
  <c r="F345" i="2"/>
  <c r="F346" i="2"/>
  <c r="F347" i="2"/>
  <c r="F348" i="2"/>
  <c r="F349" i="2"/>
  <c r="F350" i="2"/>
  <c r="F351" i="2"/>
  <c r="E329" i="2"/>
  <c r="E330" i="2"/>
  <c r="E331" i="2"/>
  <c r="E332" i="2"/>
  <c r="E333" i="2"/>
  <c r="E334" i="2"/>
  <c r="E335" i="2"/>
  <c r="E336" i="2"/>
  <c r="E337" i="2"/>
  <c r="E338" i="2"/>
  <c r="E339" i="2"/>
  <c r="E340" i="2"/>
  <c r="E341" i="2"/>
  <c r="E342" i="2"/>
  <c r="E343" i="2"/>
  <c r="E344" i="2"/>
  <c r="E345" i="2"/>
  <c r="E346" i="2"/>
  <c r="E347" i="2"/>
  <c r="E348" i="2"/>
  <c r="E349" i="2"/>
  <c r="E350" i="2"/>
  <c r="E351" i="2"/>
  <c r="AY25" i="1"/>
  <c r="AX25" i="1"/>
  <c r="AF25" i="1"/>
  <c r="AU25" i="1"/>
  <c r="AP25" i="1"/>
  <c r="AK25" i="1"/>
  <c r="L25" i="1"/>
  <c r="L47" i="1"/>
  <c r="AZ30" i="1"/>
  <c r="AZ26" i="1"/>
  <c r="AF26" i="1"/>
  <c r="AF27" i="1"/>
  <c r="AP30" i="1"/>
  <c r="D429" i="2"/>
  <c r="C429" i="2"/>
  <c r="B429" i="2"/>
  <c r="F413" i="2" s="1"/>
  <c r="AB45" i="1"/>
  <c r="L21" i="1"/>
  <c r="AT45" i="1"/>
  <c r="AS45" i="1"/>
  <c r="AR45" i="1"/>
  <c r="AQ45" i="1"/>
  <c r="AO45" i="1"/>
  <c r="AN45" i="1"/>
  <c r="AM45" i="1"/>
  <c r="AL45" i="1"/>
  <c r="AJ45" i="1"/>
  <c r="AI45" i="1"/>
  <c r="AH45" i="1"/>
  <c r="AG45" i="1"/>
  <c r="AE45" i="1"/>
  <c r="AD45" i="1"/>
  <c r="AC45" i="1"/>
  <c r="L45" i="1"/>
  <c r="D479" i="2"/>
  <c r="C479" i="2"/>
  <c r="B479" i="2"/>
  <c r="AW43" i="1" s="1"/>
  <c r="AU35" i="1"/>
  <c r="AU36" i="1"/>
  <c r="AU37" i="1"/>
  <c r="AU42" i="1"/>
  <c r="AP35" i="1"/>
  <c r="AP37" i="1"/>
  <c r="AP42" i="1"/>
  <c r="AK42" i="1"/>
  <c r="AF35" i="1"/>
  <c r="AF37" i="1"/>
  <c r="AF42" i="1"/>
  <c r="E477" i="2"/>
  <c r="F477" i="2"/>
  <c r="F478" i="2"/>
  <c r="E478" i="2"/>
  <c r="F476" i="2"/>
  <c r="E476" i="2"/>
  <c r="F475" i="2"/>
  <c r="E475" i="2"/>
  <c r="F474" i="2"/>
  <c r="E474" i="2"/>
  <c r="F473" i="2"/>
  <c r="E473" i="2"/>
  <c r="F472" i="2"/>
  <c r="E472" i="2"/>
  <c r="F471" i="2"/>
  <c r="E471" i="2"/>
  <c r="F470" i="2"/>
  <c r="E470" i="2"/>
  <c r="F469" i="2"/>
  <c r="E469" i="2"/>
  <c r="F468" i="2"/>
  <c r="E468" i="2"/>
  <c r="F467" i="2"/>
  <c r="E467" i="2"/>
  <c r="F466" i="2"/>
  <c r="E466" i="2"/>
  <c r="F465" i="2"/>
  <c r="E465" i="2"/>
  <c r="F464" i="2"/>
  <c r="E464" i="2"/>
  <c r="F463" i="2"/>
  <c r="E463" i="2"/>
  <c r="F462" i="2"/>
  <c r="E462" i="2"/>
  <c r="F461" i="2"/>
  <c r="E461" i="2"/>
  <c r="F460" i="2"/>
  <c r="E460" i="2"/>
  <c r="F459" i="2"/>
  <c r="E459" i="2"/>
  <c r="F458" i="2"/>
  <c r="E458" i="2"/>
  <c r="F457" i="2"/>
  <c r="E457" i="2"/>
  <c r="F456" i="2"/>
  <c r="E456" i="2"/>
  <c r="F455" i="2"/>
  <c r="E455" i="2"/>
  <c r="F454" i="2"/>
  <c r="E454" i="2"/>
  <c r="F453" i="2"/>
  <c r="E453" i="2"/>
  <c r="F452" i="2"/>
  <c r="E452" i="2"/>
  <c r="F451" i="2"/>
  <c r="E451" i="2"/>
  <c r="F450" i="2"/>
  <c r="E450" i="2"/>
  <c r="F449" i="2"/>
  <c r="E449" i="2"/>
  <c r="F448" i="2"/>
  <c r="E448" i="2"/>
  <c r="F447" i="2"/>
  <c r="E447" i="2"/>
  <c r="F446" i="2"/>
  <c r="E446" i="2"/>
  <c r="F445" i="2"/>
  <c r="E445" i="2"/>
  <c r="F444" i="2"/>
  <c r="E444" i="2"/>
  <c r="F443" i="2"/>
  <c r="E443" i="2"/>
  <c r="F442" i="2"/>
  <c r="E442" i="2"/>
  <c r="F441" i="2"/>
  <c r="E441" i="2"/>
  <c r="F440" i="2"/>
  <c r="E440" i="2"/>
  <c r="F439" i="2"/>
  <c r="E439" i="2"/>
  <c r="F438" i="2"/>
  <c r="E438" i="2"/>
  <c r="F437" i="2"/>
  <c r="E437" i="2"/>
  <c r="F436" i="2"/>
  <c r="E436" i="2"/>
  <c r="F435" i="2"/>
  <c r="E435" i="2"/>
  <c r="F434" i="2"/>
  <c r="E434" i="2"/>
  <c r="L43" i="1"/>
  <c r="F428" i="2"/>
  <c r="E428" i="2"/>
  <c r="F427" i="2"/>
  <c r="E427" i="2"/>
  <c r="F426" i="2"/>
  <c r="E426" i="2"/>
  <c r="F425" i="2"/>
  <c r="E425" i="2"/>
  <c r="F424" i="2"/>
  <c r="E424" i="2"/>
  <c r="F423" i="2"/>
  <c r="E423" i="2"/>
  <c r="F422" i="2"/>
  <c r="E422" i="2"/>
  <c r="F421" i="2"/>
  <c r="E421" i="2"/>
  <c r="F420" i="2"/>
  <c r="E420" i="2"/>
  <c r="F419" i="2"/>
  <c r="E419" i="2"/>
  <c r="F418" i="2"/>
  <c r="E418" i="2"/>
  <c r="F417" i="2"/>
  <c r="E417" i="2"/>
  <c r="F416" i="2"/>
  <c r="E416" i="2"/>
  <c r="F415" i="2"/>
  <c r="E415" i="2"/>
  <c r="F414" i="2"/>
  <c r="E414" i="2"/>
  <c r="F412" i="2"/>
  <c r="E412" i="2"/>
  <c r="F411" i="2"/>
  <c r="E411" i="2"/>
  <c r="F410" i="2"/>
  <c r="E410" i="2"/>
  <c r="F409" i="2"/>
  <c r="E409" i="2"/>
  <c r="F408" i="2"/>
  <c r="E408" i="2"/>
  <c r="F407" i="2"/>
  <c r="E407" i="2"/>
  <c r="F406" i="2"/>
  <c r="E406" i="2"/>
  <c r="AU10" i="1"/>
  <c r="AP10" i="1"/>
  <c r="AF10" i="1"/>
  <c r="AK10" i="1"/>
  <c r="N396" i="2"/>
  <c r="M396" i="2"/>
  <c r="AJ34" i="1"/>
  <c r="AB18" i="1"/>
  <c r="AJ19" i="1"/>
  <c r="AT18" i="1"/>
  <c r="AS18" i="1"/>
  <c r="AR18" i="1"/>
  <c r="AQ18" i="1"/>
  <c r="AO18" i="1"/>
  <c r="AN18" i="1"/>
  <c r="AM18" i="1"/>
  <c r="AL18" i="1"/>
  <c r="AJ18" i="1"/>
  <c r="AI18" i="1"/>
  <c r="AH18" i="1"/>
  <c r="AG18" i="1"/>
  <c r="AE18" i="1"/>
  <c r="AD18" i="1"/>
  <c r="AC18" i="1"/>
  <c r="L12" i="1"/>
  <c r="AB19" i="1"/>
  <c r="AC19" i="1"/>
  <c r="AD19" i="1"/>
  <c r="AE19" i="1"/>
  <c r="AG19" i="1"/>
  <c r="AH19" i="1"/>
  <c r="AI19" i="1"/>
  <c r="AL19" i="1"/>
  <c r="AM19" i="1"/>
  <c r="AN19" i="1"/>
  <c r="AO19" i="1"/>
  <c r="AQ19" i="1"/>
  <c r="AR19" i="1"/>
  <c r="AS19" i="1"/>
  <c r="AT19" i="1"/>
  <c r="L18" i="1"/>
  <c r="AU30" i="1"/>
  <c r="AU31" i="1"/>
  <c r="AU32" i="1"/>
  <c r="AU33" i="1"/>
  <c r="AT34" i="1"/>
  <c r="AS34" i="1"/>
  <c r="AR34" i="1"/>
  <c r="AQ34" i="1"/>
  <c r="AP31" i="1"/>
  <c r="AP32" i="1"/>
  <c r="AP33" i="1"/>
  <c r="AO34" i="1"/>
  <c r="AN34" i="1"/>
  <c r="AM34" i="1"/>
  <c r="AL34" i="1"/>
  <c r="AK30" i="1"/>
  <c r="AK31" i="1"/>
  <c r="AK32" i="1"/>
  <c r="AK33" i="1"/>
  <c r="AK35" i="1"/>
  <c r="AK37" i="1"/>
  <c r="AI34" i="1"/>
  <c r="AH34" i="1"/>
  <c r="AG34" i="1"/>
  <c r="AE34" i="1"/>
  <c r="AD34" i="1"/>
  <c r="AC34" i="1"/>
  <c r="AB34" i="1"/>
  <c r="L433" i="2"/>
  <c r="K433" i="2"/>
  <c r="J433" i="2"/>
  <c r="AW34" i="1" s="1"/>
  <c r="N432" i="2"/>
  <c r="M432" i="2"/>
  <c r="N431" i="2"/>
  <c r="M431" i="2"/>
  <c r="N430" i="2"/>
  <c r="M430" i="2"/>
  <c r="N429" i="2"/>
  <c r="M429" i="2"/>
  <c r="N428" i="2"/>
  <c r="M428" i="2"/>
  <c r="N427" i="2"/>
  <c r="M427" i="2"/>
  <c r="N426" i="2"/>
  <c r="M426" i="2"/>
  <c r="N425" i="2"/>
  <c r="M425" i="2"/>
  <c r="N424" i="2"/>
  <c r="M424" i="2"/>
  <c r="N423" i="2"/>
  <c r="M423" i="2"/>
  <c r="N422" i="2"/>
  <c r="M422" i="2"/>
  <c r="N421" i="2"/>
  <c r="M421" i="2"/>
  <c r="N420" i="2"/>
  <c r="M420" i="2"/>
  <c r="N419" i="2"/>
  <c r="M419" i="2"/>
  <c r="N418" i="2"/>
  <c r="M418" i="2"/>
  <c r="N417" i="2"/>
  <c r="M417" i="2"/>
  <c r="N416" i="2"/>
  <c r="M416" i="2"/>
  <c r="N415" i="2"/>
  <c r="M415" i="2"/>
  <c r="N414" i="2"/>
  <c r="M414" i="2"/>
  <c r="N413" i="2"/>
  <c r="M413" i="2"/>
  <c r="N412" i="2"/>
  <c r="M412" i="2"/>
  <c r="N411" i="2"/>
  <c r="M411" i="2"/>
  <c r="N410" i="2"/>
  <c r="M410" i="2"/>
  <c r="N409" i="2"/>
  <c r="M409" i="2"/>
  <c r="N408" i="2"/>
  <c r="M408" i="2"/>
  <c r="N407" i="2"/>
  <c r="M407" i="2"/>
  <c r="N406" i="2"/>
  <c r="M406" i="2"/>
  <c r="N405" i="2"/>
  <c r="M405" i="2"/>
  <c r="N404" i="2"/>
  <c r="M404" i="2"/>
  <c r="N403" i="2"/>
  <c r="M403" i="2"/>
  <c r="N402" i="2"/>
  <c r="M402" i="2"/>
  <c r="N401" i="2"/>
  <c r="M401" i="2"/>
  <c r="N400" i="2"/>
  <c r="M400" i="2"/>
  <c r="N399" i="2"/>
  <c r="M399" i="2"/>
  <c r="N398" i="2"/>
  <c r="M398" i="2"/>
  <c r="N397" i="2"/>
  <c r="M397" i="2"/>
  <c r="N395" i="2"/>
  <c r="M395" i="2"/>
  <c r="N394" i="2"/>
  <c r="M394" i="2"/>
  <c r="N393" i="2"/>
  <c r="M393" i="2"/>
  <c r="N392" i="2"/>
  <c r="M392" i="2"/>
  <c r="N391" i="2"/>
  <c r="M391" i="2"/>
  <c r="N390" i="2"/>
  <c r="M390" i="2"/>
  <c r="N389" i="2"/>
  <c r="M389" i="2"/>
  <c r="C401" i="2"/>
  <c r="D401" i="2"/>
  <c r="B401" i="2"/>
  <c r="F393" i="2" s="1"/>
  <c r="F400" i="2"/>
  <c r="E400" i="2"/>
  <c r="F399" i="2"/>
  <c r="E399" i="2"/>
  <c r="F398" i="2"/>
  <c r="E398" i="2"/>
  <c r="F397" i="2"/>
  <c r="E397" i="2"/>
  <c r="F396" i="2"/>
  <c r="E396" i="2"/>
  <c r="F395" i="2"/>
  <c r="E395" i="2"/>
  <c r="F394" i="2"/>
  <c r="E394" i="2"/>
  <c r="F392" i="2"/>
  <c r="E392" i="2"/>
  <c r="F391" i="2"/>
  <c r="E391" i="2"/>
  <c r="F390" i="2"/>
  <c r="E390" i="2"/>
  <c r="F389" i="2"/>
  <c r="E389" i="2"/>
  <c r="F388" i="2"/>
  <c r="E388" i="2"/>
  <c r="F387" i="2"/>
  <c r="E387" i="2"/>
  <c r="F386" i="2"/>
  <c r="E386" i="2"/>
  <c r="AU26" i="1"/>
  <c r="AU27" i="1"/>
  <c r="AP26" i="1"/>
  <c r="AP27" i="1"/>
  <c r="AK26" i="1"/>
  <c r="AK27" i="1"/>
  <c r="AF30" i="1"/>
  <c r="AF31" i="1"/>
  <c r="AF32" i="1"/>
  <c r="AF33" i="1"/>
  <c r="AW28" i="1"/>
  <c r="F380" i="2"/>
  <c r="E380" i="2"/>
  <c r="B381" i="2"/>
  <c r="D381" i="2"/>
  <c r="C381" i="2"/>
  <c r="F379" i="2"/>
  <c r="E379" i="2"/>
  <c r="F378" i="2"/>
  <c r="E378" i="2"/>
  <c r="F377" i="2"/>
  <c r="E377" i="2"/>
  <c r="F376" i="2"/>
  <c r="E376" i="2"/>
  <c r="F375" i="2"/>
  <c r="E375" i="2"/>
  <c r="F374" i="2"/>
  <c r="E374" i="2"/>
  <c r="F373" i="2"/>
  <c r="E373" i="2"/>
  <c r="F372" i="2"/>
  <c r="E372" i="2"/>
  <c r="F371" i="2"/>
  <c r="E371" i="2"/>
  <c r="F370" i="2"/>
  <c r="E370" i="2"/>
  <c r="F369" i="2"/>
  <c r="E369" i="2"/>
  <c r="F368" i="2"/>
  <c r="E368" i="2"/>
  <c r="F367" i="2"/>
  <c r="E367" i="2"/>
  <c r="F366" i="2"/>
  <c r="E366" i="2"/>
  <c r="F364" i="2"/>
  <c r="E364" i="2"/>
  <c r="F363" i="2"/>
  <c r="E363" i="2"/>
  <c r="F362" i="2"/>
  <c r="E362" i="2"/>
  <c r="F361" i="2"/>
  <c r="E361" i="2"/>
  <c r="F360" i="2"/>
  <c r="E360" i="2"/>
  <c r="F359" i="2"/>
  <c r="E359" i="2"/>
  <c r="F358" i="2"/>
  <c r="E358" i="2"/>
  <c r="L5" i="1"/>
  <c r="AT17" i="1"/>
  <c r="AS17" i="1"/>
  <c r="AR17" i="1"/>
  <c r="AQ17" i="1"/>
  <c r="AO17" i="1"/>
  <c r="AN17" i="1"/>
  <c r="AM17" i="1"/>
  <c r="AL17" i="1"/>
  <c r="AJ17" i="1"/>
  <c r="AI17" i="1"/>
  <c r="AH17" i="1"/>
  <c r="AG17" i="1"/>
  <c r="AE17" i="1"/>
  <c r="AD17" i="1"/>
  <c r="AC17" i="1"/>
  <c r="AB17" i="1"/>
  <c r="J384" i="2"/>
  <c r="N349" i="2" s="1"/>
  <c r="N381" i="2"/>
  <c r="N382" i="2"/>
  <c r="M383" i="2"/>
  <c r="M381" i="2"/>
  <c r="M382" i="2"/>
  <c r="N362" i="2"/>
  <c r="N363" i="2"/>
  <c r="N364" i="2"/>
  <c r="N365" i="2"/>
  <c r="N366" i="2"/>
  <c r="N367" i="2"/>
  <c r="N368" i="2"/>
  <c r="N369" i="2"/>
  <c r="N370" i="2"/>
  <c r="N371" i="2"/>
  <c r="N372" i="2"/>
  <c r="N373" i="2"/>
  <c r="N374" i="2"/>
  <c r="N375" i="2"/>
  <c r="N376" i="2"/>
  <c r="N377" i="2"/>
  <c r="N378" i="2"/>
  <c r="M362" i="2"/>
  <c r="M363" i="2"/>
  <c r="M364" i="2"/>
  <c r="M365" i="2"/>
  <c r="M366" i="2"/>
  <c r="M367" i="2"/>
  <c r="M368" i="2"/>
  <c r="M369" i="2"/>
  <c r="M370" i="2"/>
  <c r="M371" i="2"/>
  <c r="M372" i="2"/>
  <c r="M373" i="2"/>
  <c r="M374" i="2"/>
  <c r="M375" i="2"/>
  <c r="M376" i="2"/>
  <c r="M377" i="2"/>
  <c r="M378" i="2"/>
  <c r="L384" i="2"/>
  <c r="K384" i="2"/>
  <c r="N383" i="2"/>
  <c r="N379" i="2"/>
  <c r="M379" i="2"/>
  <c r="N361" i="2"/>
  <c r="M361" i="2"/>
  <c r="N360" i="2"/>
  <c r="M360" i="2"/>
  <c r="N359" i="2"/>
  <c r="M359" i="2"/>
  <c r="N358" i="2"/>
  <c r="M358" i="2"/>
  <c r="N357" i="2"/>
  <c r="M357" i="2"/>
  <c r="N356" i="2"/>
  <c r="M356" i="2"/>
  <c r="N355" i="2"/>
  <c r="M355" i="2"/>
  <c r="N354" i="2"/>
  <c r="M354" i="2"/>
  <c r="N353" i="2"/>
  <c r="M353" i="2"/>
  <c r="N352" i="2"/>
  <c r="M352" i="2"/>
  <c r="N351" i="2"/>
  <c r="M351" i="2"/>
  <c r="N350" i="2"/>
  <c r="M350" i="2"/>
  <c r="N348" i="2"/>
  <c r="M348" i="2"/>
  <c r="N347" i="2"/>
  <c r="M347" i="2"/>
  <c r="N346" i="2"/>
  <c r="M346" i="2"/>
  <c r="N345" i="2"/>
  <c r="M345" i="2"/>
  <c r="N344" i="2"/>
  <c r="M344" i="2"/>
  <c r="N343" i="2"/>
  <c r="M343" i="2"/>
  <c r="N342" i="2"/>
  <c r="M342" i="2"/>
  <c r="Z17" i="1"/>
  <c r="AT8" i="1"/>
  <c r="AS8" i="1"/>
  <c r="AR8" i="1"/>
  <c r="AQ8" i="1"/>
  <c r="AO8" i="1"/>
  <c r="AN8" i="1"/>
  <c r="AM8" i="1"/>
  <c r="AL8" i="1"/>
  <c r="AJ8" i="1"/>
  <c r="AI8" i="1"/>
  <c r="AH8" i="1"/>
  <c r="AG8" i="1"/>
  <c r="AE8" i="1"/>
  <c r="AD8" i="1"/>
  <c r="AC8" i="1"/>
  <c r="AB8" i="1"/>
  <c r="AT24" i="1"/>
  <c r="AS24" i="1"/>
  <c r="AR24" i="1"/>
  <c r="AQ24" i="1"/>
  <c r="AO24" i="1"/>
  <c r="AN24" i="1"/>
  <c r="AM24" i="1"/>
  <c r="AL24" i="1"/>
  <c r="AJ24" i="1"/>
  <c r="AI24" i="1"/>
  <c r="AH24" i="1"/>
  <c r="AG24" i="1"/>
  <c r="AE24" i="1"/>
  <c r="AD24" i="1"/>
  <c r="AC24" i="1"/>
  <c r="AB24" i="1"/>
  <c r="Z24" i="1"/>
  <c r="D352" i="2"/>
  <c r="C352" i="2"/>
  <c r="M331" i="2"/>
  <c r="N331" i="2"/>
  <c r="M332" i="2"/>
  <c r="N332" i="2"/>
  <c r="M333" i="2"/>
  <c r="N333" i="2"/>
  <c r="M334" i="2"/>
  <c r="N334" i="2"/>
  <c r="M335" i="2"/>
  <c r="N335" i="2"/>
  <c r="L336" i="2"/>
  <c r="K336" i="2"/>
  <c r="J336" i="2"/>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0" i="2"/>
  <c r="M300" i="2"/>
  <c r="N299" i="2"/>
  <c r="M299" i="2"/>
  <c r="N298" i="2"/>
  <c r="M298" i="2"/>
  <c r="N297" i="2"/>
  <c r="M297" i="2"/>
  <c r="N296" i="2"/>
  <c r="M296" i="2"/>
  <c r="N295" i="2"/>
  <c r="M295" i="2"/>
  <c r="N294" i="2"/>
  <c r="M294" i="2"/>
  <c r="D322" i="2"/>
  <c r="C322" i="2"/>
  <c r="B322" i="2"/>
  <c r="F321" i="2"/>
  <c r="E321" i="2"/>
  <c r="F320" i="2"/>
  <c r="E320" i="2"/>
  <c r="F319" i="2"/>
  <c r="E319" i="2"/>
  <c r="F318" i="2"/>
  <c r="E318" i="2"/>
  <c r="F317" i="2"/>
  <c r="E317" i="2"/>
  <c r="F316" i="2"/>
  <c r="E316" i="2"/>
  <c r="F315" i="2"/>
  <c r="E315" i="2"/>
  <c r="F314" i="2"/>
  <c r="E314" i="2"/>
  <c r="F313" i="2"/>
  <c r="E313" i="2"/>
  <c r="F312" i="2"/>
  <c r="E312" i="2"/>
  <c r="F311" i="2"/>
  <c r="E311" i="2"/>
  <c r="F310" i="2"/>
  <c r="E310" i="2"/>
  <c r="F309" i="2"/>
  <c r="E309" i="2"/>
  <c r="F308" i="2"/>
  <c r="E308" i="2"/>
  <c r="F307" i="2"/>
  <c r="E307" i="2"/>
  <c r="F306" i="2"/>
  <c r="E306" i="2"/>
  <c r="F305" i="2"/>
  <c r="E305" i="2"/>
  <c r="F304" i="2"/>
  <c r="E304" i="2"/>
  <c r="F303" i="2"/>
  <c r="E303" i="2"/>
  <c r="F302" i="2"/>
  <c r="E302" i="2"/>
  <c r="F301" i="2"/>
  <c r="E301" i="2"/>
  <c r="F300" i="2"/>
  <c r="E300" i="2"/>
  <c r="F299" i="2"/>
  <c r="E299" i="2"/>
  <c r="F298" i="2"/>
  <c r="E298" i="2"/>
  <c r="F297" i="2"/>
  <c r="E297" i="2"/>
  <c r="F296" i="2"/>
  <c r="E296" i="2"/>
  <c r="F295" i="2"/>
  <c r="E295" i="2"/>
  <c r="F294" i="2"/>
  <c r="E294" i="2"/>
  <c r="F293" i="2"/>
  <c r="E293" i="2"/>
  <c r="F292" i="2"/>
  <c r="E292" i="2"/>
  <c r="F291" i="2"/>
  <c r="E291" i="2"/>
  <c r="F289" i="2"/>
  <c r="E289" i="2"/>
  <c r="F288" i="2"/>
  <c r="E288" i="2"/>
  <c r="F287" i="2"/>
  <c r="E287" i="2"/>
  <c r="F286" i="2"/>
  <c r="E286" i="2"/>
  <c r="F285" i="2"/>
  <c r="E285" i="2"/>
  <c r="F284" i="2"/>
  <c r="E284" i="2"/>
  <c r="F283" i="2"/>
  <c r="E283" i="2"/>
  <c r="M278" i="2"/>
  <c r="N278" i="2"/>
  <c r="M279" i="2"/>
  <c r="N279" i="2"/>
  <c r="M280" i="2"/>
  <c r="N280" i="2"/>
  <c r="M281" i="2"/>
  <c r="N281" i="2"/>
  <c r="M282" i="2"/>
  <c r="N282" i="2"/>
  <c r="M283" i="2"/>
  <c r="N283" i="2"/>
  <c r="M284" i="2"/>
  <c r="N284" i="2"/>
  <c r="M285" i="2"/>
  <c r="N285" i="2"/>
  <c r="M286" i="2"/>
  <c r="N286" i="2"/>
  <c r="M287" i="2"/>
  <c r="N287" i="2"/>
  <c r="L288" i="2"/>
  <c r="K288" i="2"/>
  <c r="J288" i="2"/>
  <c r="B278" i="2"/>
  <c r="C278" i="2"/>
  <c r="D278" i="2"/>
  <c r="N239"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8" i="2"/>
  <c r="M238" i="2"/>
  <c r="N237" i="2"/>
  <c r="M237" i="2"/>
  <c r="N236" i="2"/>
  <c r="M236" i="2"/>
  <c r="N235" i="2"/>
  <c r="M235" i="2"/>
  <c r="N234" i="2"/>
  <c r="M234" i="2"/>
  <c r="N233" i="2"/>
  <c r="M233" i="2"/>
  <c r="N232" i="2"/>
  <c r="M232" i="2"/>
  <c r="M239" i="2"/>
  <c r="E232" i="2"/>
  <c r="F250" i="2"/>
  <c r="E250" i="2"/>
  <c r="F276" i="2"/>
  <c r="E276" i="2"/>
  <c r="F275" i="2"/>
  <c r="E275" i="2"/>
  <c r="E277" i="2"/>
  <c r="F274" i="2"/>
  <c r="E274" i="2"/>
  <c r="F277" i="2"/>
  <c r="F273" i="2"/>
  <c r="E273" i="2"/>
  <c r="F272" i="2"/>
  <c r="E272" i="2"/>
  <c r="F271" i="2"/>
  <c r="E271" i="2"/>
  <c r="F270" i="2"/>
  <c r="E270" i="2"/>
  <c r="F269" i="2"/>
  <c r="E269" i="2"/>
  <c r="F268" i="2"/>
  <c r="E268" i="2"/>
  <c r="F267" i="2"/>
  <c r="E267" i="2"/>
  <c r="F266" i="2"/>
  <c r="E266" i="2"/>
  <c r="F265" i="2"/>
  <c r="E265" i="2"/>
  <c r="F264" i="2"/>
  <c r="E264" i="2"/>
  <c r="F263" i="2"/>
  <c r="E263" i="2"/>
  <c r="F262" i="2"/>
  <c r="E262" i="2"/>
  <c r="F261" i="2"/>
  <c r="E261" i="2"/>
  <c r="F260" i="2"/>
  <c r="E260" i="2"/>
  <c r="F259" i="2"/>
  <c r="E259" i="2"/>
  <c r="F258" i="2"/>
  <c r="E258" i="2"/>
  <c r="F257" i="2"/>
  <c r="E257" i="2"/>
  <c r="F256" i="2"/>
  <c r="E256" i="2"/>
  <c r="F255" i="2"/>
  <c r="E255" i="2"/>
  <c r="F254" i="2"/>
  <c r="E254" i="2"/>
  <c r="F253" i="2"/>
  <c r="E253" i="2"/>
  <c r="F252" i="2"/>
  <c r="E252" i="2"/>
  <c r="F251" i="2"/>
  <c r="E251" i="2"/>
  <c r="F249" i="2"/>
  <c r="E249" i="2"/>
  <c r="F248" i="2"/>
  <c r="E248" i="2"/>
  <c r="F247" i="2"/>
  <c r="E247" i="2"/>
  <c r="F246" i="2"/>
  <c r="E246" i="2"/>
  <c r="F245" i="2"/>
  <c r="E245" i="2"/>
  <c r="F244" i="2"/>
  <c r="E244" i="2"/>
  <c r="F243" i="2"/>
  <c r="E243" i="2"/>
  <c r="F242" i="2"/>
  <c r="E242" i="2"/>
  <c r="F241" i="2"/>
  <c r="E241" i="2"/>
  <c r="F240" i="2"/>
  <c r="E240" i="2"/>
  <c r="F238" i="2"/>
  <c r="E238" i="2"/>
  <c r="F237" i="2"/>
  <c r="E237" i="2"/>
  <c r="F236" i="2"/>
  <c r="E236" i="2"/>
  <c r="F235" i="2"/>
  <c r="E235" i="2"/>
  <c r="F234" i="2"/>
  <c r="E234" i="2"/>
  <c r="F233" i="2"/>
  <c r="E233" i="2"/>
  <c r="F232" i="2"/>
  <c r="L6" i="1"/>
  <c r="L7" i="1"/>
  <c r="L8" i="1"/>
  <c r="L9" i="1"/>
  <c r="L10" i="1"/>
  <c r="L13" i="1"/>
  <c r="L17" i="1"/>
  <c r="L19" i="1"/>
  <c r="L20" i="1"/>
  <c r="L24" i="1"/>
  <c r="L26" i="1"/>
  <c r="L27" i="1"/>
  <c r="L28" i="1"/>
  <c r="L29" i="1"/>
  <c r="L30" i="1"/>
  <c r="L31" i="1"/>
  <c r="L32" i="1"/>
  <c r="L33" i="1"/>
  <c r="L34" i="1"/>
  <c r="L35" i="1"/>
  <c r="L36" i="1"/>
  <c r="L37" i="1"/>
  <c r="L38" i="1"/>
  <c r="L42" i="1"/>
  <c r="L44" i="1"/>
  <c r="F201" i="2"/>
  <c r="E201" i="2"/>
  <c r="F202" i="2"/>
  <c r="E202" i="2"/>
  <c r="F203" i="2"/>
  <c r="E203" i="2"/>
  <c r="F204" i="2"/>
  <c r="E204" i="2"/>
  <c r="F205" i="2"/>
  <c r="E205" i="2"/>
  <c r="F206" i="2"/>
  <c r="E206" i="2"/>
  <c r="F207" i="2"/>
  <c r="E207" i="2"/>
  <c r="F208" i="2"/>
  <c r="E208" i="2"/>
  <c r="F209" i="2"/>
  <c r="E209" i="2"/>
  <c r="F210" i="2"/>
  <c r="E210" i="2"/>
  <c r="F211" i="2"/>
  <c r="E211" i="2"/>
  <c r="F212" i="2"/>
  <c r="E212" i="2"/>
  <c r="F213" i="2"/>
  <c r="E213" i="2"/>
  <c r="F214" i="2"/>
  <c r="G214" i="2" s="1"/>
  <c r="F215" i="2"/>
  <c r="E215" i="2"/>
  <c r="F216" i="2"/>
  <c r="E216" i="2"/>
  <c r="F217" i="2"/>
  <c r="E217" i="2"/>
  <c r="F218" i="2"/>
  <c r="E218" i="2"/>
  <c r="F219" i="2"/>
  <c r="E219" i="2"/>
  <c r="F220" i="2"/>
  <c r="E220" i="2"/>
  <c r="F221" i="2"/>
  <c r="E221" i="2"/>
  <c r="F222" i="2"/>
  <c r="E222" i="2"/>
  <c r="F223" i="2"/>
  <c r="E223" i="2"/>
  <c r="F224" i="2"/>
  <c r="E224" i="2"/>
  <c r="F225" i="2"/>
  <c r="E225" i="2"/>
  <c r="F226" i="2"/>
  <c r="E226" i="2"/>
  <c r="D227" i="2"/>
  <c r="C227" i="2"/>
  <c r="B227" i="2"/>
  <c r="L202" i="2"/>
  <c r="K202" i="2"/>
  <c r="J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D195" i="2"/>
  <c r="C195" i="2"/>
  <c r="B195" i="2"/>
  <c r="F194" i="2"/>
  <c r="E194" i="2"/>
  <c r="F193" i="2"/>
  <c r="E193" i="2"/>
  <c r="F192" i="2"/>
  <c r="E192" i="2"/>
  <c r="F191" i="2"/>
  <c r="E191" i="2"/>
  <c r="F190" i="2"/>
  <c r="E190" i="2"/>
  <c r="F189" i="2"/>
  <c r="E189" i="2"/>
  <c r="F188" i="2"/>
  <c r="E188" i="2"/>
  <c r="F187" i="2"/>
  <c r="E187" i="2"/>
  <c r="F186" i="2"/>
  <c r="E186" i="2"/>
  <c r="F185" i="2"/>
  <c r="E185" i="2"/>
  <c r="F184" i="2"/>
  <c r="E184" i="2"/>
  <c r="F183" i="2"/>
  <c r="E183" i="2"/>
  <c r="F182" i="2"/>
  <c r="E182" i="2"/>
  <c r="L176" i="2"/>
  <c r="K176" i="2"/>
  <c r="J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D175" i="2"/>
  <c r="C175" i="2"/>
  <c r="F174" i="2"/>
  <c r="E174" i="2"/>
  <c r="F173" i="2"/>
  <c r="E173" i="2"/>
  <c r="F172" i="2"/>
  <c r="E172" i="2"/>
  <c r="F171" i="2"/>
  <c r="E171" i="2"/>
  <c r="F170" i="2"/>
  <c r="E170" i="2"/>
  <c r="F169" i="2"/>
  <c r="E169" i="2"/>
  <c r="F168" i="2"/>
  <c r="E168" i="2"/>
  <c r="F167" i="2"/>
  <c r="E167" i="2"/>
  <c r="F166" i="2"/>
  <c r="E166" i="2"/>
  <c r="F165" i="2"/>
  <c r="E165" i="2"/>
  <c r="F164" i="2"/>
  <c r="E164" i="2"/>
  <c r="F163" i="2"/>
  <c r="E163" i="2"/>
  <c r="F162" i="2"/>
  <c r="E162" i="2"/>
  <c r="F161" i="2"/>
  <c r="E161" i="2"/>
  <c r="F160" i="2"/>
  <c r="E160" i="2"/>
  <c r="F159" i="2"/>
  <c r="E159" i="2"/>
  <c r="F158" i="2"/>
  <c r="E158" i="2"/>
  <c r="L152" i="2"/>
  <c r="K152" i="2"/>
  <c r="J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D150" i="2"/>
  <c r="C150" i="2"/>
  <c r="B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L128" i="2"/>
  <c r="K128" i="2"/>
  <c r="J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L106" i="2"/>
  <c r="K106" i="2"/>
  <c r="J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L83" i="2"/>
  <c r="K83" i="2"/>
  <c r="J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L65" i="2"/>
  <c r="K65" i="2"/>
  <c r="J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J42" i="2"/>
  <c r="L42" i="2"/>
  <c r="K42" i="2"/>
  <c r="N41" i="2"/>
  <c r="O41" i="2" s="1"/>
  <c r="N40" i="2"/>
  <c r="O40" i="2" s="1"/>
  <c r="N39" i="2"/>
  <c r="O39" i="2" s="1"/>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V6" i="2"/>
  <c r="V7" i="2"/>
  <c r="V8" i="2"/>
  <c r="V9" i="2"/>
  <c r="V10" i="2"/>
  <c r="V11" i="2"/>
  <c r="V12" i="2"/>
  <c r="V13" i="2"/>
  <c r="V14" i="2"/>
  <c r="V15" i="2"/>
  <c r="V16" i="2"/>
  <c r="V17" i="2"/>
  <c r="V18" i="2"/>
  <c r="V19" i="2"/>
  <c r="V20" i="2"/>
  <c r="V21" i="2"/>
  <c r="V22" i="2"/>
  <c r="V23" i="2"/>
  <c r="V24" i="2"/>
  <c r="V25" i="2"/>
  <c r="V26" i="2"/>
  <c r="V27" i="2"/>
  <c r="V28" i="2"/>
  <c r="V29" i="2"/>
  <c r="V30" i="2"/>
  <c r="V31" i="2"/>
  <c r="V5" i="2"/>
  <c r="U6" i="2"/>
  <c r="U7" i="2"/>
  <c r="U8" i="2"/>
  <c r="U9" i="2"/>
  <c r="U10" i="2"/>
  <c r="U11" i="2"/>
  <c r="U12" i="2"/>
  <c r="U13" i="2"/>
  <c r="U14" i="2"/>
  <c r="U15" i="2"/>
  <c r="U16" i="2"/>
  <c r="U17" i="2"/>
  <c r="U18" i="2"/>
  <c r="U19" i="2"/>
  <c r="U20" i="2"/>
  <c r="U21" i="2"/>
  <c r="U22" i="2"/>
  <c r="U23" i="2"/>
  <c r="U24" i="2"/>
  <c r="U25" i="2"/>
  <c r="U26" i="2"/>
  <c r="U27" i="2"/>
  <c r="U28" i="2"/>
  <c r="U29" i="2"/>
  <c r="U30" i="2"/>
  <c r="U31" i="2"/>
  <c r="U5" i="2"/>
  <c r="R32" i="2"/>
  <c r="T32" i="2"/>
  <c r="S32" i="2"/>
  <c r="D131" i="2"/>
  <c r="C131" i="2"/>
  <c r="B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D107" i="2"/>
  <c r="C107" i="2"/>
  <c r="B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D84" i="2"/>
  <c r="C84" i="2"/>
  <c r="B84" i="2"/>
  <c r="F83" i="2"/>
  <c r="E83" i="2"/>
  <c r="F82" i="2"/>
  <c r="E82" i="2"/>
  <c r="F81" i="2"/>
  <c r="E81" i="2"/>
  <c r="F80" i="2"/>
  <c r="E80" i="2"/>
  <c r="F79" i="2"/>
  <c r="E79" i="2"/>
  <c r="F78" i="2"/>
  <c r="E78" i="2"/>
  <c r="F77" i="2"/>
  <c r="E77" i="2"/>
  <c r="F76" i="2"/>
  <c r="E76" i="2"/>
  <c r="F75" i="2"/>
  <c r="E75" i="2"/>
  <c r="F74" i="2"/>
  <c r="E74" i="2"/>
  <c r="F73" i="2"/>
  <c r="E73" i="2"/>
  <c r="F72" i="2"/>
  <c r="E72" i="2"/>
  <c r="F71" i="2"/>
  <c r="E71" i="2"/>
  <c r="F70" i="2"/>
  <c r="E70" i="2"/>
  <c r="F69" i="2"/>
  <c r="E69" i="2"/>
  <c r="L17" i="2"/>
  <c r="K17" i="2"/>
  <c r="J17" i="2"/>
  <c r="N12" i="2" s="1"/>
  <c r="N16" i="2"/>
  <c r="M16" i="2"/>
  <c r="N15" i="2"/>
  <c r="M15" i="2"/>
  <c r="N14" i="2"/>
  <c r="M14" i="2"/>
  <c r="N13" i="2"/>
  <c r="M13" i="2"/>
  <c r="N11" i="2"/>
  <c r="M11" i="2"/>
  <c r="N10" i="2"/>
  <c r="M10" i="2"/>
  <c r="N9" i="2"/>
  <c r="M9" i="2"/>
  <c r="N8" i="2"/>
  <c r="M8" i="2"/>
  <c r="N7" i="2"/>
  <c r="M7" i="2"/>
  <c r="N6" i="2"/>
  <c r="M6" i="2"/>
  <c r="N5" i="2"/>
  <c r="M5" i="2"/>
  <c r="D63" i="2"/>
  <c r="C63" i="2"/>
  <c r="F21" i="2"/>
  <c r="F22" i="2"/>
  <c r="F23" i="2"/>
  <c r="F24" i="2"/>
  <c r="F25" i="2"/>
  <c r="F26"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21" i="2"/>
  <c r="E22" i="2"/>
  <c r="E23" i="2"/>
  <c r="E24" i="2"/>
  <c r="E25" i="2"/>
  <c r="E26" i="2"/>
  <c r="B63" i="2"/>
  <c r="E27" i="2" s="1"/>
  <c r="F20" i="2"/>
  <c r="E20" i="2"/>
  <c r="F6" i="2"/>
  <c r="F7" i="2"/>
  <c r="F8" i="2"/>
  <c r="F9" i="2"/>
  <c r="F10" i="2"/>
  <c r="F11" i="2"/>
  <c r="F5" i="2"/>
  <c r="E6" i="2"/>
  <c r="E7" i="2"/>
  <c r="E8" i="2"/>
  <c r="E9" i="2"/>
  <c r="E10" i="2"/>
  <c r="E11" i="2"/>
  <c r="E5" i="2"/>
  <c r="C12" i="2"/>
  <c r="D12" i="2"/>
  <c r="B12" i="2"/>
  <c r="L4" i="1"/>
  <c r="O73" i="2" l="1"/>
  <c r="O77" i="2"/>
  <c r="O118" i="2"/>
  <c r="O148" i="2"/>
  <c r="O71" i="2"/>
  <c r="O75" i="2"/>
  <c r="O81" i="2"/>
  <c r="O116" i="2"/>
  <c r="O120" i="2"/>
  <c r="G349" i="2"/>
  <c r="O335" i="2"/>
  <c r="G341" i="2"/>
  <c r="O48" i="2"/>
  <c r="O50" i="2"/>
  <c r="O52" i="2"/>
  <c r="O54" i="2"/>
  <c r="O58" i="2"/>
  <c r="O60" i="2"/>
  <c r="O62" i="2"/>
  <c r="O64" i="2"/>
  <c r="O90" i="2"/>
  <c r="O92" i="2"/>
  <c r="O94" i="2"/>
  <c r="O96" i="2"/>
  <c r="O98" i="2"/>
  <c r="O100" i="2"/>
  <c r="O102" i="2"/>
  <c r="O104" i="2"/>
  <c r="G136" i="2"/>
  <c r="G142" i="2"/>
  <c r="G144" i="2"/>
  <c r="G146" i="2"/>
  <c r="G159" i="2"/>
  <c r="G161" i="2"/>
  <c r="G163" i="2"/>
  <c r="G165" i="2"/>
  <c r="G167" i="2"/>
  <c r="G171" i="2"/>
  <c r="G173" i="2"/>
  <c r="O159" i="2"/>
  <c r="O163" i="2"/>
  <c r="O165" i="2"/>
  <c r="O169" i="2"/>
  <c r="O171" i="2"/>
  <c r="O173" i="2"/>
  <c r="O175" i="2"/>
  <c r="O183" i="2"/>
  <c r="O185" i="2"/>
  <c r="O189" i="2"/>
  <c r="G26" i="2"/>
  <c r="N106" i="2"/>
  <c r="F175" i="2"/>
  <c r="N176" i="2"/>
  <c r="O29" i="2"/>
  <c r="O55" i="2"/>
  <c r="O101" i="2"/>
  <c r="O105" i="2"/>
  <c r="G141" i="2"/>
  <c r="G143" i="2"/>
  <c r="G149" i="2"/>
  <c r="G160" i="2"/>
  <c r="G162" i="2"/>
  <c r="G170" i="2"/>
  <c r="O160" i="2"/>
  <c r="O162" i="2"/>
  <c r="O164" i="2"/>
  <c r="O172" i="2"/>
  <c r="G116" i="2"/>
  <c r="G97" i="2"/>
  <c r="G105" i="2"/>
  <c r="O191" i="2"/>
  <c r="O193" i="2"/>
  <c r="O199" i="2"/>
  <c r="O201" i="2"/>
  <c r="G253" i="2"/>
  <c r="E131" i="2"/>
  <c r="O74" i="2"/>
  <c r="O76" i="2"/>
  <c r="O117" i="2"/>
  <c r="O119" i="2"/>
  <c r="O121" i="2"/>
  <c r="O123" i="2"/>
  <c r="O125" i="2"/>
  <c r="O127" i="2"/>
  <c r="O136" i="2"/>
  <c r="O138" i="2"/>
  <c r="O140" i="2"/>
  <c r="O142" i="2"/>
  <c r="O144" i="2"/>
  <c r="O150" i="2"/>
  <c r="G183" i="2"/>
  <c r="G185" i="2"/>
  <c r="G187" i="2"/>
  <c r="G189" i="2"/>
  <c r="G191" i="2"/>
  <c r="O330" i="2"/>
  <c r="O331" i="2"/>
  <c r="G244" i="2"/>
  <c r="G273" i="2"/>
  <c r="O246" i="2"/>
  <c r="F27" i="2"/>
  <c r="G27" i="2" s="1"/>
  <c r="G256" i="2"/>
  <c r="G274" i="2"/>
  <c r="G302" i="2"/>
  <c r="G306" i="2"/>
  <c r="O401" i="2"/>
  <c r="G11" i="2"/>
  <c r="G7" i="2"/>
  <c r="O361" i="2"/>
  <c r="G390" i="2"/>
  <c r="G407" i="2"/>
  <c r="G411" i="2"/>
  <c r="G416" i="2"/>
  <c r="G418" i="2"/>
  <c r="G422" i="2"/>
  <c r="G424" i="2"/>
  <c r="G426" i="2"/>
  <c r="G428" i="2"/>
  <c r="G434" i="2"/>
  <c r="G436" i="2"/>
  <c r="G440" i="2"/>
  <c r="G446" i="2"/>
  <c r="G448" i="2"/>
  <c r="G450" i="2"/>
  <c r="G452" i="2"/>
  <c r="G462" i="2"/>
  <c r="G464" i="2"/>
  <c r="G466" i="2"/>
  <c r="G468" i="2"/>
  <c r="G470" i="2"/>
  <c r="G472" i="2"/>
  <c r="G476" i="2"/>
  <c r="G477" i="2"/>
  <c r="G351" i="2"/>
  <c r="G347" i="2"/>
  <c r="G343" i="2"/>
  <c r="G339" i="2"/>
  <c r="G335" i="2"/>
  <c r="G331" i="2"/>
  <c r="G334" i="2"/>
  <c r="O411" i="2"/>
  <c r="G465" i="2"/>
  <c r="G467" i="2"/>
  <c r="G471" i="2"/>
  <c r="G473" i="2"/>
  <c r="G478" i="2"/>
  <c r="G43" i="2"/>
  <c r="O5" i="2"/>
  <c r="O7" i="2"/>
  <c r="O9" i="2"/>
  <c r="O14" i="2"/>
  <c r="O16" i="2"/>
  <c r="W18" i="2"/>
  <c r="O233" i="2"/>
  <c r="O240" i="2"/>
  <c r="O252" i="2"/>
  <c r="G292" i="2"/>
  <c r="O350" i="2"/>
  <c r="O375" i="2"/>
  <c r="G42" i="2"/>
  <c r="W24" i="2"/>
  <c r="O318" i="2"/>
  <c r="O326" i="2"/>
  <c r="O332" i="2"/>
  <c r="O342" i="2"/>
  <c r="G360" i="2"/>
  <c r="G375" i="2"/>
  <c r="O392" i="2"/>
  <c r="O403" i="2"/>
  <c r="O407" i="2"/>
  <c r="O423" i="2"/>
  <c r="G59" i="2"/>
  <c r="G51" i="2"/>
  <c r="G35" i="2"/>
  <c r="G54" i="2"/>
  <c r="N17" i="2"/>
  <c r="G69" i="2"/>
  <c r="G71" i="2"/>
  <c r="G73" i="2"/>
  <c r="G75" i="2"/>
  <c r="G77" i="2"/>
  <c r="G79" i="2"/>
  <c r="G81" i="2"/>
  <c r="G83" i="2"/>
  <c r="G114" i="2"/>
  <c r="G118" i="2"/>
  <c r="G120" i="2"/>
  <c r="G122" i="2"/>
  <c r="G124" i="2"/>
  <c r="G126" i="2"/>
  <c r="G128" i="2"/>
  <c r="G130" i="2"/>
  <c r="U32" i="2"/>
  <c r="W15" i="2"/>
  <c r="O36" i="2"/>
  <c r="G225" i="2"/>
  <c r="G223" i="2"/>
  <c r="G221" i="2"/>
  <c r="G219" i="2"/>
  <c r="G217" i="2"/>
  <c r="G215" i="2"/>
  <c r="G208" i="2"/>
  <c r="G234" i="2"/>
  <c r="G236" i="2"/>
  <c r="G238" i="2"/>
  <c r="G243" i="2"/>
  <c r="G245" i="2"/>
  <c r="G252" i="2"/>
  <c r="G254" i="2"/>
  <c r="G260" i="2"/>
  <c r="G262" i="2"/>
  <c r="G264" i="2"/>
  <c r="G268" i="2"/>
  <c r="G270" i="2"/>
  <c r="G284" i="2"/>
  <c r="G286" i="2"/>
  <c r="G288" i="2"/>
  <c r="G291" i="2"/>
  <c r="G293" i="2"/>
  <c r="G295" i="2"/>
  <c r="G297" i="2"/>
  <c r="G299" i="2"/>
  <c r="G301" i="2"/>
  <c r="G303" i="2"/>
  <c r="G305" i="2"/>
  <c r="G307" i="2"/>
  <c r="G309" i="2"/>
  <c r="G311" i="2"/>
  <c r="G313" i="2"/>
  <c r="G315" i="2"/>
  <c r="G317" i="2"/>
  <c r="G319" i="2"/>
  <c r="G321" i="2"/>
  <c r="G358" i="2"/>
  <c r="G20" i="2"/>
  <c r="G60" i="2"/>
  <c r="G52" i="2"/>
  <c r="G40" i="2"/>
  <c r="G36" i="2"/>
  <c r="G32" i="2"/>
  <c r="G28" i="2"/>
  <c r="G78" i="2"/>
  <c r="G91" i="2"/>
  <c r="G93" i="2"/>
  <c r="G95" i="2"/>
  <c r="G99" i="2"/>
  <c r="G101" i="2"/>
  <c r="G103" i="2"/>
  <c r="O23" i="2"/>
  <c r="O25" i="2"/>
  <c r="O27" i="2"/>
  <c r="O31" i="2"/>
  <c r="O33" i="2"/>
  <c r="O35" i="2"/>
  <c r="O37" i="2"/>
  <c r="G233" i="2"/>
  <c r="G235" i="2"/>
  <c r="G237" i="2"/>
  <c r="G240" i="2"/>
  <c r="G242" i="2"/>
  <c r="G246" i="2"/>
  <c r="G248" i="2"/>
  <c r="G251" i="2"/>
  <c r="G257" i="2"/>
  <c r="G259" i="2"/>
  <c r="G261" i="2"/>
  <c r="G265" i="2"/>
  <c r="O255" i="2"/>
  <c r="G316" i="2"/>
  <c r="O333" i="2"/>
  <c r="O351" i="2"/>
  <c r="O355" i="2"/>
  <c r="O377" i="2"/>
  <c r="O373" i="2"/>
  <c r="O369" i="2"/>
  <c r="O365" i="2"/>
  <c r="G363" i="2"/>
  <c r="G370" i="2"/>
  <c r="G374" i="2"/>
  <c r="G380" i="2"/>
  <c r="G61" i="2"/>
  <c r="M288" i="2"/>
  <c r="AX7" i="1" s="1"/>
  <c r="M433" i="2"/>
  <c r="AX34" i="1" s="1"/>
  <c r="G5" i="2"/>
  <c r="G8" i="2"/>
  <c r="F63" i="2"/>
  <c r="E63" i="2"/>
  <c r="G62" i="2"/>
  <c r="G58" i="2"/>
  <c r="G50" i="2"/>
  <c r="G46" i="2"/>
  <c r="G38" i="2"/>
  <c r="G34" i="2"/>
  <c r="G30" i="2"/>
  <c r="G57" i="2"/>
  <c r="G53" i="2"/>
  <c r="G49" i="2"/>
  <c r="G45" i="2"/>
  <c r="G41" i="2"/>
  <c r="G37" i="2"/>
  <c r="G33" i="2"/>
  <c r="G29" i="2"/>
  <c r="O8" i="2"/>
  <c r="O10" i="2"/>
  <c r="E84" i="2"/>
  <c r="G72" i="2"/>
  <c r="F107" i="2"/>
  <c r="G92" i="2"/>
  <c r="G96" i="2"/>
  <c r="G100" i="2"/>
  <c r="G104" i="2"/>
  <c r="G119" i="2"/>
  <c r="W29" i="2"/>
  <c r="W25" i="2"/>
  <c r="W21" i="2"/>
  <c r="W13" i="2"/>
  <c r="W9" i="2"/>
  <c r="W28" i="2"/>
  <c r="W20" i="2"/>
  <c r="W16" i="2"/>
  <c r="W12" i="2"/>
  <c r="W8" i="2"/>
  <c r="O22" i="2"/>
  <c r="O24" i="2"/>
  <c r="O28" i="2"/>
  <c r="O32" i="2"/>
  <c r="O34" i="2"/>
  <c r="O38" i="2"/>
  <c r="N65" i="2"/>
  <c r="O70" i="2"/>
  <c r="O72" i="2"/>
  <c r="O78" i="2"/>
  <c r="O80" i="2"/>
  <c r="O82" i="2"/>
  <c r="O113" i="2"/>
  <c r="O115" i="2"/>
  <c r="M152" i="2"/>
  <c r="O146" i="2"/>
  <c r="G10" i="2"/>
  <c r="G6" i="2"/>
  <c r="M12" i="2"/>
  <c r="M17" i="2" s="1"/>
  <c r="F84" i="2"/>
  <c r="W30" i="2"/>
  <c r="W26" i="2"/>
  <c r="W22" i="2"/>
  <c r="W14" i="2"/>
  <c r="W10" i="2"/>
  <c r="W6" i="2"/>
  <c r="G247" i="2"/>
  <c r="G272" i="2"/>
  <c r="G414" i="2"/>
  <c r="G456" i="2"/>
  <c r="G474" i="2"/>
  <c r="M65" i="2"/>
  <c r="O126" i="2"/>
  <c r="E150" i="2"/>
  <c r="O141" i="2"/>
  <c r="O143" i="2"/>
  <c r="O145" i="2"/>
  <c r="O151" i="2"/>
  <c r="E175" i="2"/>
  <c r="M176" i="2"/>
  <c r="O166" i="2"/>
  <c r="G186" i="2"/>
  <c r="G190" i="2"/>
  <c r="G192" i="2"/>
  <c r="G194" i="2"/>
  <c r="M202" i="2"/>
  <c r="O186" i="2"/>
  <c r="O188" i="2"/>
  <c r="O198" i="2"/>
  <c r="G226" i="2"/>
  <c r="G224" i="2"/>
  <c r="G222" i="2"/>
  <c r="G220" i="2"/>
  <c r="G218" i="2"/>
  <c r="G216" i="2"/>
  <c r="G211" i="2"/>
  <c r="G209" i="2"/>
  <c r="G205" i="2"/>
  <c r="O245" i="2"/>
  <c r="O280" i="2"/>
  <c r="O296" i="2"/>
  <c r="O298" i="2"/>
  <c r="O300" i="2"/>
  <c r="O303" i="2"/>
  <c r="O305" i="2"/>
  <c r="O307" i="2"/>
  <c r="O309" i="2"/>
  <c r="O311" i="2"/>
  <c r="O313" i="2"/>
  <c r="O315" i="2"/>
  <c r="O317" i="2"/>
  <c r="O319" i="2"/>
  <c r="O321" i="2"/>
  <c r="O323" i="2"/>
  <c r="O325" i="2"/>
  <c r="O327" i="2"/>
  <c r="O329" i="2"/>
  <c r="O343" i="2"/>
  <c r="O345" i="2"/>
  <c r="O347" i="2"/>
  <c r="O352" i="2"/>
  <c r="O354" i="2"/>
  <c r="O356" i="2"/>
  <c r="O358" i="2"/>
  <c r="O360" i="2"/>
  <c r="O379" i="2"/>
  <c r="O371" i="2"/>
  <c r="O367" i="2"/>
  <c r="O363" i="2"/>
  <c r="O383" i="2"/>
  <c r="G388" i="2"/>
  <c r="G392" i="2"/>
  <c r="G395" i="2"/>
  <c r="G397" i="2"/>
  <c r="G399" i="2"/>
  <c r="O390" i="2"/>
  <c r="O394" i="2"/>
  <c r="O397" i="2"/>
  <c r="O399" i="2"/>
  <c r="O405" i="2"/>
  <c r="O409" i="2"/>
  <c r="O413" i="2"/>
  <c r="O415" i="2"/>
  <c r="O417" i="2"/>
  <c r="O419" i="2"/>
  <c r="O421" i="2"/>
  <c r="G406" i="2"/>
  <c r="G408" i="2"/>
  <c r="G410" i="2"/>
  <c r="G417" i="2"/>
  <c r="G435" i="2"/>
  <c r="G437" i="2"/>
  <c r="G439" i="2"/>
  <c r="G443" i="2"/>
  <c r="G445" i="2"/>
  <c r="G449" i="2"/>
  <c r="G455" i="2"/>
  <c r="O260" i="2"/>
  <c r="O295" i="2"/>
  <c r="O297" i="2"/>
  <c r="O299" i="2"/>
  <c r="O302" i="2"/>
  <c r="O304" i="2"/>
  <c r="O306" i="2"/>
  <c r="O308" i="2"/>
  <c r="O310" i="2"/>
  <c r="O312" i="2"/>
  <c r="O314" i="2"/>
  <c r="O316" i="2"/>
  <c r="O320" i="2"/>
  <c r="O322" i="2"/>
  <c r="O324" i="2"/>
  <c r="O328" i="2"/>
  <c r="O344" i="2"/>
  <c r="O346" i="2"/>
  <c r="O348" i="2"/>
  <c r="O353" i="2"/>
  <c r="O357" i="2"/>
  <c r="O359" i="2"/>
  <c r="O381" i="2"/>
  <c r="G387" i="2"/>
  <c r="G389" i="2"/>
  <c r="G391" i="2"/>
  <c r="G394" i="2"/>
  <c r="G396" i="2"/>
  <c r="G398" i="2"/>
  <c r="G400" i="2"/>
  <c r="O389" i="2"/>
  <c r="O391" i="2"/>
  <c r="O393" i="2"/>
  <c r="O395" i="2"/>
  <c r="O398" i="2"/>
  <c r="O400" i="2"/>
  <c r="O402" i="2"/>
  <c r="O404" i="2"/>
  <c r="O406" i="2"/>
  <c r="O408" i="2"/>
  <c r="O410" i="2"/>
  <c r="O412" i="2"/>
  <c r="O414" i="2"/>
  <c r="O416" i="2"/>
  <c r="O418" i="2"/>
  <c r="O420" i="2"/>
  <c r="O422" i="2"/>
  <c r="O424" i="2"/>
  <c r="O426" i="2"/>
  <c r="O428" i="2"/>
  <c r="O430" i="2"/>
  <c r="O432" i="2"/>
  <c r="G345" i="2"/>
  <c r="G337" i="2"/>
  <c r="G333" i="2"/>
  <c r="G285" i="2"/>
  <c r="G287" i="2"/>
  <c r="G289" i="2"/>
  <c r="G294" i="2"/>
  <c r="G296" i="2"/>
  <c r="G298" i="2"/>
  <c r="G300" i="2"/>
  <c r="G304" i="2"/>
  <c r="G308" i="2"/>
  <c r="G310" i="2"/>
  <c r="G312" i="2"/>
  <c r="G314" i="2"/>
  <c r="G318" i="2"/>
  <c r="G320" i="2"/>
  <c r="AF8" i="1"/>
  <c r="AU44" i="1"/>
  <c r="AF4" i="1"/>
  <c r="AK7" i="1"/>
  <c r="AU45" i="1"/>
  <c r="AK4" i="1"/>
  <c r="AP4" i="1"/>
  <c r="AU4" i="1"/>
  <c r="AF7" i="1"/>
  <c r="AP7" i="1"/>
  <c r="AP8" i="1"/>
  <c r="AP9" i="1"/>
  <c r="AF34" i="1"/>
  <c r="AU5" i="1"/>
  <c r="AU7" i="1"/>
  <c r="AK8" i="1"/>
  <c r="AU8" i="1"/>
  <c r="AF9" i="1"/>
  <c r="AK9" i="1"/>
  <c r="AU9" i="1"/>
  <c r="G182" i="2"/>
  <c r="F195" i="2"/>
  <c r="E227" i="2"/>
  <c r="G70" i="2"/>
  <c r="G90" i="2"/>
  <c r="G94" i="2"/>
  <c r="G98" i="2"/>
  <c r="G102" i="2"/>
  <c r="G106" i="2"/>
  <c r="G213" i="2"/>
  <c r="G201" i="2"/>
  <c r="G255" i="2"/>
  <c r="O232" i="2"/>
  <c r="N152" i="2"/>
  <c r="O137" i="2"/>
  <c r="O69" i="2"/>
  <c r="N83" i="2"/>
  <c r="M106" i="2"/>
  <c r="O91" i="2"/>
  <c r="O114" i="2"/>
  <c r="N128" i="2"/>
  <c r="E12" i="2"/>
  <c r="G25" i="2"/>
  <c r="G21" i="2"/>
  <c r="V32" i="2"/>
  <c r="W5" i="2"/>
  <c r="O49" i="2"/>
  <c r="G158" i="2"/>
  <c r="N42" i="2"/>
  <c r="O53" i="2"/>
  <c r="O57" i="2"/>
  <c r="O61" i="2"/>
  <c r="O63" i="2"/>
  <c r="O182" i="2"/>
  <c r="O192" i="2"/>
  <c r="O200" i="2"/>
  <c r="G24" i="2"/>
  <c r="G76" i="2"/>
  <c r="G80" i="2"/>
  <c r="G82" i="2"/>
  <c r="G113" i="2"/>
  <c r="G117" i="2"/>
  <c r="G123" i="2"/>
  <c r="G127" i="2"/>
  <c r="G129" i="2"/>
  <c r="W31" i="2"/>
  <c r="W23" i="2"/>
  <c r="W11" i="2"/>
  <c r="G9" i="2"/>
  <c r="G56" i="2"/>
  <c r="G48" i="2"/>
  <c r="G44" i="2"/>
  <c r="G55" i="2"/>
  <c r="G47" i="2"/>
  <c r="G39" i="2"/>
  <c r="G31" i="2"/>
  <c r="G22" i="2"/>
  <c r="O6" i="2"/>
  <c r="O13" i="2"/>
  <c r="O15" i="2"/>
  <c r="W17" i="2"/>
  <c r="N202" i="2"/>
  <c r="O26" i="2"/>
  <c r="O30" i="2"/>
  <c r="O56" i="2"/>
  <c r="O79" i="2"/>
  <c r="O122" i="2"/>
  <c r="O124" i="2"/>
  <c r="G138" i="2"/>
  <c r="G140" i="2"/>
  <c r="G148" i="2"/>
  <c r="O139" i="2"/>
  <c r="O147" i="2"/>
  <c r="O149" i="2"/>
  <c r="G169" i="2"/>
  <c r="O161" i="2"/>
  <c r="O167" i="2"/>
  <c r="G184" i="2"/>
  <c r="G188" i="2"/>
  <c r="O187" i="2"/>
  <c r="O195" i="2"/>
  <c r="O197" i="2"/>
  <c r="G212" i="2"/>
  <c r="G210" i="2"/>
  <c r="G206" i="2"/>
  <c r="G204" i="2"/>
  <c r="G202" i="2"/>
  <c r="G232" i="2"/>
  <c r="G241" i="2"/>
  <c r="G249" i="2"/>
  <c r="G258" i="2"/>
  <c r="G266" i="2"/>
  <c r="G275" i="2"/>
  <c r="O51" i="2"/>
  <c r="O59" i="2"/>
  <c r="O93" i="2"/>
  <c r="O95" i="2"/>
  <c r="O97" i="2"/>
  <c r="O99" i="2"/>
  <c r="O103" i="2"/>
  <c r="G137" i="2"/>
  <c r="G139" i="2"/>
  <c r="G145" i="2"/>
  <c r="G147" i="2"/>
  <c r="G164" i="2"/>
  <c r="G166" i="2"/>
  <c r="G168" i="2"/>
  <c r="G172" i="2"/>
  <c r="G174" i="2"/>
  <c r="O158" i="2"/>
  <c r="O168" i="2"/>
  <c r="O170" i="2"/>
  <c r="O174" i="2"/>
  <c r="G193" i="2"/>
  <c r="O184" i="2"/>
  <c r="O190" i="2"/>
  <c r="O194" i="2"/>
  <c r="O196" i="2"/>
  <c r="G207" i="2"/>
  <c r="G203" i="2"/>
  <c r="G276" i="2"/>
  <c r="O234" i="2"/>
  <c r="O236" i="2"/>
  <c r="O238" i="2"/>
  <c r="O241" i="2"/>
  <c r="O243" i="2"/>
  <c r="O247" i="2"/>
  <c r="O249" i="2"/>
  <c r="O251" i="2"/>
  <c r="O253" i="2"/>
  <c r="O257" i="2"/>
  <c r="O259" i="2"/>
  <c r="O261" i="2"/>
  <c r="O263" i="2"/>
  <c r="O265" i="2"/>
  <c r="O267" i="2"/>
  <c r="O269" i="2"/>
  <c r="O271" i="2"/>
  <c r="O273" i="2"/>
  <c r="O275" i="2"/>
  <c r="O277" i="2"/>
  <c r="O287" i="2"/>
  <c r="O285" i="2"/>
  <c r="O283" i="2"/>
  <c r="O281" i="2"/>
  <c r="O279" i="2"/>
  <c r="AW17" i="1"/>
  <c r="M349" i="2"/>
  <c r="O349" i="2" s="1"/>
  <c r="G359" i="2"/>
  <c r="G368" i="2"/>
  <c r="G459" i="2"/>
  <c r="G469" i="2"/>
  <c r="F352" i="2"/>
  <c r="G329" i="2"/>
  <c r="G23" i="2"/>
  <c r="O11" i="2"/>
  <c r="G74" i="2"/>
  <c r="G115" i="2"/>
  <c r="G121" i="2"/>
  <c r="G125" i="2"/>
  <c r="W27" i="2"/>
  <c r="W19" i="2"/>
  <c r="W7" i="2"/>
  <c r="O239" i="2"/>
  <c r="E352" i="2"/>
  <c r="G263" i="2"/>
  <c r="G267" i="2"/>
  <c r="G269" i="2"/>
  <c r="G271" i="2"/>
  <c r="G250" i="2"/>
  <c r="O235" i="2"/>
  <c r="O237" i="2"/>
  <c r="O242" i="2"/>
  <c r="O244" i="2"/>
  <c r="O248" i="2"/>
  <c r="O250" i="2"/>
  <c r="O254" i="2"/>
  <c r="O256" i="2"/>
  <c r="O258" i="2"/>
  <c r="O262" i="2"/>
  <c r="O264" i="2"/>
  <c r="O266" i="2"/>
  <c r="O268" i="2"/>
  <c r="O270" i="2"/>
  <c r="O272" i="2"/>
  <c r="O274" i="2"/>
  <c r="O276" i="2"/>
  <c r="O286" i="2"/>
  <c r="O284" i="2"/>
  <c r="O282" i="2"/>
  <c r="O278" i="2"/>
  <c r="O376" i="2"/>
  <c r="O372" i="2"/>
  <c r="O368" i="2"/>
  <c r="O364" i="2"/>
  <c r="G362" i="2"/>
  <c r="G364" i="2"/>
  <c r="G367" i="2"/>
  <c r="G369" i="2"/>
  <c r="G371" i="2"/>
  <c r="G373" i="2"/>
  <c r="G377" i="2"/>
  <c r="G379" i="2"/>
  <c r="O396" i="2"/>
  <c r="G412" i="2"/>
  <c r="G415" i="2"/>
  <c r="G419" i="2"/>
  <c r="G421" i="2"/>
  <c r="G423" i="2"/>
  <c r="G425" i="2"/>
  <c r="G427" i="2"/>
  <c r="G441" i="2"/>
  <c r="G447" i="2"/>
  <c r="G451" i="2"/>
  <c r="G453" i="2"/>
  <c r="G457" i="2"/>
  <c r="G460" i="2"/>
  <c r="O334" i="2"/>
  <c r="O378" i="2"/>
  <c r="O374" i="2"/>
  <c r="O370" i="2"/>
  <c r="O366" i="2"/>
  <c r="O382" i="2"/>
  <c r="G361" i="2"/>
  <c r="G366" i="2"/>
  <c r="G372" i="2"/>
  <c r="G376" i="2"/>
  <c r="G378" i="2"/>
  <c r="N433" i="2"/>
  <c r="AY34" i="1" s="1"/>
  <c r="G461" i="2"/>
  <c r="G463" i="2"/>
  <c r="G475" i="2"/>
  <c r="AU43" i="1"/>
  <c r="G340" i="2"/>
  <c r="O425" i="2"/>
  <c r="O427" i="2"/>
  <c r="O429" i="2"/>
  <c r="O431" i="2"/>
  <c r="F429" i="2"/>
  <c r="AY44" i="1" s="1"/>
  <c r="G409" i="2"/>
  <c r="G438" i="2"/>
  <c r="G442" i="2"/>
  <c r="G444" i="2"/>
  <c r="G454" i="2"/>
  <c r="AF44" i="1"/>
  <c r="AK24" i="1"/>
  <c r="AK18" i="1"/>
  <c r="AP34" i="1"/>
  <c r="AK34" i="1"/>
  <c r="AF24" i="1"/>
  <c r="AP24" i="1"/>
  <c r="AU24" i="1"/>
  <c r="AF17" i="1"/>
  <c r="AK17" i="1"/>
  <c r="AP17" i="1"/>
  <c r="AU17" i="1"/>
  <c r="AU34" i="1"/>
  <c r="F12" i="2"/>
  <c r="F131" i="2"/>
  <c r="N288" i="2"/>
  <c r="F290" i="2"/>
  <c r="F322" i="2" s="1"/>
  <c r="E290" i="2"/>
  <c r="E322" i="2" s="1"/>
  <c r="AX8" i="1" s="1"/>
  <c r="AF5" i="1"/>
  <c r="AK5" i="1"/>
  <c r="AP5" i="1"/>
  <c r="E365" i="2"/>
  <c r="E381" i="2" s="1"/>
  <c r="AX5" i="1" s="1"/>
  <c r="F365" i="2"/>
  <c r="G350" i="2"/>
  <c r="G346" i="2"/>
  <c r="G342" i="2"/>
  <c r="G338" i="2"/>
  <c r="G330" i="2"/>
  <c r="E107" i="2"/>
  <c r="M83" i="2"/>
  <c r="M128" i="2"/>
  <c r="M42" i="2"/>
  <c r="F150" i="2"/>
  <c r="E195" i="2"/>
  <c r="F227" i="2"/>
  <c r="G277" i="2"/>
  <c r="G283" i="2"/>
  <c r="O294" i="2"/>
  <c r="AF28" i="1"/>
  <c r="AK44" i="1"/>
  <c r="AP44" i="1"/>
  <c r="E239" i="2"/>
  <c r="E278" i="2" s="1"/>
  <c r="AX4" i="1" s="1"/>
  <c r="F239" i="2"/>
  <c r="N384" i="2"/>
  <c r="O362" i="2"/>
  <c r="G348" i="2"/>
  <c r="G344" i="2"/>
  <c r="G336" i="2"/>
  <c r="G332" i="2"/>
  <c r="AW5" i="1"/>
  <c r="G386" i="2"/>
  <c r="F401" i="2"/>
  <c r="F479" i="2"/>
  <c r="N301" i="2"/>
  <c r="N336" i="2" s="1"/>
  <c r="M301" i="2"/>
  <c r="M336" i="2" s="1"/>
  <c r="AX9" i="1" s="1"/>
  <c r="E393" i="2"/>
  <c r="E401" i="2" s="1"/>
  <c r="AX28" i="1" s="1"/>
  <c r="AU18" i="1"/>
  <c r="AF18" i="1"/>
  <c r="AP43" i="1"/>
  <c r="AP28" i="1"/>
  <c r="G420" i="2"/>
  <c r="E479" i="2"/>
  <c r="AX43" i="1" s="1"/>
  <c r="G458" i="2"/>
  <c r="AW44" i="1"/>
  <c r="E413" i="2"/>
  <c r="E429" i="2" s="1"/>
  <c r="AX44" i="1" s="1"/>
  <c r="AU19" i="1"/>
  <c r="AP19" i="1"/>
  <c r="AK19" i="1"/>
  <c r="AF19" i="1"/>
  <c r="AP18" i="1"/>
  <c r="AK43" i="1"/>
  <c r="AK28" i="1"/>
  <c r="AU28" i="1"/>
  <c r="AF43" i="1"/>
  <c r="AF45" i="1"/>
  <c r="AK45" i="1"/>
  <c r="AP45" i="1"/>
  <c r="O433" i="2" l="1"/>
  <c r="AZ34" i="1" s="1"/>
  <c r="G352" i="2"/>
  <c r="G12" i="2"/>
  <c r="G227" i="2"/>
  <c r="G150" i="2"/>
  <c r="O128" i="2"/>
  <c r="O42" i="2"/>
  <c r="O12" i="2"/>
  <c r="G107" i="2"/>
  <c r="O65" i="2"/>
  <c r="O176" i="2"/>
  <c r="G175" i="2"/>
  <c r="O202" i="2"/>
  <c r="M384" i="2"/>
  <c r="AX17" i="1" s="1"/>
  <c r="G63" i="2"/>
  <c r="O83" i="2"/>
  <c r="G84" i="2"/>
  <c r="W32" i="2"/>
  <c r="G195" i="2"/>
  <c r="O17" i="2"/>
  <c r="O106" i="2"/>
  <c r="O152" i="2"/>
  <c r="G365" i="2"/>
  <c r="G131" i="2"/>
  <c r="F381" i="2"/>
  <c r="AY43" i="1"/>
  <c r="G479" i="2"/>
  <c r="AZ43" i="1" s="1"/>
  <c r="F278" i="2"/>
  <c r="G239" i="2"/>
  <c r="O336" i="2"/>
  <c r="AZ9" i="1" s="1"/>
  <c r="AY9" i="1"/>
  <c r="AY28" i="1"/>
  <c r="G401" i="2"/>
  <c r="AZ28" i="1" s="1"/>
  <c r="G393" i="2"/>
  <c r="G413" i="2"/>
  <c r="G322" i="2"/>
  <c r="AZ8" i="1" s="1"/>
  <c r="AY8" i="1"/>
  <c r="G429" i="2"/>
  <c r="AZ44" i="1" s="1"/>
  <c r="G290" i="2"/>
  <c r="AY7" i="1"/>
  <c r="O288" i="2"/>
  <c r="AZ7" i="1" s="1"/>
  <c r="O301" i="2"/>
  <c r="AY17" i="1"/>
  <c r="O384" i="2" l="1"/>
  <c r="AZ17" i="1" s="1"/>
  <c r="G381" i="2"/>
  <c r="AZ5" i="1" s="1"/>
  <c r="AY5" i="1"/>
  <c r="AY4" i="1"/>
  <c r="G278" i="2"/>
  <c r="AZ4" i="1" s="1"/>
</calcChain>
</file>

<file path=xl/sharedStrings.xml><?xml version="1.0" encoding="utf-8"?>
<sst xmlns="http://schemas.openxmlformats.org/spreadsheetml/2006/main" count="1515" uniqueCount="364">
  <si>
    <t>TEMATICAS</t>
  </si>
  <si>
    <t>CARRERA ADMINISTRATIVA</t>
  </si>
  <si>
    <t>LIBRE NOMBRAMIENTO Y REMOCIÓN</t>
  </si>
  <si>
    <t>PLANTA PROVISIONAL</t>
  </si>
  <si>
    <t>PLANTA
 TEMPORAL</t>
  </si>
  <si>
    <t>PLANTA 
TRANSITORIA</t>
  </si>
  <si>
    <t>FECHA</t>
  </si>
  <si>
    <t xml:space="preserve">MISIONAL </t>
  </si>
  <si>
    <t>GESTIÓN</t>
  </si>
  <si>
    <t>FACILITADOR</t>
  </si>
  <si>
    <t>POBLACIÓN BENEFICIADA</t>
  </si>
  <si>
    <t>NIVEL JERARQUICO</t>
  </si>
  <si>
    <t>DIRECTIVO</t>
  </si>
  <si>
    <t>ASESOR</t>
  </si>
  <si>
    <t>PROFESIONAL</t>
  </si>
  <si>
    <t>TECNICO</t>
  </si>
  <si>
    <t>ASISTENCIAL</t>
  </si>
  <si>
    <t>TIPO DE VINCULACIÓN</t>
  </si>
  <si>
    <t>CONTRATISTA</t>
  </si>
  <si>
    <t>CLASIFICACIÓN</t>
  </si>
  <si>
    <t>SEXO</t>
  </si>
  <si>
    <t>HOMBRE</t>
  </si>
  <si>
    <t>MUJER</t>
  </si>
  <si>
    <t>INTERSEXUAL</t>
  </si>
  <si>
    <t>N° TOTAL DE INSCRITOS O INVITADOS</t>
  </si>
  <si>
    <t>PERCEPCIÓN DE LA CAPACITACIÓN</t>
  </si>
  <si>
    <t>SUGERENCIAS</t>
  </si>
  <si>
    <t>N° ORDEN</t>
  </si>
  <si>
    <t>EXCELENTE</t>
  </si>
  <si>
    <t>REGULAR</t>
  </si>
  <si>
    <t>DEFICIENTE</t>
  </si>
  <si>
    <t>N° TOTAL DE PARTICIPANTES</t>
  </si>
  <si>
    <t>INDICADOR DE 
PARTICIPACIÓN
(%)</t>
  </si>
  <si>
    <t>EVALUACIÓN DE CONOCIMIENTOS
 (SI APLICA)  %</t>
  </si>
  <si>
    <t>TOTAL 
PREGUNTAS</t>
  </si>
  <si>
    <t>ANTES
 %</t>
  </si>
  <si>
    <t>DESPUES
%</t>
  </si>
  <si>
    <t>OBSERVACIONES DEL INDICADOR</t>
  </si>
  <si>
    <t>OBJETIVO DE APRENDIZAJE</t>
  </si>
  <si>
    <t>SATISFACTORIO</t>
  </si>
  <si>
    <t>TOTAL</t>
  </si>
  <si>
    <t>ASPECTOS DEL INSTRUCTOR
%</t>
  </si>
  <si>
    <t>ASPECTOS DEL PROGRAMA
%</t>
  </si>
  <si>
    <t>ASPECTOS LOGISTICOS
%</t>
  </si>
  <si>
    <t>AUTOEVALUACIÓN
%</t>
  </si>
  <si>
    <t>Evaluación de Conocomientos</t>
  </si>
  <si>
    <t>Numero de preguntas</t>
  </si>
  <si>
    <t>Indicador de aprendizaje</t>
  </si>
  <si>
    <t>Antes %</t>
  </si>
  <si>
    <t>Despues %</t>
  </si>
  <si>
    <t>INDICADOR DE APRENDIZAJE 
%</t>
  </si>
  <si>
    <t>N° 
Participantes</t>
  </si>
  <si>
    <t>Antes #</t>
  </si>
  <si>
    <t>Despues #</t>
  </si>
  <si>
    <t>Tema: Inducción servidores Públicos 12 Junio 2018</t>
  </si>
  <si>
    <t>Tema: Inducción servidores Públicos 27 Agosto 2018</t>
  </si>
  <si>
    <t>Tema: Entrenamiento en Innovacion sep 13 2018</t>
  </si>
  <si>
    <t>Tema: Entrenamiento en Innovacion sep 17 2018</t>
  </si>
  <si>
    <t>Tema: Entrenamiento en Gestion de Proyectos sep 19 2018</t>
  </si>
  <si>
    <t>Tema: Inducción servidores Públicos 24 Octubre 2018</t>
  </si>
  <si>
    <t>Tema: Entrenamiento en Gestion de Proyectos sep 19 2018- Grupo 2</t>
  </si>
  <si>
    <t>Tema: Entrenamiento en Metodologia de Pensamiento  Creativo 2018- Grupo 1</t>
  </si>
  <si>
    <t>Tema: Entrenamiento en Metodologia de Pensamiento  Creativo 2018- Grupo 2</t>
  </si>
  <si>
    <t>Tema: Entrenamiento en Metodologias AGILES SCRUM 2018- Grupo 1</t>
  </si>
  <si>
    <t>Tema: Entrenamiento en Metodologias AGILES SCRUM 2018- Grupo 2</t>
  </si>
  <si>
    <t>Tema: Entrenamiento en FORMADOR DE FORMADORES 2018- Grupo 1</t>
  </si>
  <si>
    <t>Tema: Entrenamiento en FORMADOR DE FORMADORES 2018- Grupo 2</t>
  </si>
  <si>
    <t>Entrenamiento TRABAJO  EN EQUIPO Grupo 1</t>
  </si>
  <si>
    <t>Entrenamiento TRABAJO  EN EQUIPO Grupo 2</t>
  </si>
  <si>
    <t>Entrenamiento LIDERAZGO TRASFORMACIONAL DIRECTIVOS</t>
  </si>
  <si>
    <t>Entrenamiento LIDERAZGO TRASFORMACIONAL PROFESIONALES</t>
  </si>
  <si>
    <t>Entrenamiento EN REDACCION JURIDICA</t>
  </si>
  <si>
    <t>COSTO</t>
  </si>
  <si>
    <t>INTENSIDAD 
HORARIA
(Horas)</t>
  </si>
  <si>
    <t>Inducción servidores Publicos</t>
  </si>
  <si>
    <t xml:space="preserve">Iniciar al nuevo servidor(a) en su integración a la cultura organizacional, valores de la casa, familiarizarlo con el servicio público y con la misionalidad de la entidad.  </t>
  </si>
  <si>
    <t>X</t>
  </si>
  <si>
    <t>Aulas Barule</t>
  </si>
  <si>
    <t>12 Horas</t>
  </si>
  <si>
    <t>Formadores internos de la Entidad</t>
  </si>
  <si>
    <t>No de preguntas</t>
  </si>
  <si>
    <t xml:space="preserve">Recibimos las siguientes sugerencias de la inducción orientada el 24 y 25 de Enero del  2019  en las  aulas Barulé
• Se sugiere un mejor conocimiento de las temáticas expuestas por todos los expositores 
• Mas Pausas activas dado el largo tiempo de exposición por las diversas temáticas
• Fformular mejor la capacitación de tal forma que sea didáctica y no sea tan larga, se pueden apoyar con la creación de un E-Learning o más actividades lúdicas.
• Establecer una sesión  similar de capacitación para los contratistas que ingresan a la Secretaria General, en las temáticas de su interés.
• Algunas dependencias se muestran lejanas a los funcionarios.
• Sería interesante que Control Interno Disciplinario mostrara de una forma diferente el papel que desarrollan, no solo como el ente que sanciona, sino como el que promueve el cumplimiento de los deberes.   
• Mejorar metodología: Marcar el inicio, desarrollo y cierre de la actividad.
</t>
  </si>
  <si>
    <t>Evaluación del Desempeño laboral servidores de Carrera Administrativa</t>
  </si>
  <si>
    <t>Explicar la nueva reglamentación del sistema de evaluación del desempeño Laboral, aplicada a los servidores de Carrera Administrativa. (Acuerdo 617 de 2018)</t>
  </si>
  <si>
    <t>Auditorio Huitaca</t>
  </si>
  <si>
    <t>4 Horas</t>
  </si>
  <si>
    <t>Gestión del Riesgo</t>
  </si>
  <si>
    <t>Oficina Asesora de Planeación</t>
  </si>
  <si>
    <t>Lenguaje Braille</t>
  </si>
  <si>
    <t>Dar a conocer los aspectos básicos de la lectura y la escritura Braille y reconocer los aspectos propios del sistema para lograr una adecuada habilidad comunicativa con las personas con deficiencias visuales.</t>
  </si>
  <si>
    <t>INCI</t>
  </si>
  <si>
    <t>Acciones correctivas, preventivas y de mejora</t>
  </si>
  <si>
    <t>Dar a conocer los mecanismos para tratar las causas de no conformidades reales o potenciales del SIG y como emprender acciones correctivas, preventivas y de mejora.</t>
  </si>
  <si>
    <t>Planeación Estrátegica</t>
  </si>
  <si>
    <t>Excel Intermedio</t>
  </si>
  <si>
    <t>SIGA</t>
  </si>
  <si>
    <t>SECOP II</t>
  </si>
  <si>
    <t>Formador de Formadores</t>
  </si>
  <si>
    <t xml:space="preserve"> IV Encuentro mundial BIG DATA</t>
  </si>
  <si>
    <t>SIAB</t>
  </si>
  <si>
    <t>Gestión del Conflicto y educación para la paz</t>
  </si>
  <si>
    <t>Coaching  Organizacional</t>
  </si>
  <si>
    <t>Sostenibilidad Ambiental</t>
  </si>
  <si>
    <t>Ver mas allá con inteligencia social</t>
  </si>
  <si>
    <t xml:space="preserve">Gamificación </t>
  </si>
  <si>
    <t>Artes Gráficas</t>
  </si>
  <si>
    <t xml:space="preserve">Aplicativo SIG </t>
  </si>
  <si>
    <t>Plan  Estrátegico de Seguridad Vial- PESV</t>
  </si>
  <si>
    <t>Formación a los  servidores públicos en el Sistema de Gestión Documental de la Entidad, con el fin de lograr una cultura sostenible de organización de archivos, de la conservación y preservación de la memoria institucional.</t>
  </si>
  <si>
    <t>Brindar herramientas a los servidores(as) para la elaboración, desarrollo y puesta en mercha de los planes operativos de la entidad, con el fin de alcanzar los objetivos y metas planteadas.</t>
  </si>
  <si>
    <t>Actualizar y fomentar el aprendizaje continuo en los servidores(as) en materia de Derecho Administrativo</t>
  </si>
  <si>
    <t xml:space="preserve">Fortalecer conocimientos y conceptos clave para una correcta planeación, ejecución, control  y seguimiento  del presupuesto de la entidad, teniendo en cuenta el Plan de desarrollo, la misonalidad de la entidad . </t>
  </si>
  <si>
    <t>Aprender técnicas, herramientas y funcionalidades para el tratamiento, manejo y análisis de datos que ofrece Excel.</t>
  </si>
  <si>
    <t>Desarrollar habilidades para corrección ortográfica y de  estilo.
Comprender las características con las que debe contar un  documento para  transmitir un mensaje de  manera  eficaz y con  lenguaje claro.</t>
  </si>
  <si>
    <t>Desarrollar habilidades y destrezas para el manejo del SIGA.</t>
  </si>
  <si>
    <t>Desarrollar habilidades y destrezas para el manejo del SECOP II</t>
  </si>
  <si>
    <t>Conocer herramientas de formación  y tecnicas didacticas comtemporaneas que permitan  gestionar y distribuir el conocimiento</t>
  </si>
  <si>
    <t>Conocer e intercambiar experiencias prácticas y exitosas sobre el uso de herramientas que permiten a las empresas de los diferentes sectores, analizar y conocer con expertos de clase mundial en Big Data, analytics e innovación, los retos que estos temas le plantean a la sociedad y a la tecnología.</t>
  </si>
  <si>
    <t>Apropiar las herramientas colaborativas de Office 365 para uso en labores cotidianas de los servidores de la entidad.</t>
  </si>
  <si>
    <t>Desarrollar  habilidades y destrezas en el manejo y funcionalidades del sistema de información de Archivo de Bogotá -  SIAB.</t>
  </si>
  <si>
    <t>Generar una cultura del buen vivir, mediación y otros mecanismos alternativos de solución de conflictos</t>
  </si>
  <si>
    <t xml:space="preserve">Facilitar el desarrollo de las potencialidades tales como el liderazgo y el desempeño de los servidores públicos   y los equipos de trabajo, ayudando a superar limitaciones que obstaculizan el logro  de objetivos.
</t>
  </si>
  <si>
    <t>Desarrollar en los servidores Inteligencia Social contribuyendo al fortalecimiento de una Cultura Ciudadana integral que garantice la transparencia y la integridad.</t>
  </si>
  <si>
    <t>Fomentar la apropiación del conocimiento, aportar el desarrollo de las habilidades y competencias laborales y personales en los servidores públicos a fin de  motivar el auto aprendizaje.
Lograr el mejoramiento progresivo en la cultura del servicio a la ciudadanía que permita entrenar en habilidades comunicativas, sinergia en equipos, motivaciones al logro y a nivel axiomático como ser humano.</t>
  </si>
  <si>
    <t>Actualizar y fomentar el aprendizaje continuo en los servidores(as) en materia de de derecho laboral</t>
  </si>
  <si>
    <t>Desarrollo de habilidades en materia de artes gráficas.</t>
  </si>
  <si>
    <t>Capacitar a los participantes so bre el manejo del aplicativo SIG, el procedimiento de auditorias internas y la relacion entre el SIG y MIPG</t>
  </si>
  <si>
    <t>Capacitar a los participantes en la formulacion, seguimiento, monitoreo y evaluacion de indicadores.</t>
  </si>
  <si>
    <t>Actualizar y fomentar el aprendizaje continuo en los servidores(as) en el ejercicio de la auditoria a nivel mundial aterrizado a las normas colombianas.</t>
  </si>
  <si>
    <t>Dar las herramientas básicas en materia de derecho de empresa,  servir de introducción a los aspectos esenciales de estas ramas del derecho, abordándolo desde un sentido práctico, el cual pretende más que desarrollar conocimientos en derecho, servir como ayuda para identificar los problemas jurídicos y las posibles soluciones que de la mano con abogados se puedan desarrollar para optimizar las organizaciones.</t>
  </si>
  <si>
    <t>N/A</t>
  </si>
  <si>
    <r>
      <t>Brindar herramientas y técnicas que permitan implementar y gestionar los riesgos de la entidad, en el marco de los estándares y las mejores prácticas.</t>
    </r>
    <r>
      <rPr>
        <sz val="9"/>
        <color rgb="FF222222"/>
        <rFont val="Calibri"/>
        <family val="2"/>
        <scheme val="minor"/>
      </rPr>
      <t xml:space="preserve"> </t>
    </r>
  </si>
  <si>
    <t>Tema: Gestion del riesgo 21 de Febrero 2019</t>
  </si>
  <si>
    <t xml:space="preserve">• Aunque la metodología fue buena dado que se participó y se conoció a otros compañeros, me parece importante que se optimicen mejor los tiempos para cada actividad lúdica.
• La explicación que se dio después acerca de los pasos de identificación de riesgos se dio muy rápido por falta de tiempo
• Ampliar el tema.
• Excelente el tema y excelente el equipo humano de expositores, gracias
• Contextualizar mejor la temática que se va a tratar, antes de efectuar la capacitación. Muchos íbamos a la capacitación pero no sabíamos exactamente de que trataba, solo que era de riesgos pero no estábamos seguros de cual tipo de riesgo e inclusive creí que se tratarían también los riesgos ambientales. Pero solo nos enteramos hasta que estuvimos allá.
• Más continuidad en las capacitaciones
• La metodología  fue más participativa creativa e innovadora
• Tratar de cumplir los horarios fijados de manera puntual, dado que se citó a las 8:00 a.m. Y el evento inició casi a las 9:00 a.m. Así mismo deberían considerar adelantar estos eventos de capacitación en el mismo edificio de la manzana liévano y no en el archivo.
• El ejercicio fue interesante sobre todo la creación de grupos que rotaban, sin embargo sugiero que los próximos talleres se cite menos personas dado que el grupo era muy grande.
</t>
  </si>
  <si>
    <r>
      <rPr>
        <sz val="8"/>
        <color rgb="FF333333"/>
        <rFont val="Arial"/>
        <family val="2"/>
      </rPr>
      <t xml:space="preserve">• los temas tratados hasta el momento son muy valiosos para nuestro crecimiento personal y laboral
• Lenguaje de señas es otro tema que se debería exponer 
• Manejo de emociones
• Hay muchos temas interesantes; el dominio de ese tema por parte del capacitador, hace realmente la diferencia; NO me gustaría estar en capacitaciones de proyecto de vida, por lo anterior, otros temas serán interesantes para mí.
• Este tema fue excelente, agradezco infinitamente por este tema y por la calidad de personas y profesionales que dominaron el tema.
</t>
    </r>
    <r>
      <rPr>
        <sz val="11"/>
        <color rgb="FF333333"/>
        <rFont val="Segoe UI"/>
        <family val="2"/>
      </rPr>
      <t xml:space="preserve">
</t>
    </r>
  </si>
  <si>
    <t>Tema: Lectura Braille  Fecha: 27/02/2019</t>
  </si>
  <si>
    <t>Tema: Inducción servidores Públicos 24-25 de Enero 2019</t>
  </si>
  <si>
    <t>Tema: Acciones correctivas, preventivas y de mejora</t>
  </si>
  <si>
    <t>Insisto en el tema de la puntualidad de inicio de los eventos, si bien eso no depende de los organizadores, considero que con un margen de espera que se dé de 10 o 15 min es suficiente y por lo tanto se debe iniciar con quienes hayan llegado en ese lapso.</t>
  </si>
  <si>
    <t>12/03/2019
19/03/2019/
26/03/2019</t>
  </si>
  <si>
    <t>Tema:TEAMS OFFICE 365</t>
  </si>
  <si>
    <t>13/03/2019
14/03/2019
15/03/2019</t>
  </si>
  <si>
    <t>Tema: SIGA</t>
  </si>
  <si>
    <t>excelente las capacitaciones que se brindan de acuerdo al tema y actividad, seria interesante refrescar los temas mas frecuentemente</t>
  </si>
  <si>
    <t>Dar a conocer a los servidores públicos la aplicación moviapp, explicando sus funciones y usabilidad</t>
  </si>
  <si>
    <t>Sensibilización MoviAPP</t>
  </si>
  <si>
    <t>01/04/2019
02/04/2019</t>
  </si>
  <si>
    <t>24/01/2019
25 /01/2019</t>
  </si>
  <si>
    <t xml:space="preserve"> Que profundicen mas sobre todos los temas vistos y el horario mas extendido. Algunos temas que son importantes que y que deberían tener mas tiempo..
 Que se hagan siempre este tipo de induciones.
 Profundizar un poco en ciertos temas que son de mucho interés.</t>
  </si>
  <si>
    <t>Evaluación de Conocimientos</t>
  </si>
  <si>
    <t>Tema: Inducción 1 y 2 de Abril</t>
  </si>
  <si>
    <t>INDICADOR DE  PARTICIPACIÓN (%)</t>
  </si>
  <si>
    <t>INTENSIDAD  HORARIA (Horas)</t>
  </si>
  <si>
    <t>DESPUES %</t>
  </si>
  <si>
    <t>ANTES %</t>
  </si>
  <si>
    <t>TOTAL PREGUNTAS</t>
  </si>
  <si>
    <t>INDICADOR DE APRENDIZAJE %</t>
  </si>
  <si>
    <t>Conocer los programas pos consumo y estrategias voluntarias de entrega de resifuos peligrosos - Separando Ando</t>
  </si>
  <si>
    <t>Manejo detensivo y plan de seguridad vial ARL-positiva</t>
  </si>
  <si>
    <t>28/03/2019
11/04/2019
2/05/2019</t>
  </si>
  <si>
    <t>Tema: Sostenibilidad Ambiental</t>
  </si>
  <si>
    <t>Tema: Aplicativo SIG 16 de Mayo</t>
  </si>
  <si>
    <t>Trabajo Decente</t>
  </si>
  <si>
    <t>Capacitación en materia de trabajo decente, la importancia de su implementación, contextualización y fortalecimiento de cada uno de los pilares.</t>
  </si>
  <si>
    <t>01/03/2019
04/05/2019</t>
  </si>
  <si>
    <t>16/05/2019
17/05/2019</t>
  </si>
  <si>
    <t>28/02/2019
29/04/2019
03/05/2019</t>
  </si>
  <si>
    <t xml:space="preserve">Gestión Documental - Sistema Integrado de Conservacion  </t>
  </si>
  <si>
    <t>Redacción y Ortografía GRUPO 1</t>
  </si>
  <si>
    <t>14/05/19
21/05/19
28/05/19</t>
  </si>
  <si>
    <t>Redacción y Ortografía GRUPO 2</t>
  </si>
  <si>
    <t>22/05/19
27/05/19
10/06/19</t>
  </si>
  <si>
    <t>FELICITACIONES POR FAVOR PROGRAMAR UN REFUERZO EN EL SEGUNDO SEMESTTRE
SE DEBEN DESARROLAR OTROS NIVELES PARA PODER MEJORAR
FORTALECER REDACCIÓN, UN SEGUNDO NIVEL Y NORMAS APPA PARA INFORMES</t>
  </si>
  <si>
    <t>Redacción y Ortografía GRUPO 3</t>
  </si>
  <si>
    <t>17/05/19
24/05/19
31/05/19</t>
  </si>
  <si>
    <t>CURSO DE ETIQUETA
NO TAN LARGA Y QUE NO SEA EL ARCHIVO
capacitación en temas de filosofía del arte, filosofia</t>
  </si>
  <si>
    <t>Taller Derecho de Asociación y Negociación Colectiva</t>
  </si>
  <si>
    <t>generar un espacio de formación para apropiar valiosos conocimientos, que nos permitan construir un relacionamiento colectivo bajo los principios de respeto, confianza, transparencia y cooperación.</t>
  </si>
  <si>
    <t>Tema: Taller Derecho de Asociación y Negociación Colectiva 25 de Junio/2019</t>
  </si>
  <si>
    <t>Taller 
Formulación de políticas públicas</t>
  </si>
  <si>
    <t>Dar a conocer la guía, el procedimiento y los lineamientos para la formulación de políticas publicas en el Distrito.</t>
  </si>
  <si>
    <t>Tema: Taller Formulación de políticas públicas Junio 13 del 2019</t>
  </si>
  <si>
    <t xml:space="preserve">Innovación
“Pensamiento de Diseño” 
</t>
  </si>
  <si>
    <t>Apropiar conceptos de la metodología de innovación “pensamiento de diseño”, orientada a la solución de problemas y retos desde un enfoque centrado en el usuario.</t>
  </si>
  <si>
    <t>19/06/2019
20/06/2019</t>
  </si>
  <si>
    <t xml:space="preserve">21/05/2019
27/05/2019
10/06/2019
17/06/2019
</t>
  </si>
  <si>
    <t>Realizar un evento internacional para compartir experiencias y logros de las entidades a nivel internacional, nacional y distrital relacionadas con la Gestión Pública Distrital (Innovación , transparencia y control interno)</t>
  </si>
  <si>
    <t>Dirección Distrital de Desarrollo Institucional</t>
  </si>
  <si>
    <t>LUGAR</t>
  </si>
  <si>
    <t>Archivo de Bogotá</t>
  </si>
  <si>
    <t>3 horas</t>
  </si>
  <si>
    <t>4 horas</t>
  </si>
  <si>
    <t>Subdirección de Servicios Administrativos - Dirección Distrital de Archivo de Bogotá</t>
  </si>
  <si>
    <t>2 horas 30 minutos</t>
  </si>
  <si>
    <t>VIRTUAL</t>
  </si>
  <si>
    <t>DASCD</t>
  </si>
  <si>
    <t>Curso Virtual Presupuesto Público</t>
  </si>
  <si>
    <t>48 horas</t>
  </si>
  <si>
    <t xml:space="preserve">2 horas </t>
  </si>
  <si>
    <t xml:space="preserve">Subdirección de Servicios Administrativos </t>
  </si>
  <si>
    <t>5 horas</t>
  </si>
  <si>
    <t>Ministerio de Trabajo</t>
  </si>
  <si>
    <t>2 horas y 30 minutos</t>
  </si>
  <si>
    <t xml:space="preserve">Dirección de Contratación </t>
  </si>
  <si>
    <t>Centro de Convenciones Agora Bogotá</t>
  </si>
  <si>
    <t>16 horas</t>
  </si>
  <si>
    <t xml:space="preserve">Embdata </t>
  </si>
  <si>
    <t>3 Horas</t>
  </si>
  <si>
    <t>Secretaria de Ambiente</t>
  </si>
  <si>
    <t>Imprenta Distrital</t>
  </si>
  <si>
    <t>40 horas</t>
  </si>
  <si>
    <t>SENA</t>
  </si>
  <si>
    <t>Cartagena</t>
  </si>
  <si>
    <t>Sala de Conductores</t>
  </si>
  <si>
    <t>24 horas</t>
  </si>
  <si>
    <t>2 horas</t>
  </si>
  <si>
    <t>8 horas</t>
  </si>
  <si>
    <t>Colegio de Abogados del Trabajo de Colombia</t>
  </si>
  <si>
    <t>POSITIVA</t>
  </si>
  <si>
    <t>Alta Consejeria TICS</t>
  </si>
  <si>
    <t>Secretaria Distrital de Planeación</t>
  </si>
  <si>
    <t>Ministerio de Trabajo - CUT</t>
  </si>
  <si>
    <t>ASECUM</t>
  </si>
  <si>
    <t>OTIC</t>
  </si>
  <si>
    <t>1 hora</t>
  </si>
  <si>
    <t>AUN NO SE HA TERMINADO</t>
  </si>
  <si>
    <t>Dirección Distrital de Calidad del Servicio</t>
  </si>
  <si>
    <t>01/08/2019
02/08/2019</t>
  </si>
  <si>
    <t>Dirección Distrital de Archivo de Bogotá</t>
  </si>
  <si>
    <t>Tema: SIAB 15 de Febrero del 2019</t>
  </si>
  <si>
    <t>XXXVII Congreso Nacional de Derecho Laboral y la Seguridad Social</t>
  </si>
  <si>
    <t>XI Congreso Latino Americano de Talento Humano</t>
  </si>
  <si>
    <t>Fortalecer competencias en materia de liderazgo de talento humano,  entender la responsabilidad Legal del empleador frente a la Prevención de Seguridad y Salud en el Trabajo,  conocer las nuevas tendencias en selección de personal  y manejo de novedades en la Nómina</t>
  </si>
  <si>
    <t>Centro Empresarial el Cubo</t>
  </si>
  <si>
    <t>09/05/2019
16/05/2019
23/05/2019
30/05/2019</t>
  </si>
  <si>
    <t>Clav Rafael Uribe
Clav Sevillana
Clav Ciudad Bolivar
Subdirección de servicios administrativos</t>
  </si>
  <si>
    <t>29/07/2019
15/08/2019</t>
  </si>
  <si>
    <t>Sede ECCI – Sede J Carrera 19 N° 49-77</t>
  </si>
  <si>
    <t>40 Horas</t>
  </si>
  <si>
    <t>EN PROCESO</t>
  </si>
  <si>
    <t xml:space="preserve">Normas internacionales de  auditoria interna -Foro Internacional Gestión y Desempeño para la Innovación Publica </t>
  </si>
  <si>
    <t>Editora Empresarial</t>
  </si>
  <si>
    <t>Clav Suba, Bosa, Rafael Uribe</t>
  </si>
  <si>
    <t>21/02/2019
28/02/2019
07/03/2019</t>
  </si>
  <si>
    <t>25/06/2019
22/07/2019</t>
  </si>
  <si>
    <t>VIrtual</t>
  </si>
  <si>
    <t>Derecho para no abogados G1</t>
  </si>
  <si>
    <t>Derecho para no abogados G2</t>
  </si>
  <si>
    <t>Derecho para no abogados G3</t>
  </si>
  <si>
    <t>16/07/2019
20/08/2019</t>
  </si>
  <si>
    <t>17/07/2019
21/08/2019</t>
  </si>
  <si>
    <t>26/07/2019
23/08/2019</t>
  </si>
  <si>
    <t>Tema:PLANEACIÓN ESTRATEGICA</t>
  </si>
  <si>
    <t>Departamento Administrativo del  Servicio Civil Distrital</t>
  </si>
  <si>
    <t>22 horas</t>
  </si>
  <si>
    <t>Tema: Inducción servidores Públicos 1 y 2 de agosto de 2019</t>
  </si>
  <si>
    <t>Tema: Gestion documental- Sistema integrado de Conservación</t>
  </si>
  <si>
    <t>EN GENERAL ESTUVIERON BIEN LAS JORNADAS, OJALA FUERAN MAS PRONTO Y NO DOS MESES DESPUÉS DE EL INGRESO
ALGUNOS TEMAS HICIERON TALLER.. OTROS NO...ME PARECE NECESARIO QUE TODOS HAGAN TALLER PRACTICO.
TEMAS DE INTERÉS QUE PASARON MUY RÁPIDO Y POR ENCIMA...(BROCHAZO).
UN PAR DE EXPOSITORES  ESTABAN DE AFAN.. Y OTRO PAR NO MANEJABAN BIEN EL TEMA Y QUEDARON DEBIENDO RESPUESTAS..</t>
  </si>
  <si>
    <t>Contribuir a la promoción y desarrollo del taalento humano de la entidad para lograr las competencias en una segunda lengua</t>
  </si>
  <si>
    <t>Dar mayor tiempo a la parte virtual, es un poco complicado, que continue el curso y con la misma profesora</t>
  </si>
  <si>
    <t>Mas niveles de ingles, que sean horas practicas o talves de speaking preriodicos para practicar</t>
  </si>
  <si>
    <t>Continuar y profundizar el nivel, me ensearon a darle sostenibilidad al proceso de aprendizaje inicial</t>
  </si>
  <si>
    <t xml:space="preserve"> 04/06/2019
11/06/2019 18/06/2019
25/06/2019 02/07/2019
09/07/2019</t>
  </si>
  <si>
    <t xml:space="preserve">05/06/2019
12/06/2019 19/06/2019
26/06/2019 03/07/2019
10/07/2019 </t>
  </si>
  <si>
    <t xml:space="preserve">07/06/2019
14/06/2019 21/06/2019
28/06/2019 05/07/2019
12/07/2019 </t>
  </si>
  <si>
    <t>Tema: INGLES BÁSICO G1</t>
  </si>
  <si>
    <t>Tema: INGLES BÁSICO G2</t>
  </si>
  <si>
    <t>Tema: Comunicación asertiva, Escucha activa,  Inteligencia emocional, Manejo del tiempo, Manejo del estrés y Adaptación al cambio. GRUPO 1</t>
  </si>
  <si>
    <t>Tema: Comunicación asertiva, Escucha activa,  Inteligencia emocional, Manejo del tiempo, Manejo del estrés y Adaptación al cambio. GRUPO 2</t>
  </si>
  <si>
    <t>Tema: Comunicación asertiva, Escucha activa,  Inteligencia emocional, Manejo del tiempo, Manejo del estrés y Adaptación al cambio. GRUPO 3</t>
  </si>
  <si>
    <t>Tema: Comunicación asertiva, Escucha activa,  Inteligencia emocional, Manejo del tiempo, Manejo del estrés y Adaptación al cambio. GRUPO 4</t>
  </si>
  <si>
    <t>Tema: INGLES INTERMEDIO G3</t>
  </si>
  <si>
    <t xml:space="preserve">• Aprender técnicas para la construcción de una cultura orientada a la comunicación asertiva, y eficaz.
• Generar habilidades para gestionar emociones y lograr un desempeño óptimo en el trabajo.
• Aprender de herramientas útiles para el uso efectivo y eficaz del tiempo en los ámbitos profesional y personal.
• Afrontar con eficiencia los nuevos retos y los cambios en la entidad, en estrategias que refuercen el sentido de pertenencia de los(as) servidores(as) y que implique señales de reconocimiento público.
• Conocimiento y Estructura del Distrito, historia de la ciudad y Plan de Desarrollo.
</t>
  </si>
  <si>
    <t>Que estas actividades se sigan desarrollanod pues benefiacian el clima organizacional, el crecimiento personal y el trabajo en equipo
Me gustó mucho el programa mil gracias</t>
  </si>
  <si>
    <t>Felicitaciones! Excelente contenidoy perfiles de docentes que dictaron los respectivos talleres</t>
  </si>
  <si>
    <t>Socializar con toda la entidad
Gracias por darnos estos espacios diferentes del espacio de la entidad
Que sigan haciendo estas capacitaciones</t>
  </si>
  <si>
    <t xml:space="preserve">27/06/2019
04/07/2019 </t>
  </si>
  <si>
    <t xml:space="preserve">11/07/2019
18/07/2019 </t>
  </si>
  <si>
    <t>05/07/2019
12/07/2019
19/07/2019</t>
  </si>
  <si>
    <t xml:space="preserve">14/08/2019
15/08/2019  16/08/2019
 </t>
  </si>
  <si>
    <t xml:space="preserve">Universidad Externado de Colombia </t>
  </si>
  <si>
    <t>80 Horas en Modalidad B-LEARNING</t>
  </si>
  <si>
    <t xml:space="preserve">16 Horas </t>
  </si>
  <si>
    <t>80  Horas en Modalidad B-LEARNING</t>
  </si>
  <si>
    <t>24 Horas</t>
  </si>
  <si>
    <t xml:space="preserve">Jornada Internacionales De Derecho Penal </t>
  </si>
  <si>
    <t>OBSERVACIONES</t>
  </si>
  <si>
    <r>
      <rPr>
        <b/>
        <sz val="11"/>
        <color theme="1"/>
        <rFont val="Calibri"/>
        <family val="2"/>
        <scheme val="minor"/>
      </rPr>
      <t>Se Realizo Evaluación Por Medio De Competencias</t>
    </r>
    <r>
      <rPr>
        <sz val="11"/>
        <color theme="1"/>
        <rFont val="Calibri"/>
        <family val="2"/>
        <scheme val="minor"/>
      </rPr>
      <t xml:space="preserve">.                                                              1. 2911 - Aplicar Tecnologías De La Información Teniendo En Cuenta Las Necesidades De La Unidad Administrativa.                                                 </t>
    </r>
  </si>
  <si>
    <t>04/09/2019 05/09/2019 06/09/2019</t>
  </si>
  <si>
    <t xml:space="preserve">24 horas </t>
  </si>
  <si>
    <t>Santa Marta,Magdalena.</t>
  </si>
  <si>
    <t>Consejo de Estado</t>
  </si>
  <si>
    <t>Bogotá</t>
  </si>
  <si>
    <t>PEND</t>
  </si>
  <si>
    <t>Contraloría -  Sede de Capacitaciones</t>
  </si>
  <si>
    <t xml:space="preserve">1/05/2019  15/08/2019 </t>
  </si>
  <si>
    <t>DASCS y la Secretaría Distrital de la Mujer</t>
  </si>
  <si>
    <t xml:space="preserve">• Dar a  Conocer y alinear a la Administración Distrital en torno a la apropiación de conocimientos por parte de los servidores públicos en materia de derechos de las mujeres a una vida libre de  violencias.
• Dar a conocer los conceptos generales sobre el derecho a una vida libre de violencias. 
• Informar los métodos de prevención de las  violencias contra las   mujeres.
Dar a conocer las rutas y entidades que garantizan una vida libre de violencias. 
</t>
  </si>
  <si>
    <t xml:space="preserve">• Dar a conocer el verdadero alcance y significado del derecho a la buena administración, con un sentido público esencial al ciudadano, cuya presentación se basa en estandares de calidad,eficiencia,idoneidad y oportunidad. • Lograr que las personas que acuden ante los jueces puedan hacer valer sus derechos reconocidos en la Constitución Política y la ley y resolver sus disputas de manera pronta, cumplida y efectiva. </t>
  </si>
  <si>
    <t>Indicadores de Gestión</t>
  </si>
  <si>
    <t>Virtual</t>
  </si>
  <si>
    <t xml:space="preserve">Tema: </t>
  </si>
  <si>
    <t>• Dar a conocer las responsabilidades juridicas  como un mecanismo de prevención de la corrupción.  
 • Dar a conocer en particular los delitos contra la administración pública.     
   • Analizar Estándares probatorios en las investigaciones por corrupción.    
  •Analizar la Corrupción y justicia alternativa, como principio de oportunidad y preacuerdos.</t>
  </si>
  <si>
    <t>Solo agradecimientos extensivos a los talleres y la Secretaria General
Buena capacitación hacer mas del mismo tema</t>
  </si>
  <si>
    <t>Tema: Indicadores de Gestión 30 de agosto de 2019</t>
  </si>
  <si>
    <t xml:space="preserve"> XII Congreso de Auditoria Interna-2019 </t>
  </si>
  <si>
    <t>Reinducción Curso Virtual "El Derecho De Las Mujeres A Una Vida Libre De Violencias"</t>
  </si>
  <si>
    <t>Comunicación asertiva, Escucha activa,  Inteligencia emocional, Manejo del tiempo, Manejo del estrés y Adaptación al cambio. Grupo 4.</t>
  </si>
  <si>
    <t>Comunicación asertiva, Escucha activa,  Inteligencia emocional, Manejo del tiempo, Manejo del estrés y Adaptación al cambio. Grupo 3.</t>
  </si>
  <si>
    <t>Comunicación asertiva, Escucha activa,  Inteligencia emocional, Manejo del tiempo, Manejo del estrés y Adaptación al cambio. Grupo 2.</t>
  </si>
  <si>
    <t>Comunicación asertiva, Escucha activa,  Inteligencia emocional, Manejo del tiempo, Manejo del estrés y Adaptación al cambio. Grupo 1.</t>
  </si>
  <si>
    <t>Ingles Intermedio Grupo 3 B-Learning</t>
  </si>
  <si>
    <t>Ingles Básico Grupo 2 B-Learning</t>
  </si>
  <si>
    <t>Ingles Básico Grupo 1 B-Learning</t>
  </si>
  <si>
    <t>3/10/2019                 4/10/2019</t>
  </si>
  <si>
    <t>Hotel Grand Hyatt</t>
  </si>
  <si>
    <t>Instituto de Auditores Internos  de Colombia</t>
  </si>
  <si>
    <t>Herramientas colaborativas de Office 365 - Teams</t>
  </si>
  <si>
    <t xml:space="preserve">Herramientas colaborativas de Office 365 - Teams </t>
  </si>
  <si>
    <t>No se ha cumplido al 100% toda vez que el 2,5% de dichos servidores se retiraron de la Entidad y el 4 % esta desarrollando el curso.</t>
  </si>
  <si>
    <t>XXV Encuentro De La Jurisdicción De Lo Contencioso Administrativo</t>
  </si>
  <si>
    <t>XX Jornadas Internacionales De Derecho Administrativo</t>
  </si>
  <si>
    <t>AMPLIACIÓN DEL TEMA
MAS TALLERES DE ESTE TEMA
EXCELENTES DOCENTES DRA LUZ MARY RINCON Y DR. FERNANDO MORENO</t>
  </si>
  <si>
    <t>MAS TEMAS DE CONTRATACIÓN
TECNOLOGIA Y SISTEMAS DE ARCHIVOS PARA DOCUMENTOS
GRACIAS EXCELENTE ORIENTACIÓN</t>
  </si>
  <si>
    <t>INTELIGENCIA EMOSIONAL
AMPLIAR TEMAS CONTRATACIÓN Y DISCIPLINARIO
UN CURSO DE DERECHO PARA NO ABOGADOS CON NIVEL MAYOR DE PROFUNDIDAD
MODIFICACIÓN LEY 909 CON LA PROFESORA CORINA DUQUE
ATENCIÓN AL CIUDADANO Y APOYO PSICOSOCIAL
MUY INTERESANTES LOS TEMAS
CONTABILIDAD PUBLICA
EXCELENTES LAS CAPACITADORAS ESPECIFICAMENTE LA DRA. CORINA</t>
  </si>
  <si>
    <t>Repasar las nuevas tendencias en el desarrollo del talento humano y contextualizarlas a los factores de clima y cultura organizacional enfocados a los procesos de cambio organizacional.
• Reflexionar sobre las nuevas tendencias en desarrollo humano y su papel en la dirección estratégica de las organizaciones.
• Repasar los factores determinantes en la creación de condiciones de clima y cultura organizacional.
• Estudiar el proceso de diagnóstico e implementación del proceso de cambio organizacional.</t>
  </si>
  <si>
    <t>PRESUPUESTO PUBLICO
MIL GRACIAS SON OPORTUNIDADES UNICAS
CASOS DE MATRIZ CREA
MANEJO DE CRISIS Y SITUACIÓN DE RIESGO
TALENTO HUMANO DESARROLLO DE TALENTO HUMANO</t>
  </si>
  <si>
    <t>Estrategias Contemporaneas de Desarrollo de Talento Humano y Gestión del Cambio</t>
  </si>
  <si>
    <t>Tema: DERECHO PARA NO ABOGADOS G1</t>
  </si>
  <si>
    <t>Tema: DERECHO PARA NO ABOGADOS G2</t>
  </si>
  <si>
    <t>Tema: DERECHO PARA NO ABOGADOS G3</t>
  </si>
  <si>
    <t>Tema: ESTRATEGIAS CONTEMPORÁNEAS DE DESARROLO DE TALENTO HUMANO Y GESTIÓN DEL CAMBIO</t>
  </si>
  <si>
    <t>06 /06/2019                          07/06/2019</t>
  </si>
  <si>
    <t xml:space="preserve">27/08/2019                              28/08/2019                     29/08/2019               </t>
  </si>
  <si>
    <t>Aulas Barulé</t>
  </si>
  <si>
    <t>Cumbre Latinoamericana de
Comunicación, Creatividad, Innovación y Mercadeo</t>
  </si>
  <si>
    <t>•Brindar actualización en materia de Gestión del Conocimiento, innovación y comunicación.                                                                                                           • Fortalecer las competencias, conocimientos y habilidades de los servidores, promoviendo el cumplimiento y ejecucuión del plan de acción, los objetivos y metas institucionales.</t>
  </si>
  <si>
    <t>x</t>
  </si>
  <si>
    <t>02/10/2019         03/10/2019             04/10/2019</t>
  </si>
  <si>
    <t xml:space="preserve">Catagena </t>
  </si>
  <si>
    <t>Unión Colombiana de Empresas Publicitarias</t>
  </si>
  <si>
    <t>XVI Seminario Internacional de Gestión Jurídica Pública.</t>
  </si>
  <si>
    <t>• Fortalecer, orientar y actualizar las compentencias jurídicas, mediante el intercambio de experiencias en materia jurídica, y la prevención del daño antijurídico.                                                                                                     • Brindar conocimiento sobre la importancia de contar con un sistema jurídico adecuado a la dinámica de la ciudad, y que permita construir una ciudad eficiente.</t>
  </si>
  <si>
    <t>21/08/2019             22/08/2019</t>
  </si>
  <si>
    <t>Secretaría Jurídica Distrital</t>
  </si>
  <si>
    <t>Formador de Formadores 2.0</t>
  </si>
  <si>
    <t>02/10/2019                   08/10/2019                     22/10/2019                         29/10/2019                       01/11/2019</t>
  </si>
  <si>
    <t xml:space="preserve">Aula Barulé y Sede Contraloría </t>
  </si>
  <si>
    <t xml:space="preserve">18 horas </t>
  </si>
  <si>
    <t>VI Congreso Internacional de Compra Pública – XVII Jornadas de Contratación Estatal</t>
  </si>
  <si>
    <t>• Analizar acutalizaciones en materia de contratación estatal y compra pública, fortaleciendo las competencias, conocimeinto y habilidades de los servidores para realizar su funcion y cumplir con las metas institucionales.</t>
  </si>
  <si>
    <t>30/10/2019                            31/10/2019                               01/11/2019</t>
  </si>
  <si>
    <t xml:space="preserve">Universidad de los Andes </t>
  </si>
  <si>
    <t>02/09/2019 al 01/12/2019</t>
  </si>
  <si>
    <t>Diplomado de Gobierno Abierto (Virtual)</t>
  </si>
  <si>
    <t>Curso Formación de competencias para Supervisión de Contratos Estatales (Virtual)</t>
  </si>
  <si>
    <t>Direccion Distrital de Desarrollo Institucional</t>
  </si>
  <si>
    <t xml:space="preserve">144 horas </t>
  </si>
  <si>
    <t>Diplomado en Política Pública                     (Virtual)</t>
  </si>
  <si>
    <t>Curso de Teletrabajo                                   (Virtual)</t>
  </si>
  <si>
    <t xml:space="preserve">60 horas </t>
  </si>
  <si>
    <t>Curso Plan de Desarrollo Distrital y Estructura del Distrito (Virtual)</t>
  </si>
  <si>
    <t>30 horas</t>
  </si>
  <si>
    <t>Aulas Barule- Outdoor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</si>
</sst>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_);[Red]\(&quot;$&quot;\ #,##0\)"/>
    <numFmt numFmtId="164" formatCode="0.0"/>
    <numFmt numFmtId="165" formatCode="&quot;$&quot;\ #,##0.00"/>
    <numFmt numFmtId="166" formatCode="&quot;$&quot;\ #,##0"/>
    <numFmt numFmtId="167" formatCode="00"/>
    <numFmt numFmtId="168" formatCode="&quot;$&quot;\ #,##0.0"/>
  </numFmts>
  <fonts count="44" x14ac:knownFonts="1">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0"/>
      <color theme="1"/>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Calibri"/>
      <family val="2"/>
      <scheme val="minor"/>
    </font>
    <font>
      <sz val="10"/>
      <name val="Calibri"/>
      <family val="2"/>
      <scheme val="minor"/>
    </font>
    <font>
      <b/>
      <sz val="9"/>
      <color theme="0"/>
      <name val="Calibri"/>
      <family val="2"/>
      <scheme val="minor"/>
    </font>
    <font>
      <b/>
      <sz val="8"/>
      <color theme="0"/>
      <name val="Calibri"/>
      <family val="2"/>
      <scheme val="minor"/>
    </font>
    <font>
      <sz val="8"/>
      <color theme="1"/>
      <name val="Calibri"/>
      <family val="2"/>
      <scheme val="minor"/>
    </font>
    <font>
      <sz val="8"/>
      <color theme="1"/>
      <name val="Arial"/>
      <family val="2"/>
    </font>
    <font>
      <b/>
      <sz val="8"/>
      <color theme="2"/>
      <name val="Arial"/>
      <family val="2"/>
    </font>
    <font>
      <sz val="8"/>
      <name val="Arial"/>
      <family val="2"/>
    </font>
    <font>
      <b/>
      <sz val="8"/>
      <color theme="1"/>
      <name val="Calibri"/>
      <family val="2"/>
      <scheme val="minor"/>
    </font>
    <font>
      <b/>
      <sz val="9"/>
      <color theme="1"/>
      <name val="Calibri"/>
      <family val="2"/>
      <scheme val="minor"/>
    </font>
    <font>
      <sz val="8"/>
      <color rgb="FF333333"/>
      <name val="Calibri"/>
      <family val="2"/>
      <scheme val="minor"/>
    </font>
    <font>
      <sz val="9"/>
      <color rgb="FF222222"/>
      <name val="Calibri"/>
      <family val="2"/>
      <scheme val="minor"/>
    </font>
    <font>
      <sz val="9"/>
      <color rgb="FF000000"/>
      <name val="Calibri"/>
      <family val="2"/>
      <scheme val="minor"/>
    </font>
    <font>
      <sz val="10"/>
      <color theme="1"/>
      <name val="Arial"/>
      <family val="2"/>
    </font>
    <font>
      <sz val="11"/>
      <color rgb="FF333333"/>
      <name val="Segoe UI"/>
      <family val="2"/>
    </font>
    <font>
      <sz val="8"/>
      <color rgb="FF333333"/>
      <name val="Arial"/>
      <family val="2"/>
    </font>
    <font>
      <sz val="8"/>
      <color theme="1"/>
      <name val="Segoe UI"/>
      <family val="2"/>
    </font>
    <font>
      <b/>
      <sz val="10"/>
      <color theme="1"/>
      <name val="Calibri"/>
      <family val="2"/>
      <scheme val="minor"/>
    </font>
    <font>
      <b/>
      <sz val="11"/>
      <color theme="6" tint="0.79998168889431442"/>
      <name val="Calibri"/>
      <family val="2"/>
      <scheme val="minor"/>
    </font>
    <font>
      <sz val="9"/>
      <name val="Calibri"/>
      <family val="2"/>
      <scheme val="minor"/>
    </font>
    <font>
      <sz val="10"/>
      <color rgb="FFFF0000"/>
      <name val="Calibri"/>
      <family val="2"/>
      <scheme val="minor"/>
    </font>
    <font>
      <sz val="11"/>
      <color theme="0"/>
      <name val="Calibri"/>
      <family val="2"/>
      <scheme val="minor"/>
    </font>
    <font>
      <sz val="9"/>
      <color theme="0"/>
      <name val="Calibri"/>
      <family val="2"/>
      <scheme val="minor"/>
    </font>
    <font>
      <sz val="9"/>
      <color theme="0"/>
      <name val="Arial"/>
      <family val="2"/>
    </font>
    <font>
      <b/>
      <sz val="11"/>
      <name val="Calibri"/>
      <family val="2"/>
      <scheme val="minor"/>
    </font>
    <font>
      <sz val="11"/>
      <color theme="1"/>
      <name val="Times New Roman"/>
      <family val="1"/>
    </font>
    <font>
      <sz val="11"/>
      <color rgb="FFFF0000"/>
      <name val="Calibri"/>
      <family val="2"/>
      <scheme val="minor"/>
    </font>
    <font>
      <b/>
      <sz val="10"/>
      <color theme="0"/>
      <name val="Arial"/>
      <family val="2"/>
    </font>
    <font>
      <b/>
      <sz val="9"/>
      <color theme="1"/>
      <name val="Arial"/>
      <family val="2"/>
    </font>
    <font>
      <b/>
      <sz val="9"/>
      <name val="Arial"/>
      <family val="2"/>
    </font>
    <font>
      <b/>
      <sz val="10"/>
      <color theme="1"/>
      <name val="Arial"/>
      <family val="2"/>
    </font>
  </fonts>
  <fills count="2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9900FF"/>
        <bgColor indexed="64"/>
      </patternFill>
    </fill>
    <fill>
      <patternFill patternType="solid">
        <fgColor rgb="FF0070C0"/>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4"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s>
  <cellStyleXfs count="2">
    <xf numFmtId="0" fontId="0" fillId="0" borderId="0"/>
    <xf numFmtId="0" fontId="10" fillId="0" borderId="0"/>
  </cellStyleXfs>
  <cellXfs count="368">
    <xf numFmtId="0" fontId="0" fillId="0" borderId="0" xfId="0"/>
    <xf numFmtId="0" fontId="0" fillId="0" borderId="1" xfId="0" applyBorder="1" applyAlignment="1">
      <alignment horizontal="center" vertical="center"/>
    </xf>
    <xf numFmtId="0" fontId="0" fillId="0" borderId="0" xfId="0" applyAlignment="1">
      <alignment vertical="center"/>
    </xf>
    <xf numFmtId="0" fontId="8" fillId="0" borderId="0" xfId="0" applyFont="1" applyAlignment="1">
      <alignment vertical="center"/>
    </xf>
    <xf numFmtId="0" fontId="0" fillId="0" borderId="1" xfId="0" applyBorder="1" applyAlignment="1">
      <alignment horizontal="center"/>
    </xf>
    <xf numFmtId="0" fontId="0" fillId="0" borderId="2" xfId="0" applyBorder="1" applyAlignment="1">
      <alignment horizontal="center"/>
    </xf>
    <xf numFmtId="0" fontId="11" fillId="6" borderId="29" xfId="0" applyFont="1" applyFill="1" applyBorder="1" applyAlignment="1">
      <alignment horizontal="center"/>
    </xf>
    <xf numFmtId="164" fontId="12" fillId="0" borderId="1" xfId="0" applyNumberFormat="1" applyFont="1" applyFill="1" applyBorder="1" applyAlignment="1">
      <alignment horizontal="center" vertical="center"/>
    </xf>
    <xf numFmtId="164" fontId="0" fillId="0" borderId="1" xfId="0" applyNumberFormat="1" applyBorder="1" applyAlignment="1">
      <alignment horizont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164"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164" fontId="12" fillId="0" borderId="1" xfId="0" applyNumberFormat="1" applyFont="1" applyBorder="1" applyAlignment="1">
      <alignment horizontal="center"/>
    </xf>
    <xf numFmtId="164" fontId="0" fillId="0" borderId="1" xfId="0" applyNumberFormat="1" applyBorder="1" applyAlignment="1">
      <alignment horizontal="center" vertical="center"/>
    </xf>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2" xfId="0" applyBorder="1" applyAlignment="1">
      <alignment horizontal="center" vertical="center"/>
    </xf>
    <xf numFmtId="0" fontId="0" fillId="0" borderId="33" xfId="0" applyFill="1" applyBorder="1" applyAlignment="1">
      <alignment horizontal="center"/>
    </xf>
    <xf numFmtId="164" fontId="0" fillId="0" borderId="33" xfId="0" applyNumberFormat="1" applyFill="1" applyBorder="1" applyAlignment="1">
      <alignment horizontal="center"/>
    </xf>
    <xf numFmtId="0" fontId="12" fillId="5" borderId="1" xfId="0" applyFont="1" applyFill="1" applyBorder="1" applyAlignment="1">
      <alignment horizontal="center"/>
    </xf>
    <xf numFmtId="0" fontId="13" fillId="2" borderId="6"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14" fontId="8" fillId="0" borderId="3"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13" fillId="8" borderId="20" xfId="0" applyFont="1" applyFill="1" applyBorder="1" applyAlignment="1">
      <alignment horizontal="center" vertical="center"/>
    </xf>
    <xf numFmtId="0" fontId="13" fillId="9" borderId="20" xfId="0" applyFont="1" applyFill="1" applyBorder="1" applyAlignment="1">
      <alignment horizontal="center" vertical="center"/>
    </xf>
    <xf numFmtId="0" fontId="13" fillId="10" borderId="20" xfId="0" applyFont="1" applyFill="1" applyBorder="1" applyAlignment="1">
      <alignment horizontal="center" vertical="center"/>
    </xf>
    <xf numFmtId="1" fontId="8" fillId="0" borderId="3"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14" fontId="1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2" fontId="8" fillId="0"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8" fillId="0" borderId="8" xfId="0" applyNumberFormat="1" applyFont="1" applyFill="1" applyBorder="1" applyAlignment="1">
      <alignment horizontal="center" vertical="center"/>
    </xf>
    <xf numFmtId="164" fontId="8" fillId="0" borderId="8"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xf>
    <xf numFmtId="0" fontId="18" fillId="0" borderId="1" xfId="0" applyFont="1" applyBorder="1" applyAlignment="1" applyProtection="1">
      <alignment horizontal="center" vertical="center" wrapText="1"/>
      <protection locked="0"/>
    </xf>
    <xf numFmtId="164" fontId="17" fillId="0" borderId="1" xfId="0" applyNumberFormat="1" applyFont="1" applyBorder="1" applyAlignment="1">
      <alignment horizontal="center"/>
    </xf>
    <xf numFmtId="164" fontId="17" fillId="0" borderId="1" xfId="0" applyNumberFormat="1" applyFont="1" applyBorder="1" applyAlignment="1">
      <alignment horizontal="center" vertical="center"/>
    </xf>
    <xf numFmtId="0" fontId="18" fillId="0" borderId="1" xfId="0" applyFont="1" applyFill="1" applyBorder="1" applyAlignment="1" applyProtection="1">
      <alignment horizontal="center" vertical="center" wrapText="1"/>
      <protection locked="0"/>
    </xf>
    <xf numFmtId="0" fontId="19" fillId="9" borderId="1" xfId="0" applyFont="1" applyFill="1" applyBorder="1" applyAlignment="1" applyProtection="1">
      <alignment horizontal="center" vertical="center" wrapText="1"/>
      <protection locked="0"/>
    </xf>
    <xf numFmtId="0" fontId="18" fillId="11" borderId="1" xfId="0" applyFont="1" applyFill="1" applyBorder="1" applyAlignment="1" applyProtection="1">
      <alignment horizontal="center" vertical="center" wrapText="1"/>
      <protection locked="0"/>
    </xf>
    <xf numFmtId="0" fontId="20" fillId="11" borderId="1" xfId="0" applyFont="1" applyFill="1" applyBorder="1" applyAlignment="1" applyProtection="1">
      <alignment horizontal="center" vertical="center" wrapText="1"/>
      <protection locked="0"/>
    </xf>
    <xf numFmtId="0" fontId="16" fillId="6" borderId="29" xfId="0" applyFont="1" applyFill="1" applyBorder="1" applyAlignment="1">
      <alignment horizontal="center"/>
    </xf>
    <xf numFmtId="0" fontId="21" fillId="5" borderId="1" xfId="0" applyFont="1" applyFill="1" applyBorder="1" applyAlignment="1">
      <alignment horizontal="center" vertical="center"/>
    </xf>
    <xf numFmtId="164" fontId="21" fillId="5" borderId="1" xfId="0" applyNumberFormat="1" applyFont="1" applyFill="1" applyBorder="1" applyAlignment="1">
      <alignment horizontal="center" vertical="center"/>
    </xf>
    <xf numFmtId="0" fontId="13" fillId="2" borderId="26" xfId="0" applyFont="1" applyFill="1" applyBorder="1" applyAlignment="1">
      <alignment horizontal="center" vertical="center"/>
    </xf>
    <xf numFmtId="0" fontId="13" fillId="3" borderId="6" xfId="0" applyFont="1" applyFill="1" applyBorder="1" applyAlignment="1">
      <alignment horizontal="center" vertical="center"/>
    </xf>
    <xf numFmtId="14" fontId="8" fillId="0" borderId="33"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167" fontId="8" fillId="0" borderId="1" xfId="0" applyNumberFormat="1" applyFont="1" applyBorder="1" applyAlignment="1" applyProtection="1">
      <alignment horizontal="center" vertical="center" wrapText="1"/>
      <protection locked="0"/>
    </xf>
    <xf numFmtId="0" fontId="23" fillId="0" borderId="0" xfId="0" applyFont="1" applyAlignment="1">
      <alignment horizontal="center" wrapText="1"/>
    </xf>
    <xf numFmtId="0" fontId="0" fillId="0" borderId="1" xfId="0" applyFont="1" applyBorder="1" applyAlignment="1">
      <alignment horizontal="center" wrapText="1"/>
    </xf>
    <xf numFmtId="0" fontId="0" fillId="0" borderId="0" xfId="0" applyFont="1" applyAlignment="1">
      <alignment vertical="center"/>
    </xf>
    <xf numFmtId="0" fontId="7" fillId="0" borderId="1" xfId="0" applyFont="1" applyFill="1" applyBorder="1" applyAlignment="1">
      <alignment horizontal="center" vertical="center" wrapText="1"/>
    </xf>
    <xf numFmtId="1" fontId="26" fillId="0" borderId="1" xfId="0" applyNumberFormat="1" applyFont="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8" fillId="0" borderId="35" xfId="0" applyFont="1" applyFill="1" applyBorder="1" applyAlignment="1">
      <alignment horizontal="center" vertical="center"/>
    </xf>
    <xf numFmtId="0" fontId="27" fillId="0" borderId="1" xfId="0" applyFont="1" applyBorder="1" applyAlignment="1">
      <alignment wrapText="1"/>
    </xf>
    <xf numFmtId="0" fontId="15" fillId="13" borderId="1" xfId="0" applyFont="1" applyFill="1" applyBorder="1" applyAlignment="1">
      <alignment horizontal="center" vertical="center" wrapText="1"/>
    </xf>
    <xf numFmtId="0" fontId="15" fillId="13" borderId="1" xfId="0" applyFont="1" applyFill="1" applyBorder="1" applyAlignment="1">
      <alignment horizontal="center"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horizontal="center" vertical="center"/>
    </xf>
    <xf numFmtId="0" fontId="8" fillId="11" borderId="1" xfId="0" applyFont="1" applyFill="1" applyBorder="1" applyAlignment="1">
      <alignment horizontal="center" vertical="center"/>
    </xf>
    <xf numFmtId="14" fontId="8" fillId="11" borderId="3" xfId="0" applyNumberFormat="1" applyFont="1" applyFill="1" applyBorder="1" applyAlignment="1">
      <alignment horizontal="center" vertical="center" wrapText="1"/>
    </xf>
    <xf numFmtId="167" fontId="8" fillId="11" borderId="1" xfId="0" applyNumberFormat="1" applyFont="1" applyFill="1" applyBorder="1" applyAlignment="1" applyProtection="1">
      <alignment horizontal="center" vertical="center" wrapText="1"/>
      <protection locked="0"/>
    </xf>
    <xf numFmtId="2" fontId="8" fillId="11" borderId="3" xfId="0" applyNumberFormat="1" applyFont="1" applyFill="1" applyBorder="1" applyAlignment="1">
      <alignment horizontal="center" vertical="center"/>
    </xf>
    <xf numFmtId="0" fontId="0" fillId="11" borderId="1" xfId="0" applyFont="1" applyFill="1" applyBorder="1" applyAlignment="1">
      <alignment horizontal="center" wrapText="1"/>
    </xf>
    <xf numFmtId="0" fontId="8" fillId="11" borderId="3" xfId="0" applyFont="1" applyFill="1" applyBorder="1" applyAlignment="1">
      <alignment horizontal="center" vertical="center"/>
    </xf>
    <xf numFmtId="0" fontId="23" fillId="11" borderId="0" xfId="0" applyFont="1" applyFill="1" applyAlignment="1">
      <alignment horizontal="center" wrapText="1"/>
    </xf>
    <xf numFmtId="164" fontId="8" fillId="11" borderId="8" xfId="0" applyNumberFormat="1" applyFont="1" applyFill="1" applyBorder="1" applyAlignment="1">
      <alignment horizontal="center" vertical="center"/>
    </xf>
    <xf numFmtId="164" fontId="8" fillId="11" borderId="1" xfId="0" applyNumberFormat="1" applyFont="1" applyFill="1" applyBorder="1" applyAlignment="1">
      <alignment horizontal="center" vertical="center"/>
    </xf>
    <xf numFmtId="0" fontId="0" fillId="11" borderId="0" xfId="0" applyFont="1" applyFill="1" applyAlignment="1">
      <alignment vertical="center"/>
    </xf>
    <xf numFmtId="2" fontId="8"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29" fillId="0" borderId="1" xfId="0" applyFont="1" applyBorder="1" applyAlignment="1">
      <alignment wrapText="1"/>
    </xf>
    <xf numFmtId="1" fontId="8" fillId="11" borderId="1" xfId="0" applyNumberFormat="1" applyFont="1" applyFill="1" applyBorder="1" applyAlignment="1">
      <alignment horizontal="center" vertical="center"/>
    </xf>
    <xf numFmtId="1" fontId="8" fillId="0" borderId="34"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0" fontId="8" fillId="0" borderId="0" xfId="0" applyFont="1" applyFill="1" applyBorder="1" applyAlignment="1">
      <alignment horizontal="center" vertical="center"/>
    </xf>
    <xf numFmtId="164" fontId="8" fillId="0" borderId="3"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7" fillId="0" borderId="29" xfId="0" applyFont="1" applyBorder="1" applyAlignment="1">
      <alignment horizontal="center" vertical="center"/>
    </xf>
    <xf numFmtId="0" fontId="0" fillId="0" borderId="0" xfId="0" applyFont="1"/>
    <xf numFmtId="0" fontId="30" fillId="11" borderId="1" xfId="0" applyFont="1" applyFill="1" applyBorder="1" applyAlignment="1">
      <alignment horizontal="center" vertical="center"/>
    </xf>
    <xf numFmtId="0" fontId="30" fillId="11"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1" xfId="0" applyFont="1" applyFill="1" applyBorder="1" applyAlignment="1">
      <alignment horizontal="center" vertical="center"/>
    </xf>
    <xf numFmtId="0" fontId="15" fillId="9" borderId="1" xfId="0" applyFont="1" applyFill="1" applyBorder="1" applyAlignment="1">
      <alignment horizontal="center" vertical="center" wrapText="1"/>
    </xf>
    <xf numFmtId="0" fontId="15" fillId="9" borderId="1" xfId="0" applyFont="1" applyFill="1" applyBorder="1" applyAlignment="1">
      <alignment horizontal="center" vertical="center"/>
    </xf>
    <xf numFmtId="164" fontId="21" fillId="17" borderId="1" xfId="0" applyNumberFormat="1" applyFont="1" applyFill="1" applyBorder="1" applyAlignment="1">
      <alignment horizontal="center" vertical="center"/>
    </xf>
    <xf numFmtId="0" fontId="22" fillId="11" borderId="1" xfId="0" applyFont="1" applyFill="1" applyBorder="1" applyAlignment="1">
      <alignment horizontal="center" vertical="center" wrapText="1"/>
    </xf>
    <xf numFmtId="14" fontId="8" fillId="11" borderId="3" xfId="0" applyNumberFormat="1" applyFont="1" applyFill="1" applyBorder="1" applyAlignment="1">
      <alignment horizontal="center" vertical="center"/>
    </xf>
    <xf numFmtId="14"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1" fontId="26" fillId="15" borderId="1" xfId="0" applyNumberFormat="1" applyFont="1" applyFill="1" applyBorder="1" applyAlignment="1" applyProtection="1">
      <alignment horizontal="center" vertical="center" wrapText="1"/>
      <protection locked="0"/>
    </xf>
    <xf numFmtId="14" fontId="14" fillId="0" borderId="3"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0" fontId="16" fillId="0" borderId="0" xfId="0" applyFont="1" applyFill="1" applyBorder="1" applyAlignment="1">
      <alignment horizontal="center"/>
    </xf>
    <xf numFmtId="164" fontId="21" fillId="0" borderId="0" xfId="0" applyNumberFormat="1" applyFont="1" applyFill="1" applyBorder="1" applyAlignment="1">
      <alignment horizontal="center" vertical="center"/>
    </xf>
    <xf numFmtId="0" fontId="26"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5" fillId="18" borderId="1" xfId="0" applyFont="1" applyFill="1" applyBorder="1" applyAlignment="1">
      <alignment horizontal="center" vertical="center" wrapText="1"/>
    </xf>
    <xf numFmtId="0" fontId="15" fillId="18" borderId="1" xfId="0" applyFont="1" applyFill="1" applyBorder="1" applyAlignment="1">
      <alignment horizontal="center" vertical="center"/>
    </xf>
    <xf numFmtId="1" fontId="26" fillId="11" borderId="1" xfId="0" applyNumberFormat="1" applyFont="1" applyFill="1" applyBorder="1" applyAlignment="1" applyProtection="1">
      <alignment horizontal="center" vertical="center" wrapText="1"/>
      <protection locked="0"/>
    </xf>
    <xf numFmtId="0" fontId="8" fillId="20" borderId="1" xfId="0" applyFont="1" applyFill="1" applyBorder="1" applyAlignment="1">
      <alignment horizontal="center" vertical="center"/>
    </xf>
    <xf numFmtId="1" fontId="8" fillId="20" borderId="1" xfId="0" applyNumberFormat="1" applyFont="1" applyFill="1" applyBorder="1" applyAlignment="1">
      <alignment horizontal="center" vertical="center"/>
    </xf>
    <xf numFmtId="0" fontId="8" fillId="20" borderId="1" xfId="0" applyFont="1" applyFill="1" applyBorder="1" applyAlignment="1">
      <alignment horizontal="center" vertical="center" wrapText="1"/>
    </xf>
    <xf numFmtId="1" fontId="8" fillId="20" borderId="1" xfId="0" applyNumberFormat="1" applyFont="1" applyFill="1" applyBorder="1" applyAlignment="1">
      <alignment horizontal="center" vertical="center" wrapText="1"/>
    </xf>
    <xf numFmtId="0" fontId="0" fillId="0" borderId="0" xfId="0" applyBorder="1"/>
    <xf numFmtId="0" fontId="16" fillId="6" borderId="1" xfId="0" applyFont="1" applyFill="1" applyBorder="1" applyAlignment="1">
      <alignment horizontal="center"/>
    </xf>
    <xf numFmtId="1" fontId="33" fillId="0" borderId="1" xfId="0" applyNumberFormat="1" applyFont="1" applyFill="1" applyBorder="1" applyAlignment="1">
      <alignment horizontal="center" vertical="center"/>
    </xf>
    <xf numFmtId="1" fontId="14" fillId="11" borderId="1" xfId="0" applyNumberFormat="1"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21" fillId="11" borderId="1" xfId="0" applyFont="1" applyFill="1" applyBorder="1" applyAlignment="1">
      <alignment horizontal="center" vertical="center"/>
    </xf>
    <xf numFmtId="164" fontId="21" fillId="11" borderId="1" xfId="0" applyNumberFormat="1" applyFont="1" applyFill="1" applyBorder="1" applyAlignment="1">
      <alignment horizontal="center" vertical="center"/>
    </xf>
    <xf numFmtId="1" fontId="8" fillId="11" borderId="3" xfId="0" applyNumberFormat="1" applyFont="1" applyFill="1" applyBorder="1" applyAlignment="1">
      <alignment horizontal="center" vertical="center"/>
    </xf>
    <xf numFmtId="1" fontId="8" fillId="11" borderId="34"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6" fillId="0" borderId="1" xfId="0" applyFont="1" applyBorder="1" applyAlignment="1" applyProtection="1">
      <alignment horizontal="center" wrapText="1"/>
      <protection locked="0"/>
    </xf>
    <xf numFmtId="0" fontId="10" fillId="0" borderId="1" xfId="0" applyFont="1" applyBorder="1" applyAlignment="1" applyProtection="1">
      <alignment horizontal="center" wrapText="1"/>
      <protection locked="0"/>
    </xf>
    <xf numFmtId="0" fontId="26" fillId="0" borderId="0" xfId="0" applyFont="1" applyBorder="1" applyAlignment="1" applyProtection="1">
      <alignment horizontal="center" wrapText="1"/>
      <protection locked="0"/>
    </xf>
    <xf numFmtId="0" fontId="26" fillId="11" borderId="1" xfId="0" applyFont="1" applyFill="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26" fillId="11" borderId="0" xfId="0" applyFont="1" applyFill="1" applyBorder="1" applyAlignment="1" applyProtection="1">
      <alignment horizontal="center" wrapText="1"/>
      <protection locked="0"/>
    </xf>
    <xf numFmtId="0" fontId="10" fillId="11" borderId="0" xfId="0" applyFont="1" applyFill="1" applyBorder="1" applyAlignment="1" applyProtection="1">
      <alignment horizontal="center" wrapText="1"/>
      <protection locked="0"/>
    </xf>
    <xf numFmtId="164" fontId="26" fillId="0" borderId="1" xfId="0" applyNumberFormat="1" applyFont="1" applyBorder="1" applyAlignment="1" applyProtection="1">
      <alignment horizontal="center" wrapText="1"/>
      <protection locked="0"/>
    </xf>
    <xf numFmtId="164" fontId="14" fillId="0" borderId="1" xfId="0" applyNumberFormat="1" applyFont="1" applyFill="1" applyBorder="1" applyAlignment="1">
      <alignment horizontal="center" vertical="center"/>
    </xf>
    <xf numFmtId="0" fontId="28" fillId="0" borderId="1" xfId="0" applyFont="1" applyBorder="1" applyAlignment="1">
      <alignment horizontal="center" wrapText="1"/>
    </xf>
    <xf numFmtId="0" fontId="17" fillId="0" borderId="36" xfId="0" applyFont="1" applyBorder="1" applyAlignment="1">
      <alignment horizontal="center" vertical="center"/>
    </xf>
    <xf numFmtId="0" fontId="18" fillId="0" borderId="2" xfId="0" applyFont="1" applyBorder="1" applyAlignment="1" applyProtection="1">
      <alignment horizontal="center" vertical="center" wrapText="1"/>
      <protection locked="0"/>
    </xf>
    <xf numFmtId="0" fontId="0" fillId="0" borderId="1" xfId="0" applyBorder="1"/>
    <xf numFmtId="164" fontId="0" fillId="0" borderId="1" xfId="0" applyNumberFormat="1" applyBorder="1"/>
    <xf numFmtId="0" fontId="34" fillId="6" borderId="1" xfId="0" applyFont="1" applyFill="1" applyBorder="1" applyAlignment="1">
      <alignment horizontal="center" vertical="center"/>
    </xf>
    <xf numFmtId="164" fontId="12" fillId="17" borderId="1" xfId="0" applyNumberFormat="1" applyFont="1" applyFill="1" applyBorder="1"/>
    <xf numFmtId="0" fontId="12" fillId="17" borderId="1" xfId="0" applyFont="1" applyFill="1" applyBorder="1"/>
    <xf numFmtId="0" fontId="34" fillId="23" borderId="1" xfId="0" applyFont="1" applyFill="1" applyBorder="1" applyAlignment="1">
      <alignment horizontal="center"/>
    </xf>
    <xf numFmtId="0" fontId="35" fillId="23" borderId="1" xfId="0" applyFont="1" applyFill="1" applyBorder="1" applyAlignment="1">
      <alignment vertical="center"/>
    </xf>
    <xf numFmtId="0" fontId="36" fillId="23" borderId="1" xfId="0" applyFont="1" applyFill="1" applyBorder="1" applyAlignment="1" applyProtection="1">
      <alignment horizontal="center" vertical="center" wrapText="1"/>
      <protection locked="0"/>
    </xf>
    <xf numFmtId="0" fontId="34" fillId="23" borderId="1" xfId="0" applyFont="1" applyFill="1" applyBorder="1" applyAlignment="1">
      <alignment horizontal="center" vertical="center"/>
    </xf>
    <xf numFmtId="164" fontId="12" fillId="22" borderId="1" xfId="0" applyNumberFormat="1" applyFont="1" applyFill="1" applyBorder="1"/>
    <xf numFmtId="0" fontId="16" fillId="6" borderId="34" xfId="0" applyFont="1" applyFill="1" applyBorder="1" applyAlignment="1">
      <alignment horizontal="center"/>
    </xf>
    <xf numFmtId="164" fontId="21" fillId="0" borderId="3" xfId="0" applyNumberFormat="1" applyFont="1" applyFill="1" applyBorder="1" applyAlignment="1">
      <alignment horizontal="center" vertical="center"/>
    </xf>
    <xf numFmtId="164" fontId="21" fillId="5" borderId="3" xfId="0" applyNumberFormat="1" applyFont="1" applyFill="1" applyBorder="1" applyAlignment="1">
      <alignment horizontal="center" vertical="center"/>
    </xf>
    <xf numFmtId="0" fontId="16" fillId="23" borderId="2" xfId="0" applyFont="1" applyFill="1" applyBorder="1" applyAlignment="1">
      <alignment horizontal="center" vertical="center" wrapText="1"/>
    </xf>
    <xf numFmtId="0" fontId="18"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Border="1" applyAlignment="1">
      <alignment horizontal="center"/>
    </xf>
    <xf numFmtId="166" fontId="8" fillId="0" borderId="34" xfId="0" applyNumberFormat="1" applyFont="1" applyFill="1" applyBorder="1" applyAlignment="1">
      <alignment horizontal="center" vertical="center"/>
    </xf>
    <xf numFmtId="165" fontId="8" fillId="0" borderId="29" xfId="0" applyNumberFormat="1" applyFont="1" applyFill="1" applyBorder="1" applyAlignment="1">
      <alignment horizontal="center" vertical="center"/>
    </xf>
    <xf numFmtId="166" fontId="8" fillId="11" borderId="34" xfId="0" applyNumberFormat="1" applyFont="1" applyFill="1" applyBorder="1" applyAlignment="1">
      <alignment horizontal="center" vertical="center"/>
    </xf>
    <xf numFmtId="165" fontId="8" fillId="11" borderId="29" xfId="0" applyNumberFormat="1" applyFont="1" applyFill="1" applyBorder="1" applyAlignment="1">
      <alignment horizontal="center" vertical="center"/>
    </xf>
    <xf numFmtId="0" fontId="8" fillId="0" borderId="29" xfId="0" applyFont="1" applyFill="1" applyBorder="1" applyAlignment="1">
      <alignment horizontal="center" vertical="center"/>
    </xf>
    <xf numFmtId="165" fontId="0" fillId="0" borderId="29" xfId="0" applyNumberFormat="1" applyFill="1" applyBorder="1" applyAlignment="1">
      <alignment horizontal="center" vertical="center"/>
    </xf>
    <xf numFmtId="0" fontId="0" fillId="0" borderId="1" xfId="0" applyFont="1" applyFill="1" applyBorder="1" applyAlignment="1">
      <alignment vertical="center"/>
    </xf>
    <xf numFmtId="0" fontId="0" fillId="11" borderId="1" xfId="0" applyFont="1" applyFill="1" applyBorder="1" applyAlignment="1">
      <alignment vertical="center"/>
    </xf>
    <xf numFmtId="0" fontId="9"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5" fillId="11" borderId="35" xfId="0" applyFont="1" applyFill="1" applyBorder="1" applyAlignment="1">
      <alignment horizontal="center" vertical="center" wrapText="1"/>
    </xf>
    <xf numFmtId="0" fontId="6" fillId="0" borderId="35" xfId="0" applyFont="1" applyBorder="1" applyAlignment="1">
      <alignment horizontal="center" vertical="center" wrapText="1"/>
    </xf>
    <xf numFmtId="0" fontId="7" fillId="0" borderId="35" xfId="0" applyFont="1" applyBorder="1" applyAlignment="1">
      <alignment horizontal="center" vertical="center" wrapText="1"/>
    </xf>
    <xf numFmtId="0" fontId="2" fillId="11" borderId="35"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5" fillId="11" borderId="35" xfId="0" applyFont="1" applyFill="1" applyBorder="1" applyAlignment="1">
      <alignment horizontal="center" vertical="center" wrapText="1"/>
    </xf>
    <xf numFmtId="0" fontId="4" fillId="11" borderId="35" xfId="0" applyFont="1" applyFill="1" applyBorder="1" applyAlignment="1">
      <alignment horizontal="center" vertical="center" wrapText="1"/>
    </xf>
    <xf numFmtId="0" fontId="5" fillId="0" borderId="35" xfId="0" applyFont="1" applyBorder="1" applyAlignment="1">
      <alignment horizontal="center" vertical="center" wrapText="1"/>
    </xf>
    <xf numFmtId="0" fontId="6" fillId="0" borderId="35" xfId="0" applyFont="1" applyFill="1" applyBorder="1" applyAlignment="1">
      <alignment horizontal="center" vertical="center"/>
    </xf>
    <xf numFmtId="0" fontId="7" fillId="11" borderId="35"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1" fillId="11" borderId="35" xfId="0" applyFont="1" applyFill="1" applyBorder="1" applyAlignment="1">
      <alignment horizontal="center" vertical="center" wrapText="1"/>
    </xf>
    <xf numFmtId="166" fontId="14" fillId="0" borderId="29" xfId="0" applyNumberFormat="1" applyFont="1" applyFill="1" applyBorder="1" applyAlignment="1">
      <alignment horizontal="center" vertical="center"/>
    </xf>
    <xf numFmtId="168" fontId="8" fillId="0" borderId="29" xfId="0" applyNumberFormat="1" applyFont="1" applyFill="1" applyBorder="1" applyAlignment="1">
      <alignment horizontal="center" vertical="center"/>
    </xf>
    <xf numFmtId="166" fontId="8" fillId="0" borderId="29" xfId="0" applyNumberFormat="1" applyFont="1" applyFill="1" applyBorder="1" applyAlignment="1">
      <alignment horizontal="center" vertical="center"/>
    </xf>
    <xf numFmtId="166" fontId="8" fillId="11" borderId="29" xfId="0" applyNumberFormat="1" applyFont="1" applyFill="1" applyBorder="1" applyAlignment="1">
      <alignment horizontal="center" vertical="center"/>
    </xf>
    <xf numFmtId="166" fontId="14" fillId="11" borderId="29" xfId="0" applyNumberFormat="1" applyFont="1" applyFill="1" applyBorder="1" applyAlignment="1">
      <alignment horizontal="center" vertical="center"/>
    </xf>
    <xf numFmtId="6" fontId="0" fillId="0" borderId="29" xfId="0" applyNumberFormat="1" applyFill="1" applyBorder="1" applyAlignment="1">
      <alignment horizontal="center" vertical="center"/>
    </xf>
    <xf numFmtId="166" fontId="0" fillId="0" borderId="29" xfId="0" applyNumberFormat="1" applyFont="1" applyFill="1" applyBorder="1" applyAlignment="1">
      <alignment horizontal="center" vertical="center"/>
    </xf>
    <xf numFmtId="165" fontId="0" fillId="0" borderId="0" xfId="0" applyNumberFormat="1" applyFont="1" applyFill="1" applyAlignment="1">
      <alignment vertical="center"/>
    </xf>
    <xf numFmtId="0" fontId="38" fillId="0" borderId="0" xfId="0" applyFont="1" applyAlignment="1">
      <alignment horizontal="center" vertical="center" wrapText="1"/>
    </xf>
    <xf numFmtId="0" fontId="17" fillId="11" borderId="0" xfId="0" applyFont="1" applyFill="1" applyBorder="1" applyAlignment="1">
      <alignment horizontal="center" vertical="center"/>
    </xf>
    <xf numFmtId="0" fontId="17" fillId="11" borderId="0" xfId="0" applyFont="1" applyFill="1" applyBorder="1" applyAlignment="1">
      <alignment horizontal="center"/>
    </xf>
    <xf numFmtId="164" fontId="17" fillId="11" borderId="0" xfId="0" applyNumberFormat="1" applyFont="1" applyFill="1" applyBorder="1" applyAlignment="1">
      <alignment horizontal="center"/>
    </xf>
    <xf numFmtId="1" fontId="26" fillId="11" borderId="0" xfId="0" applyNumberFormat="1" applyFont="1" applyFill="1" applyBorder="1" applyAlignment="1" applyProtection="1">
      <alignment horizontal="center" vertical="center" wrapText="1"/>
      <protection locked="0"/>
    </xf>
    <xf numFmtId="0" fontId="1" fillId="0" borderId="35" xfId="0" applyFont="1" applyBorder="1" applyAlignment="1">
      <alignment horizontal="center" vertical="center" wrapText="1"/>
    </xf>
    <xf numFmtId="0" fontId="39" fillId="0" borderId="0" xfId="0" applyFont="1" applyFill="1" applyAlignment="1">
      <alignment vertical="center"/>
    </xf>
    <xf numFmtId="0" fontId="39" fillId="0" borderId="0" xfId="0" applyFont="1" applyFill="1" applyAlignment="1">
      <alignment horizontal="center" vertical="center"/>
    </xf>
    <xf numFmtId="0" fontId="14" fillId="0" borderId="34" xfId="0" applyFont="1" applyFill="1" applyBorder="1" applyAlignment="1">
      <alignment horizontal="center" vertical="center"/>
    </xf>
    <xf numFmtId="0" fontId="32" fillId="0" borderId="35" xfId="0" applyFont="1" applyBorder="1" applyAlignment="1">
      <alignment horizontal="center" vertical="center" wrapText="1"/>
    </xf>
    <xf numFmtId="165" fontId="14" fillId="11" borderId="29" xfId="0" applyNumberFormat="1" applyFont="1" applyFill="1" applyBorder="1" applyAlignment="1">
      <alignment horizontal="center" vertical="center"/>
    </xf>
    <xf numFmtId="0" fontId="25" fillId="0" borderId="0" xfId="0" applyFont="1" applyAlignment="1">
      <alignment horizontal="center" vertical="center" wrapText="1"/>
    </xf>
    <xf numFmtId="14" fontId="14" fillId="0" borderId="3"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41" fillId="21" borderId="1" xfId="0" applyFont="1" applyFill="1" applyBorder="1" applyAlignment="1">
      <alignment horizontal="center" vertical="center" wrapText="1"/>
    </xf>
    <xf numFmtId="0" fontId="41" fillId="21" borderId="1" xfId="0" applyFont="1" applyFill="1" applyBorder="1" applyAlignment="1">
      <alignment horizontal="center" vertical="center"/>
    </xf>
    <xf numFmtId="0" fontId="42" fillId="21" borderId="1" xfId="0" applyFont="1" applyFill="1" applyBorder="1" applyAlignment="1">
      <alignment horizontal="center" vertical="center" wrapText="1"/>
    </xf>
    <xf numFmtId="0" fontId="42" fillId="21" borderId="1" xfId="0" applyFont="1" applyFill="1" applyBorder="1" applyAlignment="1" applyProtection="1">
      <alignment horizontal="center" vertical="center" wrapText="1"/>
      <protection locked="0"/>
    </xf>
    <xf numFmtId="165" fontId="8" fillId="11" borderId="1" xfId="0" applyNumberFormat="1" applyFont="1" applyFill="1" applyBorder="1" applyAlignment="1">
      <alignment horizontal="center" vertical="center"/>
    </xf>
    <xf numFmtId="164" fontId="17" fillId="11" borderId="3" xfId="0" applyNumberFormat="1" applyFont="1" applyFill="1" applyBorder="1" applyAlignment="1">
      <alignment horizontal="center" vertical="center"/>
    </xf>
    <xf numFmtId="0" fontId="16" fillId="24" borderId="1" xfId="0" applyFont="1" applyFill="1" applyBorder="1" applyAlignment="1">
      <alignment horizontal="center"/>
    </xf>
    <xf numFmtId="0" fontId="16" fillId="24" borderId="1" xfId="0" applyFont="1" applyFill="1" applyBorder="1" applyAlignment="1">
      <alignment horizontal="center" vertical="center"/>
    </xf>
    <xf numFmtId="164" fontId="16" fillId="24" borderId="1" xfId="0" applyNumberFormat="1" applyFont="1" applyFill="1" applyBorder="1" applyAlignment="1">
      <alignment horizontal="center" vertical="center"/>
    </xf>
    <xf numFmtId="1" fontId="0" fillId="0" borderId="1" xfId="0" applyNumberFormat="1" applyBorder="1"/>
    <xf numFmtId="1" fontId="10" fillId="0" borderId="1" xfId="0" applyNumberFormat="1" applyFont="1" applyBorder="1" applyAlignment="1" applyProtection="1">
      <alignment horizontal="center" wrapText="1"/>
      <protection locked="0"/>
    </xf>
    <xf numFmtId="1" fontId="26" fillId="0" borderId="1" xfId="0" applyNumberFormat="1" applyFont="1" applyBorder="1" applyAlignment="1" applyProtection="1">
      <alignment horizontal="center" wrapText="1"/>
      <protection locked="0"/>
    </xf>
    <xf numFmtId="1" fontId="26" fillId="11" borderId="1" xfId="0" applyNumberFormat="1" applyFont="1" applyFill="1" applyBorder="1" applyAlignment="1" applyProtection="1">
      <alignment horizontal="center" wrapText="1"/>
      <protection locked="0"/>
    </xf>
    <xf numFmtId="1" fontId="0" fillId="0" borderId="1" xfId="0" applyNumberFormat="1" applyBorder="1" applyAlignment="1">
      <alignment horizontal="center"/>
    </xf>
    <xf numFmtId="0" fontId="34" fillId="18" borderId="1" xfId="0" applyFont="1" applyFill="1" applyBorder="1" applyAlignment="1">
      <alignment horizontal="center"/>
    </xf>
    <xf numFmtId="0" fontId="12" fillId="0" borderId="1" xfId="0" applyFont="1" applyBorder="1" applyAlignment="1">
      <alignment horizontal="center"/>
    </xf>
    <xf numFmtId="1" fontId="43" fillId="0" borderId="1" xfId="0" applyNumberFormat="1" applyFont="1" applyBorder="1" applyAlignment="1" applyProtection="1">
      <alignment horizontal="center" wrapText="1"/>
      <protection locked="0"/>
    </xf>
    <xf numFmtId="1" fontId="12" fillId="0" borderId="1" xfId="0" applyNumberFormat="1" applyFont="1" applyBorder="1" applyAlignment="1">
      <alignment horizontal="center"/>
    </xf>
    <xf numFmtId="0" fontId="11" fillId="24" borderId="1" xfId="0" applyFont="1" applyFill="1" applyBorder="1"/>
    <xf numFmtId="0" fontId="40" fillId="24" borderId="1" xfId="0" applyFont="1" applyFill="1" applyBorder="1" applyAlignment="1" applyProtection="1">
      <alignment horizontal="center" wrapText="1"/>
      <protection locked="0"/>
    </xf>
    <xf numFmtId="0" fontId="11" fillId="24" borderId="1" xfId="0" applyFont="1" applyFill="1" applyBorder="1" applyAlignment="1">
      <alignment wrapText="1"/>
    </xf>
    <xf numFmtId="1" fontId="11" fillId="18" borderId="1" xfId="0" applyNumberFormat="1" applyFont="1" applyFill="1" applyBorder="1" applyAlignment="1">
      <alignment horizontal="center"/>
    </xf>
    <xf numFmtId="164" fontId="12" fillId="17" borderId="1" xfId="0" applyNumberFormat="1" applyFont="1" applyFill="1" applyBorder="1" applyAlignment="1">
      <alignment horizontal="center"/>
    </xf>
    <xf numFmtId="1" fontId="12" fillId="0" borderId="1" xfId="0" applyNumberFormat="1" applyFont="1" applyBorder="1"/>
    <xf numFmtId="1" fontId="11" fillId="6" borderId="1" xfId="0" applyNumberFormat="1" applyFont="1" applyFill="1" applyBorder="1" applyAlignment="1">
      <alignment horizontal="center"/>
    </xf>
    <xf numFmtId="0" fontId="8" fillId="11" borderId="2" xfId="0" applyFont="1" applyFill="1" applyBorder="1" applyAlignment="1">
      <alignment horizontal="center" vertical="center"/>
    </xf>
    <xf numFmtId="1" fontId="8" fillId="11" borderId="33"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11" borderId="2" xfId="0" applyFont="1" applyFill="1" applyBorder="1" applyAlignment="1">
      <alignment horizontal="center" vertical="center" wrapText="1"/>
    </xf>
    <xf numFmtId="0" fontId="38" fillId="0" borderId="1" xfId="0" applyFont="1" applyBorder="1" applyAlignment="1">
      <alignment horizontal="center" vertical="center" wrapText="1"/>
    </xf>
    <xf numFmtId="0" fontId="8" fillId="0" borderId="1" xfId="0" applyFont="1" applyBorder="1" applyAlignment="1">
      <alignment horizontal="center" vertical="center" wrapText="1"/>
    </xf>
    <xf numFmtId="166" fontId="0" fillId="21" borderId="29"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13" fillId="8" borderId="6"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9" borderId="6" xfId="0" applyFont="1" applyFill="1" applyBorder="1" applyAlignment="1">
      <alignment horizontal="center" vertical="center" wrapText="1"/>
    </xf>
    <xf numFmtId="0" fontId="13" fillId="9" borderId="6"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wrapText="1"/>
    </xf>
    <xf numFmtId="0" fontId="34" fillId="2" borderId="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2" xfId="0" applyFont="1" applyFill="1" applyBorder="1" applyAlignment="1">
      <alignment horizontal="center" vertical="center" textRotation="180" wrapText="1"/>
    </xf>
    <xf numFmtId="0" fontId="13" fillId="2" borderId="41" xfId="0" applyFont="1" applyFill="1" applyBorder="1" applyAlignment="1">
      <alignment horizontal="center" vertical="center" textRotation="180" wrapText="1"/>
    </xf>
    <xf numFmtId="0" fontId="13" fillId="2" borderId="23" xfId="0" applyFont="1" applyFill="1" applyBorder="1" applyAlignment="1">
      <alignment horizontal="center" vertical="center" textRotation="180" wrapText="1"/>
    </xf>
    <xf numFmtId="2" fontId="13" fillId="2" borderId="18" xfId="0" applyNumberFormat="1" applyFont="1" applyFill="1" applyBorder="1" applyAlignment="1">
      <alignment horizontal="center" vertical="center" wrapText="1"/>
    </xf>
    <xf numFmtId="2" fontId="13" fillId="2" borderId="19" xfId="0" applyNumberFormat="1" applyFont="1" applyFill="1" applyBorder="1" applyAlignment="1">
      <alignment horizontal="center" vertical="center"/>
    </xf>
    <xf numFmtId="2" fontId="13" fillId="2" borderId="20" xfId="0" applyNumberFormat="1"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40" fillId="2" borderId="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10" borderId="28" xfId="0" applyFont="1" applyFill="1" applyBorder="1" applyAlignment="1">
      <alignment horizontal="center" vertical="center"/>
    </xf>
    <xf numFmtId="0" fontId="13" fillId="10" borderId="26"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xf>
    <xf numFmtId="0" fontId="30" fillId="11" borderId="1" xfId="0" applyFont="1" applyFill="1" applyBorder="1" applyAlignment="1">
      <alignment horizontal="center" vertical="center" wrapText="1"/>
    </xf>
    <xf numFmtId="0" fontId="30" fillId="11" borderId="1" xfId="0" applyFont="1" applyFill="1" applyBorder="1" applyAlignment="1">
      <alignment horizontal="center" vertical="center"/>
    </xf>
    <xf numFmtId="2" fontId="30" fillId="11" borderId="1" xfId="0" applyNumberFormat="1" applyFont="1" applyFill="1" applyBorder="1" applyAlignment="1">
      <alignment horizontal="center" vertical="center" wrapText="1"/>
    </xf>
    <xf numFmtId="2" fontId="30" fillId="11" borderId="1" xfId="0" applyNumberFormat="1" applyFont="1" applyFill="1" applyBorder="1" applyAlignment="1">
      <alignment horizontal="center" vertical="center"/>
    </xf>
    <xf numFmtId="0" fontId="12" fillId="25" borderId="29" xfId="0" applyFont="1" applyFill="1" applyBorder="1" applyAlignment="1">
      <alignment horizontal="center"/>
    </xf>
    <xf numFmtId="0" fontId="12" fillId="25" borderId="37" xfId="0" applyFont="1" applyFill="1" applyBorder="1" applyAlignment="1">
      <alignment horizontal="center"/>
    </xf>
    <xf numFmtId="0" fontId="12" fillId="25" borderId="35" xfId="0" applyFont="1" applyFill="1" applyBorder="1" applyAlignment="1">
      <alignment horizontal="center"/>
    </xf>
    <xf numFmtId="0" fontId="11" fillId="24" borderId="1" xfId="0" applyFont="1" applyFill="1" applyBorder="1" applyAlignment="1">
      <alignment horizontal="center"/>
    </xf>
    <xf numFmtId="0" fontId="12" fillId="25" borderId="1" xfId="0" applyFont="1" applyFill="1" applyBorder="1" applyAlignment="1">
      <alignment horizontal="center"/>
    </xf>
    <xf numFmtId="0" fontId="16" fillId="24" borderId="29" xfId="0" applyFont="1" applyFill="1" applyBorder="1" applyAlignment="1">
      <alignment horizontal="center" vertical="center"/>
    </xf>
    <xf numFmtId="0" fontId="16" fillId="24" borderId="37" xfId="0" applyFont="1" applyFill="1" applyBorder="1" applyAlignment="1">
      <alignment horizontal="center" vertical="center"/>
    </xf>
    <xf numFmtId="0" fontId="16" fillId="24" borderId="35" xfId="0" applyFont="1" applyFill="1" applyBorder="1" applyAlignment="1">
      <alignment horizontal="center" vertical="center"/>
    </xf>
    <xf numFmtId="0" fontId="21" fillId="7" borderId="29" xfId="0" applyFont="1" applyFill="1" applyBorder="1" applyAlignment="1">
      <alignment horizontal="center" vertical="center"/>
    </xf>
    <xf numFmtId="0" fontId="21" fillId="7" borderId="37" xfId="0" applyFont="1" applyFill="1" applyBorder="1" applyAlignment="1">
      <alignment horizontal="center" vertical="center"/>
    </xf>
    <xf numFmtId="0" fontId="21" fillId="7" borderId="35" xfId="0" applyFont="1" applyFill="1" applyBorder="1" applyAlignment="1">
      <alignment horizontal="center" vertical="center"/>
    </xf>
    <xf numFmtId="0" fontId="12" fillId="7" borderId="1" xfId="0" applyFont="1" applyFill="1" applyBorder="1" applyAlignment="1">
      <alignment horizontal="center"/>
    </xf>
    <xf numFmtId="0" fontId="11" fillId="24" borderId="29" xfId="0" applyFont="1" applyFill="1" applyBorder="1" applyAlignment="1">
      <alignment horizontal="center"/>
    </xf>
    <xf numFmtId="0" fontId="11" fillId="24" borderId="37" xfId="0" applyFont="1" applyFill="1" applyBorder="1" applyAlignment="1">
      <alignment horizontal="center"/>
    </xf>
    <xf numFmtId="0" fontId="11" fillId="24" borderId="35" xfId="0" applyFont="1" applyFill="1" applyBorder="1" applyAlignment="1">
      <alignment horizontal="center"/>
    </xf>
    <xf numFmtId="0" fontId="11" fillId="4" borderId="0" xfId="0" applyFont="1" applyFill="1" applyBorder="1" applyAlignment="1">
      <alignment horizontal="center"/>
    </xf>
    <xf numFmtId="0" fontId="11" fillId="4" borderId="32" xfId="0" applyFont="1" applyFill="1" applyBorder="1" applyAlignment="1">
      <alignment horizontal="center"/>
    </xf>
    <xf numFmtId="0" fontId="12" fillId="7" borderId="30" xfId="0" applyFont="1" applyFill="1" applyBorder="1" applyAlignment="1">
      <alignment horizontal="center"/>
    </xf>
    <xf numFmtId="0" fontId="12" fillId="7" borderId="31" xfId="0" applyFont="1" applyFill="1" applyBorder="1" applyAlignment="1">
      <alignment horizontal="center"/>
    </xf>
    <xf numFmtId="0" fontId="34" fillId="23" borderId="1" xfId="0" applyFont="1" applyFill="1" applyBorder="1" applyAlignment="1">
      <alignment horizontal="center"/>
    </xf>
    <xf numFmtId="0" fontId="12" fillId="15" borderId="1" xfId="0" applyFont="1" applyFill="1" applyBorder="1" applyAlignment="1">
      <alignment horizontal="center"/>
    </xf>
    <xf numFmtId="0" fontId="34" fillId="23" borderId="29" xfId="0" applyFont="1" applyFill="1" applyBorder="1" applyAlignment="1">
      <alignment horizontal="center"/>
    </xf>
    <xf numFmtId="0" fontId="34" fillId="23" borderId="37" xfId="0" applyFont="1" applyFill="1" applyBorder="1" applyAlignment="1">
      <alignment horizontal="center"/>
    </xf>
    <xf numFmtId="0" fontId="34" fillId="23" borderId="35" xfId="0" applyFont="1" applyFill="1" applyBorder="1" applyAlignment="1">
      <alignment horizontal="center"/>
    </xf>
    <xf numFmtId="0" fontId="37" fillId="15" borderId="29" xfId="0" applyFont="1" applyFill="1" applyBorder="1" applyAlignment="1">
      <alignment horizontal="center"/>
    </xf>
    <xf numFmtId="0" fontId="37" fillId="15" borderId="37" xfId="0" applyFont="1" applyFill="1" applyBorder="1" applyAlignment="1">
      <alignment horizontal="center"/>
    </xf>
    <xf numFmtId="0" fontId="37" fillId="15" borderId="35" xfId="0" applyFont="1" applyFill="1" applyBorder="1" applyAlignment="1">
      <alignment horizontal="center"/>
    </xf>
    <xf numFmtId="0" fontId="11" fillId="23" borderId="1" xfId="0" applyFont="1" applyFill="1" applyBorder="1" applyAlignment="1">
      <alignment horizontal="center"/>
    </xf>
    <xf numFmtId="0" fontId="21" fillId="15" borderId="1" xfId="0" applyFont="1" applyFill="1" applyBorder="1" applyAlignment="1">
      <alignment horizontal="center" wrapText="1"/>
    </xf>
    <xf numFmtId="0" fontId="21" fillId="7" borderId="1" xfId="0" applyFont="1" applyFill="1" applyBorder="1" applyAlignment="1">
      <alignment horizontal="center" wrapText="1"/>
    </xf>
    <xf numFmtId="0" fontId="11" fillId="19" borderId="30" xfId="0" applyFont="1" applyFill="1" applyBorder="1" applyAlignment="1">
      <alignment horizontal="center" wrapText="1"/>
    </xf>
    <xf numFmtId="0" fontId="11" fillId="19" borderId="30" xfId="0" applyFont="1" applyFill="1" applyBorder="1" applyAlignment="1">
      <alignment horizontal="center"/>
    </xf>
    <xf numFmtId="0" fontId="11" fillId="19" borderId="31" xfId="0" applyFont="1" applyFill="1" applyBorder="1" applyAlignment="1">
      <alignment horizontal="center"/>
    </xf>
    <xf numFmtId="0" fontId="11" fillId="9" borderId="1" xfId="0" applyFont="1" applyFill="1" applyBorder="1" applyAlignment="1">
      <alignment horizontal="center"/>
    </xf>
    <xf numFmtId="0" fontId="31" fillId="9" borderId="1" xfId="0" applyFont="1" applyFill="1" applyBorder="1" applyAlignment="1">
      <alignment horizontal="center"/>
    </xf>
    <xf numFmtId="0" fontId="11" fillId="14" borderId="1" xfId="0" applyFont="1" applyFill="1" applyBorder="1" applyAlignment="1">
      <alignment horizontal="center"/>
    </xf>
    <xf numFmtId="0" fontId="11" fillId="18" borderId="1" xfId="0" applyFont="1" applyFill="1" applyBorder="1" applyAlignment="1">
      <alignment horizontal="center"/>
    </xf>
    <xf numFmtId="0" fontId="11" fillId="19" borderId="1" xfId="0" applyFont="1" applyFill="1" applyBorder="1" applyAlignment="1">
      <alignment horizontal="center" wrapText="1"/>
    </xf>
    <xf numFmtId="0" fontId="11" fillId="19" borderId="1" xfId="0" applyFont="1" applyFill="1" applyBorder="1" applyAlignment="1">
      <alignment horizontal="center"/>
    </xf>
    <xf numFmtId="0" fontId="11" fillId="16" borderId="0" xfId="0" applyFont="1" applyFill="1" applyBorder="1" applyAlignment="1">
      <alignment horizontal="center"/>
    </xf>
    <xf numFmtId="0" fontId="11" fillId="16" borderId="32" xfId="0" applyFont="1" applyFill="1" applyBorder="1" applyAlignment="1">
      <alignment horizontal="center"/>
    </xf>
    <xf numFmtId="0" fontId="11" fillId="18" borderId="0" xfId="0" applyFont="1" applyFill="1" applyBorder="1" applyAlignment="1">
      <alignment horizontal="center"/>
    </xf>
    <xf numFmtId="0" fontId="11" fillId="18" borderId="32" xfId="0" applyFont="1" applyFill="1" applyBorder="1" applyAlignment="1">
      <alignment horizontal="center"/>
    </xf>
    <xf numFmtId="0" fontId="11" fillId="13" borderId="0" xfId="0" applyFont="1" applyFill="1" applyBorder="1" applyAlignment="1">
      <alignment horizontal="center"/>
    </xf>
    <xf numFmtId="0" fontId="11" fillId="13" borderId="32" xfId="0" applyFont="1" applyFill="1" applyBorder="1" applyAlignment="1">
      <alignment horizontal="center"/>
    </xf>
    <xf numFmtId="0" fontId="11" fillId="2" borderId="0" xfId="0" applyFont="1" applyFill="1" applyBorder="1" applyAlignment="1">
      <alignment horizontal="center"/>
    </xf>
    <xf numFmtId="0" fontId="11" fillId="2" borderId="32" xfId="0" applyFont="1" applyFill="1" applyBorder="1" applyAlignment="1">
      <alignment horizontal="center"/>
    </xf>
    <xf numFmtId="0" fontId="12" fillId="12" borderId="30" xfId="0" applyFont="1" applyFill="1" applyBorder="1" applyAlignment="1">
      <alignment horizontal="center"/>
    </xf>
    <xf numFmtId="0" fontId="12" fillId="12" borderId="31" xfId="0" applyFont="1" applyFill="1" applyBorder="1" applyAlignment="1">
      <alignment horizontal="center"/>
    </xf>
    <xf numFmtId="0" fontId="11" fillId="4" borderId="0" xfId="0" applyFont="1" applyFill="1" applyBorder="1" applyAlignment="1">
      <alignment horizontal="center" vertical="center"/>
    </xf>
    <xf numFmtId="0" fontId="11" fillId="4" borderId="32" xfId="0" applyFont="1" applyFill="1" applyBorder="1" applyAlignment="1">
      <alignment horizontal="center" vertical="center"/>
    </xf>
    <xf numFmtId="0" fontId="37" fillId="7" borderId="30" xfId="0" applyFont="1" applyFill="1" applyBorder="1" applyAlignment="1">
      <alignment horizontal="center"/>
    </xf>
    <xf numFmtId="0" fontId="37" fillId="7" borderId="31"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030668-4232000\Users\Users\ipmolinaj\Desktop\Formato%20Tabulaci&#243;n%20virtual%20%20Encuesta%20Satisfac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30668-4232000\Users\2019\CONTROL%20TABULACIONES%20VIRTUALES\Formato%20Tabulaci&#243;n%20virtual%20%20Encuesta%20Satisfac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30668-4232000\Users\Users\IPMOLINAJ\AppData\Roaming\Microsoft\Excel\Copia%20de%20CONTROL%20CAPACITACIONES%20%208%20de%20agosto%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NEXOS\ANEXO%20N&#176;%209%20BASES%20DE%20DATOS%20DIRECCI&#211;N%20DE%20TALENTO%20HUMANO\2.%20CONTROL%20CAPACITACIONESESTRATEGAS%20T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30668-4232000\Users\mcruiz\Documents\GEST_CONOC\2019\CONTROL%20TABULACIONES%20VIRTUALES\Formato%20Tabulaci&#243;n%20virtual%20%20Encuesta%20Satisfa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de Inducción"/>
      <sheetName val="Inducción 24-25 Enero"/>
      <sheetName val="Gestión del Riesgo"/>
      <sheetName val="Lenguaje Braille"/>
      <sheetName val="Acciones Correct. y Prevent. "/>
      <sheetName val="Team Office 365"/>
      <sheetName val="Siga"/>
      <sheetName val="Inducción 1 y 2 de Abril"/>
      <sheetName val="Ambiental"/>
      <sheetName val="Aplicativo Sig"/>
      <sheetName val="Trabajo Decente"/>
      <sheetName val="Secop II"/>
      <sheetName val="Políticas Públicas"/>
      <sheetName val="Negociación Colectiva"/>
      <sheetName val="Innovacion Pensamiento de diseñ"/>
      <sheetName val="Planeación Estrategica"/>
      <sheetName val="Inducción 1y 2 agosto"/>
      <sheetName val="Inglès G1"/>
      <sheetName val="Inglés G2"/>
      <sheetName val="Inglés G3"/>
      <sheetName val="Comunicaciín G1"/>
      <sheetName val="Comunicación G2"/>
      <sheetName val="Comunicación G3"/>
      <sheetName val="Comunicación G4"/>
      <sheetName val="Derecho Penal"/>
      <sheetName val="Excel Intermedio"/>
      <sheetName val="Herra.Oficce 365 20 agosto"/>
      <sheetName val="Formador de Formadores"/>
      <sheetName val="Herra.Oficce 365 27 agosto"/>
      <sheetName val="Big Data"/>
      <sheetName val="Indicadores de Gestion"/>
      <sheetName val="Jurisdicción Contancioso Admin."/>
      <sheetName val="XX Jornada de Derecho Admin."/>
      <sheetName val="Derecho para no abogados G1"/>
      <sheetName val="Derecho para no abogados G2"/>
      <sheetName val="Derecho para no abogados G3"/>
      <sheetName val="Estrategias Contemporaneas"/>
    </sheetNames>
    <sheetDataSet>
      <sheetData sheetId="0"/>
      <sheetData sheetId="1">
        <row r="10">
          <cell r="C10">
            <v>52.8</v>
          </cell>
          <cell r="D10">
            <v>43.6</v>
          </cell>
          <cell r="E10">
            <v>3.6</v>
          </cell>
        </row>
        <row r="19">
          <cell r="C19">
            <v>45.6</v>
          </cell>
          <cell r="D19">
            <v>49.2</v>
          </cell>
          <cell r="E19">
            <v>5.2</v>
          </cell>
        </row>
        <row r="25">
          <cell r="C25">
            <v>71.5</v>
          </cell>
          <cell r="D25">
            <v>27.5</v>
          </cell>
          <cell r="E25">
            <v>1</v>
          </cell>
        </row>
        <row r="35">
          <cell r="C35">
            <v>52.333333333333336</v>
          </cell>
          <cell r="D35">
            <v>44.833333333333336</v>
          </cell>
          <cell r="E35">
            <v>2.8333333333333335</v>
          </cell>
        </row>
      </sheetData>
      <sheetData sheetId="2"/>
      <sheetData sheetId="3"/>
      <sheetData sheetId="4"/>
      <sheetData sheetId="5"/>
      <sheetData sheetId="6"/>
      <sheetData sheetId="7">
        <row r="10">
          <cell r="C10">
            <v>64</v>
          </cell>
          <cell r="D10">
            <v>36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0">
          <cell r="C10">
            <v>68</v>
          </cell>
          <cell r="D10">
            <v>28</v>
          </cell>
          <cell r="E10">
            <v>4</v>
          </cell>
        </row>
        <row r="19">
          <cell r="C19">
            <v>48</v>
          </cell>
          <cell r="D19">
            <v>36</v>
          </cell>
          <cell r="E19">
            <v>16</v>
          </cell>
        </row>
        <row r="25">
          <cell r="C25">
            <v>60</v>
          </cell>
          <cell r="D25">
            <v>30</v>
          </cell>
          <cell r="E25">
            <v>10</v>
          </cell>
        </row>
        <row r="35">
          <cell r="C35">
            <v>60</v>
          </cell>
          <cell r="D35">
            <v>36.666666666666664</v>
          </cell>
          <cell r="E35">
            <v>3.3333333333333335</v>
          </cell>
        </row>
      </sheetData>
      <sheetData sheetId="27">
        <row r="10">
          <cell r="C10">
            <v>51</v>
          </cell>
          <cell r="D10">
            <v>49</v>
          </cell>
          <cell r="E10">
            <v>0</v>
          </cell>
          <cell r="F10">
            <v>0</v>
          </cell>
        </row>
        <row r="19">
          <cell r="C19">
            <v>57.8</v>
          </cell>
          <cell r="D19">
            <v>42.2</v>
          </cell>
          <cell r="E19">
            <v>0</v>
          </cell>
          <cell r="F19">
            <v>0</v>
          </cell>
        </row>
        <row r="25">
          <cell r="C25">
            <v>67</v>
          </cell>
          <cell r="D25">
            <v>33</v>
          </cell>
          <cell r="E25">
            <v>0</v>
          </cell>
          <cell r="F25">
            <v>0</v>
          </cell>
        </row>
        <row r="35">
          <cell r="C35">
            <v>54.166666666666664</v>
          </cell>
          <cell r="D35">
            <v>38.5</v>
          </cell>
          <cell r="E35">
            <v>7.333333333333333</v>
          </cell>
          <cell r="F35">
            <v>0</v>
          </cell>
        </row>
      </sheetData>
      <sheetData sheetId="28">
        <row r="10">
          <cell r="F10">
            <v>0</v>
          </cell>
        </row>
        <row r="19">
          <cell r="C19">
            <v>45.4</v>
          </cell>
          <cell r="D19">
            <v>37.6</v>
          </cell>
          <cell r="E19">
            <v>12.4</v>
          </cell>
          <cell r="F19">
            <v>4.5999999999999996</v>
          </cell>
        </row>
        <row r="25">
          <cell r="C25">
            <v>44</v>
          </cell>
          <cell r="D25">
            <v>43.5</v>
          </cell>
          <cell r="E25">
            <v>12.5</v>
          </cell>
          <cell r="F25">
            <v>0</v>
          </cell>
        </row>
        <row r="35">
          <cell r="C35">
            <v>48</v>
          </cell>
          <cell r="D35">
            <v>41.833333333333336</v>
          </cell>
          <cell r="E35">
            <v>10.166666666666666</v>
          </cell>
          <cell r="F35">
            <v>0</v>
          </cell>
        </row>
      </sheetData>
      <sheetData sheetId="29"/>
      <sheetData sheetId="30">
        <row r="10">
          <cell r="B10">
            <v>51</v>
          </cell>
          <cell r="C10">
            <v>45.2</v>
          </cell>
          <cell r="D10">
            <v>3.8</v>
          </cell>
          <cell r="E10">
            <v>0</v>
          </cell>
        </row>
        <row r="19">
          <cell r="B19">
            <v>46.2</v>
          </cell>
          <cell r="C19">
            <v>47.6</v>
          </cell>
          <cell r="D19">
            <v>6.2</v>
          </cell>
          <cell r="E19">
            <v>0</v>
          </cell>
        </row>
        <row r="25">
          <cell r="B25">
            <v>50</v>
          </cell>
          <cell r="C25">
            <v>50</v>
          </cell>
          <cell r="D25">
            <v>0</v>
          </cell>
          <cell r="E25">
            <v>0</v>
          </cell>
        </row>
        <row r="35">
          <cell r="B35">
            <v>56.333333333333336</v>
          </cell>
          <cell r="C35">
            <v>42.333333333333336</v>
          </cell>
          <cell r="D35">
            <v>1.3333333333333333</v>
          </cell>
          <cell r="E35">
            <v>0</v>
          </cell>
        </row>
      </sheetData>
      <sheetData sheetId="31">
        <row r="10">
          <cell r="B10">
            <v>100</v>
          </cell>
        </row>
      </sheetData>
      <sheetData sheetId="32">
        <row r="10">
          <cell r="B10">
            <v>55</v>
          </cell>
          <cell r="C10">
            <v>35</v>
          </cell>
          <cell r="D10">
            <v>10</v>
          </cell>
        </row>
        <row r="19">
          <cell r="B19">
            <v>45</v>
          </cell>
          <cell r="C19">
            <v>30</v>
          </cell>
          <cell r="D19">
            <v>15</v>
          </cell>
          <cell r="E19">
            <v>10</v>
          </cell>
        </row>
        <row r="25">
          <cell r="B25">
            <v>25</v>
          </cell>
          <cell r="C25">
            <v>62.5</v>
          </cell>
          <cell r="D25">
            <v>12.5</v>
          </cell>
        </row>
        <row r="35">
          <cell r="B35">
            <v>50</v>
          </cell>
          <cell r="C35">
            <v>50</v>
          </cell>
        </row>
      </sheetData>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INDUCCIÓN"/>
      <sheetName val="INDUCCIÓN 24 Y 25 ENERO"/>
      <sheetName val="GESTION DEL RIESGO"/>
      <sheetName val="LENGUAJE BRAILLE"/>
      <sheetName val="ACCIONES CORREC PREV Y D MEJORA"/>
      <sheetName val="TEAM OFFICE 365"/>
      <sheetName val="SIGA"/>
      <sheetName val="INDUCCION 1,2 ABRIL"/>
      <sheetName val="AMBIENTAL "/>
      <sheetName val="APLICATIVO SIG"/>
      <sheetName val="TRABAJO DECENTE"/>
      <sheetName val="SECOP II"/>
      <sheetName val="POLITICAS PUBLICAS"/>
      <sheetName val="NEGOCIACION COLECTIVA"/>
      <sheetName val="Innovacion Pensamiento de diseñ"/>
      <sheetName val="Planeación Estrategica"/>
      <sheetName val="Inducción 1y 2 agosto"/>
      <sheetName val="Inglès G1"/>
      <sheetName val="Inglés G2"/>
      <sheetName val="Inglés G3"/>
      <sheetName val="COMUNICACIÓN G1"/>
      <sheetName val="COMUNICACIÓN G2"/>
      <sheetName val="COMUNICACIÓN G3"/>
      <sheetName val="COMUNICACIÓN G4"/>
      <sheetName val="Derecho Penal"/>
      <sheetName val="Excel Intermedio"/>
      <sheetName val="Herra.Oficce 365"/>
    </sheetNames>
    <sheetDataSet>
      <sheetData sheetId="0"/>
      <sheetData sheetId="1">
        <row r="10">
          <cell r="C10">
            <v>52.8</v>
          </cell>
        </row>
      </sheetData>
      <sheetData sheetId="2">
        <row r="10">
          <cell r="C10">
            <v>58</v>
          </cell>
        </row>
      </sheetData>
      <sheetData sheetId="3">
        <row r="10">
          <cell r="C10">
            <v>81.2</v>
          </cell>
          <cell r="D10">
            <v>14.6</v>
          </cell>
          <cell r="E10">
            <v>3.2</v>
          </cell>
          <cell r="F10">
            <v>1</v>
          </cell>
        </row>
        <row r="19">
          <cell r="C19">
            <v>84</v>
          </cell>
          <cell r="D19">
            <v>11.4</v>
          </cell>
          <cell r="E19">
            <v>3.4</v>
          </cell>
          <cell r="F19">
            <v>1.2</v>
          </cell>
        </row>
        <row r="25">
          <cell r="C25">
            <v>83.5</v>
          </cell>
          <cell r="D25">
            <v>16.5</v>
          </cell>
          <cell r="E25">
            <v>0</v>
          </cell>
          <cell r="F25">
            <v>0</v>
          </cell>
        </row>
        <row r="35">
          <cell r="C35">
            <v>82.333333333333329</v>
          </cell>
          <cell r="D35">
            <v>14</v>
          </cell>
          <cell r="E35">
            <v>3.6666666666666665</v>
          </cell>
          <cell r="F35">
            <v>0</v>
          </cell>
        </row>
      </sheetData>
      <sheetData sheetId="4">
        <row r="10">
          <cell r="C10">
            <v>50.2</v>
          </cell>
        </row>
      </sheetData>
      <sheetData sheetId="5">
        <row r="10">
          <cell r="C10">
            <v>37.799999999999997</v>
          </cell>
          <cell r="D10">
            <v>57.4</v>
          </cell>
          <cell r="E10">
            <v>4.8</v>
          </cell>
          <cell r="F10">
            <v>0</v>
          </cell>
        </row>
        <row r="19">
          <cell r="C19">
            <v>30.2</v>
          </cell>
          <cell r="D19">
            <v>57.6</v>
          </cell>
          <cell r="E19">
            <v>9.8000000000000007</v>
          </cell>
          <cell r="F19">
            <v>2.4</v>
          </cell>
        </row>
        <row r="25">
          <cell r="C25">
            <v>50</v>
          </cell>
          <cell r="D25">
            <v>31.5</v>
          </cell>
          <cell r="E25">
            <v>6.5</v>
          </cell>
          <cell r="F25">
            <v>12</v>
          </cell>
        </row>
        <row r="35">
          <cell r="C35">
            <v>42</v>
          </cell>
          <cell r="D35">
            <v>54</v>
          </cell>
          <cell r="E35">
            <v>4</v>
          </cell>
          <cell r="F35">
            <v>0</v>
          </cell>
        </row>
      </sheetData>
      <sheetData sheetId="6">
        <row r="10">
          <cell r="C10">
            <v>78</v>
          </cell>
          <cell r="D10">
            <v>22</v>
          </cell>
          <cell r="E10">
            <v>0</v>
          </cell>
          <cell r="F10">
            <v>0</v>
          </cell>
        </row>
        <row r="19">
          <cell r="C19">
            <v>73.599999999999994</v>
          </cell>
          <cell r="D19">
            <v>26.4</v>
          </cell>
          <cell r="E19">
            <v>0</v>
          </cell>
          <cell r="F19">
            <v>0</v>
          </cell>
        </row>
        <row r="25">
          <cell r="C25">
            <v>78</v>
          </cell>
          <cell r="D25">
            <v>22</v>
          </cell>
          <cell r="E25">
            <v>0</v>
          </cell>
          <cell r="F25">
            <v>0</v>
          </cell>
        </row>
        <row r="35">
          <cell r="C35">
            <v>74.333333333333329</v>
          </cell>
          <cell r="D35">
            <v>25.666666666666668</v>
          </cell>
          <cell r="E35">
            <v>0</v>
          </cell>
          <cell r="F35">
            <v>0</v>
          </cell>
        </row>
      </sheetData>
      <sheetData sheetId="7">
        <row r="10">
          <cell r="C10">
            <v>64</v>
          </cell>
        </row>
      </sheetData>
      <sheetData sheetId="8">
        <row r="10">
          <cell r="C10">
            <v>75</v>
          </cell>
        </row>
      </sheetData>
      <sheetData sheetId="9">
        <row r="10">
          <cell r="C10">
            <v>45.8</v>
          </cell>
          <cell r="D10">
            <v>53</v>
          </cell>
          <cell r="E10">
            <v>1.2</v>
          </cell>
          <cell r="F10">
            <v>0</v>
          </cell>
        </row>
        <row r="19">
          <cell r="C19">
            <v>51.8</v>
          </cell>
          <cell r="D19">
            <v>45.8</v>
          </cell>
          <cell r="E19">
            <v>2.4</v>
          </cell>
          <cell r="F19">
            <v>0</v>
          </cell>
        </row>
        <row r="25">
          <cell r="C25">
            <v>53</v>
          </cell>
          <cell r="D25">
            <v>47</v>
          </cell>
          <cell r="E25">
            <v>0</v>
          </cell>
          <cell r="F25">
            <v>0</v>
          </cell>
        </row>
        <row r="35">
          <cell r="C35">
            <v>53</v>
          </cell>
          <cell r="D35">
            <v>46</v>
          </cell>
          <cell r="E35">
            <v>1</v>
          </cell>
          <cell r="F35">
            <v>0</v>
          </cell>
        </row>
      </sheetData>
      <sheetData sheetId="10">
        <row r="10">
          <cell r="C10">
            <v>21.6</v>
          </cell>
          <cell r="D10">
            <v>52.4</v>
          </cell>
          <cell r="E10">
            <v>24.4</v>
          </cell>
          <cell r="F10">
            <v>1.6</v>
          </cell>
        </row>
        <row r="19">
          <cell r="C19">
            <v>30.2</v>
          </cell>
          <cell r="D19">
            <v>48.4</v>
          </cell>
          <cell r="E19">
            <v>19.8</v>
          </cell>
          <cell r="F19">
            <v>1.6</v>
          </cell>
        </row>
        <row r="25">
          <cell r="C25">
            <v>33.5</v>
          </cell>
          <cell r="D25">
            <v>56.5</v>
          </cell>
          <cell r="E25">
            <v>6</v>
          </cell>
          <cell r="F25">
            <v>4</v>
          </cell>
        </row>
        <row r="35">
          <cell r="C35">
            <v>30</v>
          </cell>
          <cell r="D35">
            <v>53.833333333333336</v>
          </cell>
          <cell r="E35">
            <v>15.5</v>
          </cell>
          <cell r="F35">
            <v>0.66666666666666663</v>
          </cell>
        </row>
      </sheetData>
      <sheetData sheetId="11">
        <row r="10">
          <cell r="C10">
            <v>42.4</v>
          </cell>
          <cell r="D10">
            <v>50.4</v>
          </cell>
          <cell r="E10">
            <v>6.2</v>
          </cell>
          <cell r="F10">
            <v>1.2</v>
          </cell>
        </row>
        <row r="19">
          <cell r="C19">
            <v>51.2</v>
          </cell>
          <cell r="D19">
            <v>41.4</v>
          </cell>
          <cell r="E19">
            <v>5</v>
          </cell>
          <cell r="F19">
            <v>2.4</v>
          </cell>
        </row>
        <row r="25">
          <cell r="C25">
            <v>66</v>
          </cell>
          <cell r="D25">
            <v>28</v>
          </cell>
          <cell r="E25">
            <v>3</v>
          </cell>
          <cell r="F25">
            <v>3</v>
          </cell>
        </row>
        <row r="35">
          <cell r="C35">
            <v>49.166666666666664</v>
          </cell>
          <cell r="D35">
            <v>38.833333333333336</v>
          </cell>
          <cell r="E35">
            <v>12</v>
          </cell>
          <cell r="F35">
            <v>0</v>
          </cell>
        </row>
      </sheetData>
      <sheetData sheetId="12">
        <row r="10">
          <cell r="C10">
            <v>47.6</v>
          </cell>
        </row>
      </sheetData>
      <sheetData sheetId="13"/>
      <sheetData sheetId="14">
        <row r="10">
          <cell r="C10">
            <v>78</v>
          </cell>
          <cell r="D10">
            <v>22</v>
          </cell>
          <cell r="E10">
            <v>0</v>
          </cell>
          <cell r="F10">
            <v>0</v>
          </cell>
        </row>
        <row r="19">
          <cell r="C19">
            <v>89</v>
          </cell>
          <cell r="D19">
            <v>11</v>
          </cell>
          <cell r="E19">
            <v>0</v>
          </cell>
          <cell r="F19">
            <v>0</v>
          </cell>
        </row>
        <row r="25">
          <cell r="C25">
            <v>78</v>
          </cell>
          <cell r="D25">
            <v>22</v>
          </cell>
          <cell r="E25">
            <v>0</v>
          </cell>
          <cell r="F25">
            <v>0</v>
          </cell>
        </row>
        <row r="35">
          <cell r="C35">
            <v>74.166666666666671</v>
          </cell>
          <cell r="D35">
            <v>25.833333333333332</v>
          </cell>
          <cell r="E35">
            <v>0</v>
          </cell>
        </row>
      </sheetData>
      <sheetData sheetId="15">
        <row r="10">
          <cell r="C10">
            <v>58.8</v>
          </cell>
          <cell r="D10">
            <v>41.2</v>
          </cell>
          <cell r="E10">
            <v>0</v>
          </cell>
          <cell r="F10">
            <v>0</v>
          </cell>
        </row>
        <row r="19">
          <cell r="C19">
            <v>55.4</v>
          </cell>
          <cell r="D19">
            <v>44.6</v>
          </cell>
          <cell r="E19">
            <v>0</v>
          </cell>
          <cell r="F19">
            <v>0</v>
          </cell>
        </row>
        <row r="25">
          <cell r="C25">
            <v>64</v>
          </cell>
          <cell r="D25">
            <v>36</v>
          </cell>
          <cell r="E25">
            <v>0</v>
          </cell>
          <cell r="F25">
            <v>0</v>
          </cell>
        </row>
        <row r="35">
          <cell r="C35">
            <v>56.5</v>
          </cell>
          <cell r="D35">
            <v>41.5</v>
          </cell>
          <cell r="E35">
            <v>2</v>
          </cell>
          <cell r="F35">
            <v>0</v>
          </cell>
        </row>
      </sheetData>
      <sheetData sheetId="16">
        <row r="10">
          <cell r="C10">
            <v>56.8</v>
          </cell>
          <cell r="D10">
            <v>40.799999999999997</v>
          </cell>
          <cell r="E10">
            <v>2.4</v>
          </cell>
          <cell r="F10">
            <v>0</v>
          </cell>
        </row>
        <row r="19">
          <cell r="C19">
            <v>51.2</v>
          </cell>
          <cell r="D19">
            <v>45.6</v>
          </cell>
          <cell r="E19">
            <v>3.2</v>
          </cell>
          <cell r="F19">
            <v>0</v>
          </cell>
        </row>
        <row r="25">
          <cell r="C25">
            <v>72</v>
          </cell>
          <cell r="D25">
            <v>28</v>
          </cell>
          <cell r="E25">
            <v>0</v>
          </cell>
          <cell r="F25">
            <v>0</v>
          </cell>
        </row>
        <row r="35">
          <cell r="C35">
            <v>51.333333333333336</v>
          </cell>
          <cell r="D35">
            <v>46.666666666666664</v>
          </cell>
          <cell r="E35">
            <v>2</v>
          </cell>
          <cell r="F35">
            <v>0</v>
          </cell>
        </row>
      </sheetData>
      <sheetData sheetId="17"/>
      <sheetData sheetId="18"/>
      <sheetData sheetId="19"/>
      <sheetData sheetId="20"/>
      <sheetData sheetId="21"/>
      <sheetData sheetId="22"/>
      <sheetData sheetId="23"/>
      <sheetData sheetId="24">
        <row r="10">
          <cell r="C10">
            <v>67</v>
          </cell>
          <cell r="D10">
            <v>33</v>
          </cell>
          <cell r="E10">
            <v>0</v>
          </cell>
          <cell r="F10">
            <v>0</v>
          </cell>
        </row>
        <row r="19">
          <cell r="C19">
            <v>60.2</v>
          </cell>
          <cell r="D19">
            <v>26.4</v>
          </cell>
          <cell r="E19">
            <v>0</v>
          </cell>
          <cell r="F19">
            <v>13.4</v>
          </cell>
        </row>
        <row r="25">
          <cell r="C25">
            <v>100</v>
          </cell>
        </row>
        <row r="35">
          <cell r="C35">
            <v>55.5</v>
          </cell>
          <cell r="D35">
            <v>44.5</v>
          </cell>
        </row>
      </sheetData>
      <sheetData sheetId="25">
        <row r="10">
          <cell r="C10">
            <v>57.6</v>
          </cell>
          <cell r="D10">
            <v>31.6</v>
          </cell>
          <cell r="E10">
            <v>10.8</v>
          </cell>
          <cell r="F10">
            <v>0</v>
          </cell>
        </row>
        <row r="19">
          <cell r="C19">
            <v>50.8</v>
          </cell>
          <cell r="D19">
            <v>37.6</v>
          </cell>
          <cell r="E19">
            <v>11.6</v>
          </cell>
          <cell r="F19">
            <v>0</v>
          </cell>
        </row>
        <row r="25">
          <cell r="C25">
            <v>43.5</v>
          </cell>
          <cell r="D25">
            <v>47</v>
          </cell>
          <cell r="E25">
            <v>9.5</v>
          </cell>
          <cell r="F25">
            <v>0</v>
          </cell>
        </row>
        <row r="35">
          <cell r="C35">
            <v>59</v>
          </cell>
          <cell r="D35">
            <v>36.833333333333336</v>
          </cell>
          <cell r="E35">
            <v>4.166666666666667</v>
          </cell>
          <cell r="F35">
            <v>0</v>
          </cell>
        </row>
      </sheetData>
      <sheetData sheetId="26">
        <row r="10">
          <cell r="C10">
            <v>68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PACITACIONES"/>
      <sheetName val="Hoja1"/>
      <sheetName val="T_EVALUACION CONOCIMIENTOS"/>
    </sheetNames>
    <sheetDataSet>
      <sheetData sheetId="0"/>
      <sheetData sheetId="1"/>
      <sheetData sheetId="2">
        <row r="461">
          <cell r="J461">
            <v>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PACITACIONES"/>
      <sheetName val="Hoja1"/>
      <sheetName val="T_EVALUACION CONOCIMIENTOS"/>
    </sheetNames>
    <sheetDataSet>
      <sheetData sheetId="0"/>
      <sheetData sheetId="1"/>
      <sheetData sheetId="2">
        <row r="489">
          <cell r="M489">
            <v>33.333333333333336</v>
          </cell>
          <cell r="N489">
            <v>50</v>
          </cell>
          <cell r="O489">
            <v>16.666666666666664</v>
          </cell>
        </row>
        <row r="491">
          <cell r="E491">
            <v>50</v>
          </cell>
          <cell r="F491">
            <v>50</v>
          </cell>
          <cell r="G491">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de Inducción"/>
      <sheetName val="Inducción 24-25 Enero"/>
      <sheetName val="Gestión del Riesgo"/>
      <sheetName val="Lenguaje Braille"/>
      <sheetName val="Acciones Correct. y Prevent. "/>
      <sheetName val="Team Office 365"/>
      <sheetName val="Siga"/>
      <sheetName val="Inducción 1 y 2 de Abril"/>
      <sheetName val="Ambiental"/>
      <sheetName val="Aplicativo Sig"/>
      <sheetName val="Trabajo Decente"/>
      <sheetName val="Secop II"/>
      <sheetName val="Políticas Públicas"/>
      <sheetName val="Negociación Colectiva"/>
      <sheetName val="Innovacion Pensamiento de diseñ"/>
      <sheetName val="Planeación Estrategica"/>
      <sheetName val="Inducción 1y 2 agosto"/>
      <sheetName val="Inglès G1"/>
      <sheetName val="Inglés G2"/>
      <sheetName val="Inglés G3"/>
      <sheetName val="Comunicaciín G1"/>
      <sheetName val="Comunicación G2"/>
      <sheetName val="Comunicación G3"/>
      <sheetName val="Comunicación G4"/>
      <sheetName val="Derecho Penal"/>
      <sheetName val="Excel Intermedio"/>
      <sheetName val="Herra.Oficce 365 20 agosto"/>
      <sheetName val="Formador de Formadores"/>
      <sheetName val="Herra.Oficce 365 27 agosto"/>
      <sheetName val="Big Data"/>
      <sheetName val="Indicadores de Gestion"/>
      <sheetName val="Jurisdicción Contancioso Admin."/>
      <sheetName val="XX Jornada de Derecho Admin."/>
      <sheetName val="Derecho para no abogados G1"/>
      <sheetName val="Derecho para no abogados G2"/>
      <sheetName val="Derecho para no abogados G3"/>
      <sheetName val="Estrategias Contemporaneas"/>
      <sheetName val="XVI Seminario Gestion Jurid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0">
          <cell r="C10">
            <v>31.6</v>
          </cell>
          <cell r="D10">
            <v>54.4</v>
          </cell>
          <cell r="E10">
            <v>14</v>
          </cell>
          <cell r="F10">
            <v>0</v>
          </cell>
        </row>
        <row r="19">
          <cell r="C19">
            <v>14</v>
          </cell>
          <cell r="D19">
            <v>80.2</v>
          </cell>
          <cell r="E19">
            <v>5.8</v>
          </cell>
          <cell r="F19">
            <v>0</v>
          </cell>
        </row>
        <row r="25">
          <cell r="C25">
            <v>50</v>
          </cell>
          <cell r="D25">
            <v>50</v>
          </cell>
          <cell r="E25">
            <v>0</v>
          </cell>
          <cell r="F25">
            <v>0</v>
          </cell>
        </row>
        <row r="35">
          <cell r="C35">
            <v>50</v>
          </cell>
          <cell r="D35">
            <v>45.333333333333336</v>
          </cell>
          <cell r="E35">
            <v>4.666666666666667</v>
          </cell>
          <cell r="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0"/>
  <sheetViews>
    <sheetView tabSelected="1" zoomScale="80" zoomScaleNormal="80" workbookViewId="0">
      <pane xSplit="2" ySplit="3" topLeftCell="C73" activePane="bottomRight" state="frozen"/>
      <selection pane="topRight" activeCell="C1" sqref="C1"/>
      <selection pane="bottomLeft" activeCell="A4" sqref="A4"/>
      <selection pane="bottomRight" activeCell="B4" sqref="B4"/>
    </sheetView>
  </sheetViews>
  <sheetFormatPr baseColWidth="10" defaultRowHeight="36.75" customHeight="1" x14ac:dyDescent="0.25"/>
  <cols>
    <col min="1" max="1" width="7.5703125" style="46" customWidth="1"/>
    <col min="2" max="2" width="41.7109375" style="46" customWidth="1"/>
    <col min="3" max="3" width="60.7109375" style="47" customWidth="1"/>
    <col min="4" max="4" width="25.7109375" style="46" bestFit="1" customWidth="1"/>
    <col min="5" max="5" width="15.5703125" style="46" customWidth="1"/>
    <col min="6" max="6" width="19.28515625" style="46" customWidth="1"/>
    <col min="7" max="7" width="24.5703125" style="46" customWidth="1"/>
    <col min="8" max="8" width="39.28515625" style="46" customWidth="1"/>
    <col min="9" max="9" width="30.7109375" style="46" customWidth="1"/>
    <col min="10" max="10" width="18.5703125" style="46" customWidth="1"/>
    <col min="11" max="11" width="20.42578125" style="46" customWidth="1"/>
    <col min="12" max="12" width="19.7109375" style="48" customWidth="1"/>
    <col min="13" max="13" width="20.85546875" style="46" customWidth="1"/>
    <col min="14" max="15" width="13.7109375" style="46" customWidth="1"/>
    <col min="16" max="16" width="17.7109375" style="46" customWidth="1"/>
    <col min="17" max="17" width="13.7109375" style="46" customWidth="1"/>
    <col min="18" max="18" width="16.42578125" style="46" customWidth="1"/>
    <col min="19" max="19" width="21.42578125" style="46" customWidth="1"/>
    <col min="20" max="20" width="21.28515625" style="46" customWidth="1"/>
    <col min="21" max="21" width="15" style="46" customWidth="1"/>
    <col min="22" max="22" width="16.85546875" style="46" customWidth="1"/>
    <col min="23" max="23" width="17" style="46" customWidth="1"/>
    <col min="24" max="24" width="18.5703125" style="46" customWidth="1"/>
    <col min="25" max="26" width="13.7109375" style="46" bestFit="1" customWidth="1"/>
    <col min="27" max="27" width="16.5703125" style="46" customWidth="1"/>
    <col min="28" max="28" width="14.42578125" style="46" customWidth="1"/>
    <col min="29" max="29" width="20.140625" style="46" customWidth="1"/>
    <col min="30" max="30" width="13.7109375" style="46" bestFit="1" customWidth="1"/>
    <col min="31" max="31" width="15" style="46" customWidth="1"/>
    <col min="32" max="32" width="13.7109375" style="46" bestFit="1" customWidth="1"/>
    <col min="33" max="33" width="14.85546875" style="46" customWidth="1"/>
    <col min="34" max="34" width="20.140625" style="46" customWidth="1"/>
    <col min="35" max="35" width="13.7109375" style="46" bestFit="1" customWidth="1"/>
    <col min="36" max="36" width="15" style="46" customWidth="1"/>
    <col min="37" max="37" width="13.7109375" style="46" bestFit="1" customWidth="1"/>
    <col min="38" max="38" width="14.85546875" style="46" customWidth="1"/>
    <col min="39" max="39" width="20.140625" style="46" customWidth="1"/>
    <col min="40" max="40" width="13.7109375" style="46" bestFit="1" customWidth="1"/>
    <col min="41" max="41" width="15" style="46" customWidth="1"/>
    <col min="42" max="42" width="13.7109375" style="46" bestFit="1" customWidth="1"/>
    <col min="43" max="43" width="14.85546875" style="46" customWidth="1"/>
    <col min="44" max="44" width="20.140625" style="46" customWidth="1"/>
    <col min="45" max="45" width="12.42578125" style="46" customWidth="1"/>
    <col min="46" max="46" width="15" style="46" customWidth="1"/>
    <col min="47" max="47" width="11.42578125" style="46" customWidth="1"/>
    <col min="48" max="48" width="95.7109375" style="46" customWidth="1"/>
    <col min="49" max="49" width="13" style="46" customWidth="1"/>
    <col min="50" max="50" width="9.85546875" style="46" customWidth="1"/>
    <col min="51" max="51" width="12.140625" style="46" customWidth="1"/>
    <col min="52" max="52" width="15.7109375" style="46" customWidth="1"/>
    <col min="53" max="53" width="19.5703125" style="50" customWidth="1"/>
    <col min="54" max="54" width="46" style="180" customWidth="1"/>
    <col min="55" max="55" width="29" style="45" customWidth="1"/>
    <col min="56" max="56" width="11.42578125" style="45"/>
    <col min="57" max="57" width="18.28515625" style="45" bestFit="1" customWidth="1"/>
    <col min="58" max="16384" width="11.42578125" style="45"/>
  </cols>
  <sheetData>
    <row r="1" spans="1:64" s="74" customFormat="1" ht="36.75" customHeight="1" thickBot="1" x14ac:dyDescent="0.3">
      <c r="A1" s="283" t="s">
        <v>27</v>
      </c>
      <c r="B1" s="294" t="s">
        <v>0</v>
      </c>
      <c r="C1" s="295" t="s">
        <v>38</v>
      </c>
      <c r="D1" s="305" t="s">
        <v>19</v>
      </c>
      <c r="E1" s="306"/>
      <c r="F1" s="292" t="s">
        <v>6</v>
      </c>
      <c r="G1" s="261" t="s">
        <v>188</v>
      </c>
      <c r="H1" s="302" t="s">
        <v>73</v>
      </c>
      <c r="I1" s="302" t="s">
        <v>9</v>
      </c>
      <c r="J1" s="302" t="s">
        <v>24</v>
      </c>
      <c r="K1" s="275" t="s">
        <v>31</v>
      </c>
      <c r="L1" s="286" t="s">
        <v>32</v>
      </c>
      <c r="M1" s="275" t="s">
        <v>37</v>
      </c>
      <c r="N1" s="281" t="s">
        <v>10</v>
      </c>
      <c r="O1" s="282"/>
      <c r="P1" s="282"/>
      <c r="Q1" s="282"/>
      <c r="R1" s="282"/>
      <c r="S1" s="282"/>
      <c r="T1" s="282"/>
      <c r="U1" s="282"/>
      <c r="V1" s="282"/>
      <c r="W1" s="282"/>
      <c r="X1" s="282"/>
      <c r="Y1" s="282"/>
      <c r="Z1" s="282"/>
      <c r="AA1" s="282"/>
      <c r="AB1" s="289" t="s">
        <v>25</v>
      </c>
      <c r="AC1" s="290"/>
      <c r="AD1" s="290"/>
      <c r="AE1" s="290"/>
      <c r="AF1" s="290"/>
      <c r="AG1" s="290"/>
      <c r="AH1" s="290"/>
      <c r="AI1" s="290"/>
      <c r="AJ1" s="290"/>
      <c r="AK1" s="290"/>
      <c r="AL1" s="290"/>
      <c r="AM1" s="290"/>
      <c r="AN1" s="290"/>
      <c r="AO1" s="290"/>
      <c r="AP1" s="290"/>
      <c r="AQ1" s="290"/>
      <c r="AR1" s="290"/>
      <c r="AS1" s="290"/>
      <c r="AT1" s="290"/>
      <c r="AU1" s="290"/>
      <c r="AV1" s="291"/>
      <c r="AW1" s="269" t="s">
        <v>33</v>
      </c>
      <c r="AX1" s="270"/>
      <c r="AY1" s="270"/>
      <c r="AZ1" s="271"/>
      <c r="BA1" s="266" t="s">
        <v>72</v>
      </c>
      <c r="BB1" s="280" t="s">
        <v>286</v>
      </c>
    </row>
    <row r="2" spans="1:64" s="3" customFormat="1" ht="36.75" customHeight="1" thickBot="1" x14ac:dyDescent="0.3">
      <c r="A2" s="284"/>
      <c r="B2" s="294"/>
      <c r="C2" s="296"/>
      <c r="D2" s="307"/>
      <c r="E2" s="308"/>
      <c r="F2" s="301"/>
      <c r="G2" s="262"/>
      <c r="H2" s="303"/>
      <c r="I2" s="303"/>
      <c r="J2" s="303"/>
      <c r="K2" s="276"/>
      <c r="L2" s="287"/>
      <c r="M2" s="276"/>
      <c r="N2" s="264" t="s">
        <v>11</v>
      </c>
      <c r="O2" s="265"/>
      <c r="P2" s="265"/>
      <c r="Q2" s="265"/>
      <c r="R2" s="265"/>
      <c r="S2" s="278" t="s">
        <v>17</v>
      </c>
      <c r="T2" s="278"/>
      <c r="U2" s="278"/>
      <c r="V2" s="278"/>
      <c r="W2" s="278"/>
      <c r="X2" s="278"/>
      <c r="Y2" s="265" t="s">
        <v>20</v>
      </c>
      <c r="Z2" s="265"/>
      <c r="AA2" s="279"/>
      <c r="AB2" s="309" t="s">
        <v>42</v>
      </c>
      <c r="AC2" s="310"/>
      <c r="AD2" s="310"/>
      <c r="AE2" s="310"/>
      <c r="AF2" s="310"/>
      <c r="AG2" s="257" t="s">
        <v>41</v>
      </c>
      <c r="AH2" s="258"/>
      <c r="AI2" s="258"/>
      <c r="AJ2" s="258"/>
      <c r="AK2" s="258"/>
      <c r="AL2" s="259" t="s">
        <v>43</v>
      </c>
      <c r="AM2" s="260"/>
      <c r="AN2" s="260"/>
      <c r="AO2" s="260"/>
      <c r="AP2" s="260"/>
      <c r="AQ2" s="298" t="s">
        <v>44</v>
      </c>
      <c r="AR2" s="299"/>
      <c r="AS2" s="299"/>
      <c r="AT2" s="299"/>
      <c r="AU2" s="300"/>
      <c r="AV2" s="292" t="s">
        <v>26</v>
      </c>
      <c r="AW2" s="272"/>
      <c r="AX2" s="273"/>
      <c r="AY2" s="273"/>
      <c r="AZ2" s="274"/>
      <c r="BA2" s="267"/>
      <c r="BB2" s="280"/>
    </row>
    <row r="3" spans="1:64" s="74" customFormat="1" ht="36.75" customHeight="1" thickBot="1" x14ac:dyDescent="0.3">
      <c r="A3" s="285"/>
      <c r="B3" s="294"/>
      <c r="C3" s="297"/>
      <c r="D3" s="21" t="s">
        <v>7</v>
      </c>
      <c r="E3" s="21" t="s">
        <v>8</v>
      </c>
      <c r="F3" s="293"/>
      <c r="G3" s="263"/>
      <c r="H3" s="304"/>
      <c r="I3" s="304"/>
      <c r="J3" s="304"/>
      <c r="K3" s="277"/>
      <c r="L3" s="288"/>
      <c r="M3" s="277"/>
      <c r="N3" s="67" t="s">
        <v>12</v>
      </c>
      <c r="O3" s="21" t="s">
        <v>13</v>
      </c>
      <c r="P3" s="21" t="s">
        <v>14</v>
      </c>
      <c r="Q3" s="21" t="s">
        <v>15</v>
      </c>
      <c r="R3" s="21" t="s">
        <v>16</v>
      </c>
      <c r="S3" s="22" t="s">
        <v>1</v>
      </c>
      <c r="T3" s="22" t="s">
        <v>2</v>
      </c>
      <c r="U3" s="22" t="s">
        <v>4</v>
      </c>
      <c r="V3" s="22" t="s">
        <v>3</v>
      </c>
      <c r="W3" s="22" t="s">
        <v>5</v>
      </c>
      <c r="X3" s="22" t="s">
        <v>18</v>
      </c>
      <c r="Y3" s="21" t="s">
        <v>21</v>
      </c>
      <c r="Z3" s="21" t="s">
        <v>22</v>
      </c>
      <c r="AA3" s="23" t="s">
        <v>23</v>
      </c>
      <c r="AB3" s="68" t="s">
        <v>28</v>
      </c>
      <c r="AC3" s="68" t="s">
        <v>39</v>
      </c>
      <c r="AD3" s="68" t="s">
        <v>29</v>
      </c>
      <c r="AE3" s="68" t="s">
        <v>30</v>
      </c>
      <c r="AF3" s="68" t="s">
        <v>40</v>
      </c>
      <c r="AG3" s="35" t="s">
        <v>28</v>
      </c>
      <c r="AH3" s="35" t="s">
        <v>39</v>
      </c>
      <c r="AI3" s="35" t="s">
        <v>29</v>
      </c>
      <c r="AJ3" s="35" t="s">
        <v>30</v>
      </c>
      <c r="AK3" s="35" t="s">
        <v>40</v>
      </c>
      <c r="AL3" s="36" t="s">
        <v>28</v>
      </c>
      <c r="AM3" s="36" t="s">
        <v>39</v>
      </c>
      <c r="AN3" s="36" t="s">
        <v>29</v>
      </c>
      <c r="AO3" s="36" t="s">
        <v>30</v>
      </c>
      <c r="AP3" s="36" t="s">
        <v>40</v>
      </c>
      <c r="AQ3" s="37" t="s">
        <v>28</v>
      </c>
      <c r="AR3" s="37" t="s">
        <v>39</v>
      </c>
      <c r="AS3" s="37" t="s">
        <v>29</v>
      </c>
      <c r="AT3" s="37" t="s">
        <v>30</v>
      </c>
      <c r="AU3" s="37" t="s">
        <v>40</v>
      </c>
      <c r="AV3" s="293"/>
      <c r="AW3" s="22" t="s">
        <v>34</v>
      </c>
      <c r="AX3" s="22" t="s">
        <v>35</v>
      </c>
      <c r="AY3" s="22" t="s">
        <v>36</v>
      </c>
      <c r="AZ3" s="22" t="s">
        <v>50</v>
      </c>
      <c r="BA3" s="268"/>
      <c r="BB3" s="280"/>
    </row>
    <row r="4" spans="1:64" ht="52.5" customHeight="1" x14ac:dyDescent="0.2">
      <c r="A4" s="186">
        <v>1</v>
      </c>
      <c r="B4" s="223" t="s">
        <v>74</v>
      </c>
      <c r="C4" s="187" t="s">
        <v>75</v>
      </c>
      <c r="D4" s="25" t="s">
        <v>76</v>
      </c>
      <c r="E4" s="25" t="s">
        <v>76</v>
      </c>
      <c r="F4" s="27" t="s">
        <v>147</v>
      </c>
      <c r="G4" s="69" t="s">
        <v>77</v>
      </c>
      <c r="H4" s="25" t="s">
        <v>78</v>
      </c>
      <c r="I4" s="24" t="s">
        <v>79</v>
      </c>
      <c r="J4" s="25">
        <v>53</v>
      </c>
      <c r="K4" s="25">
        <v>46</v>
      </c>
      <c r="L4" s="28">
        <f>+(K4*100)/J4</f>
        <v>86.79245283018868</v>
      </c>
      <c r="M4" s="25"/>
      <c r="N4" s="25">
        <v>1</v>
      </c>
      <c r="O4" s="25">
        <v>1</v>
      </c>
      <c r="P4" s="25">
        <v>22</v>
      </c>
      <c r="Q4" s="25">
        <v>11</v>
      </c>
      <c r="R4" s="25">
        <v>11</v>
      </c>
      <c r="S4" s="25">
        <v>0</v>
      </c>
      <c r="T4" s="25">
        <v>2</v>
      </c>
      <c r="U4" s="25">
        <v>8</v>
      </c>
      <c r="V4" s="25">
        <v>36</v>
      </c>
      <c r="W4" s="25">
        <v>0</v>
      </c>
      <c r="X4" s="25">
        <v>0</v>
      </c>
      <c r="Y4" s="25">
        <v>20</v>
      </c>
      <c r="Z4" s="25">
        <v>26</v>
      </c>
      <c r="AA4" s="25">
        <v>0</v>
      </c>
      <c r="AB4" s="38">
        <f>+'[1]Inducción 24-25 Enero'!$C$10</f>
        <v>52.8</v>
      </c>
      <c r="AC4" s="38">
        <f>+'[1]Inducción 24-25 Enero'!$D$10</f>
        <v>43.6</v>
      </c>
      <c r="AD4" s="38">
        <f>+'[1]Inducción 24-25 Enero'!$E$10</f>
        <v>3.6</v>
      </c>
      <c r="AE4" s="38">
        <v>0</v>
      </c>
      <c r="AF4" s="25">
        <f>+SUM(AB4:AE4)</f>
        <v>100</v>
      </c>
      <c r="AG4" s="38">
        <f>+'[1]Inducción 24-25 Enero'!$C$19</f>
        <v>45.6</v>
      </c>
      <c r="AH4" s="38">
        <f>+'[1]Inducción 24-25 Enero'!$D$19</f>
        <v>49.2</v>
      </c>
      <c r="AI4" s="38">
        <f>+'[1]Inducción 24-25 Enero'!$E$19</f>
        <v>5.2</v>
      </c>
      <c r="AJ4" s="38">
        <v>0</v>
      </c>
      <c r="AK4" s="25">
        <f>+SUM(AG4:AJ4)</f>
        <v>100.00000000000001</v>
      </c>
      <c r="AL4" s="38">
        <f>+'[1]Inducción 24-25 Enero'!$C$25</f>
        <v>71.5</v>
      </c>
      <c r="AM4" s="38">
        <f>+'[1]Inducción 24-25 Enero'!$D$25</f>
        <v>27.5</v>
      </c>
      <c r="AN4" s="38">
        <f>+'[1]Inducción 24-25 Enero'!$E$25</f>
        <v>1</v>
      </c>
      <c r="AO4" s="38">
        <v>0</v>
      </c>
      <c r="AP4" s="25">
        <f>+SUM(AL4:AO4)</f>
        <v>100</v>
      </c>
      <c r="AQ4" s="38">
        <f>+'[1]Inducción 24-25 Enero'!$C$35</f>
        <v>52.333333333333336</v>
      </c>
      <c r="AR4" s="38">
        <f>+'[1]Inducción 24-25 Enero'!$D$35</f>
        <v>44.833333333333336</v>
      </c>
      <c r="AS4" s="38">
        <f>+'[1]Inducción 24-25 Enero'!$E$35</f>
        <v>2.8333333333333335</v>
      </c>
      <c r="AT4" s="38">
        <v>0</v>
      </c>
      <c r="AU4" s="25">
        <f>+SUM(AQ4:AT4)</f>
        <v>100</v>
      </c>
      <c r="AV4" s="72" t="s">
        <v>81</v>
      </c>
      <c r="AW4" s="34">
        <v>24</v>
      </c>
      <c r="AX4" s="52">
        <f>+'T_EVALUACION CONOCIMIENTOS'!E278</f>
        <v>67.753623188405797</v>
      </c>
      <c r="AY4" s="51">
        <f>+'T_EVALUACION CONOCIMIENTOS'!F278</f>
        <v>84.601449275362341</v>
      </c>
      <c r="AZ4" s="51">
        <f>+'T_EVALUACION CONOCIMIENTOS'!G278</f>
        <v>16.847826086956545</v>
      </c>
      <c r="BA4" s="174">
        <v>0</v>
      </c>
    </row>
    <row r="5" spans="1:64" ht="52.5" customHeight="1" x14ac:dyDescent="0.2">
      <c r="A5" s="186">
        <v>2</v>
      </c>
      <c r="B5" s="223" t="s">
        <v>74</v>
      </c>
      <c r="C5" s="187" t="s">
        <v>75</v>
      </c>
      <c r="D5" s="25" t="s">
        <v>76</v>
      </c>
      <c r="E5" s="25" t="s">
        <v>76</v>
      </c>
      <c r="F5" s="27" t="s">
        <v>146</v>
      </c>
      <c r="G5" s="69" t="s">
        <v>77</v>
      </c>
      <c r="H5" s="25" t="s">
        <v>78</v>
      </c>
      <c r="I5" s="24" t="s">
        <v>79</v>
      </c>
      <c r="J5" s="101">
        <v>25</v>
      </c>
      <c r="K5" s="25">
        <v>23</v>
      </c>
      <c r="L5" s="28">
        <f>+(K5*100)/J5</f>
        <v>92</v>
      </c>
      <c r="M5" s="25"/>
      <c r="N5" s="25">
        <v>2</v>
      </c>
      <c r="O5" s="25">
        <v>3</v>
      </c>
      <c r="P5" s="25">
        <v>7</v>
      </c>
      <c r="Q5" s="25">
        <v>4</v>
      </c>
      <c r="R5" s="25">
        <v>7</v>
      </c>
      <c r="S5" s="25">
        <v>0</v>
      </c>
      <c r="T5" s="25">
        <v>5</v>
      </c>
      <c r="U5" s="25">
        <v>0</v>
      </c>
      <c r="V5" s="25">
        <v>18</v>
      </c>
      <c r="W5" s="25">
        <v>0</v>
      </c>
      <c r="X5" s="25">
        <v>0</v>
      </c>
      <c r="Y5" s="25">
        <v>8</v>
      </c>
      <c r="Z5" s="25">
        <v>15</v>
      </c>
      <c r="AA5" s="25">
        <v>0</v>
      </c>
      <c r="AB5" s="38">
        <f>+'[1]Inducción 1 y 2 de Abril'!$C$10</f>
        <v>64</v>
      </c>
      <c r="AC5" s="38">
        <f>+'[1]Inducción 1 y 2 de Abril'!$D$10</f>
        <v>36</v>
      </c>
      <c r="AD5" s="38">
        <v>0</v>
      </c>
      <c r="AE5" s="38">
        <v>0</v>
      </c>
      <c r="AF5" s="25">
        <f>+SUM(AB5:AE5)</f>
        <v>100</v>
      </c>
      <c r="AG5" s="38">
        <v>52</v>
      </c>
      <c r="AH5" s="38">
        <v>48</v>
      </c>
      <c r="AI5" s="38">
        <v>0</v>
      </c>
      <c r="AJ5" s="38">
        <v>0</v>
      </c>
      <c r="AK5" s="25">
        <f>+SUM(AG5:AJ5)</f>
        <v>100</v>
      </c>
      <c r="AL5" s="38">
        <v>60</v>
      </c>
      <c r="AM5" s="38">
        <v>40</v>
      </c>
      <c r="AN5" s="38">
        <v>0</v>
      </c>
      <c r="AO5" s="38">
        <v>0</v>
      </c>
      <c r="AP5" s="25">
        <f>+SUM(AL5:AO5)</f>
        <v>100</v>
      </c>
      <c r="AQ5" s="38">
        <v>57</v>
      </c>
      <c r="AR5" s="38">
        <v>43</v>
      </c>
      <c r="AS5" s="38">
        <v>0</v>
      </c>
      <c r="AT5" s="38">
        <v>0</v>
      </c>
      <c r="AU5" s="25">
        <f>+SUM(AQ5:AT5)</f>
        <v>100</v>
      </c>
      <c r="AV5" s="72" t="s">
        <v>148</v>
      </c>
      <c r="AW5" s="25">
        <f>+'T_EVALUACION CONOCIMIENTOS'!B381</f>
        <v>24</v>
      </c>
      <c r="AX5" s="102">
        <f>+'T_EVALUACION CONOCIMIENTOS'!E381</f>
        <v>66.666666666666657</v>
      </c>
      <c r="AY5" s="28">
        <f>+'T_EVALUACION CONOCIMIENTOS'!F381</f>
        <v>78.079710144927546</v>
      </c>
      <c r="AZ5" s="28">
        <f>+'T_EVALUACION CONOCIMIENTOS'!G381</f>
        <v>11.413043478260889</v>
      </c>
      <c r="BA5" s="174">
        <v>0</v>
      </c>
    </row>
    <row r="6" spans="1:64" ht="50.25" customHeight="1" thickBot="1" x14ac:dyDescent="0.3">
      <c r="A6" s="186">
        <v>3</v>
      </c>
      <c r="B6" s="223" t="s">
        <v>82</v>
      </c>
      <c r="C6" s="188" t="s">
        <v>83</v>
      </c>
      <c r="D6" s="29" t="s">
        <v>76</v>
      </c>
      <c r="E6" s="29" t="s">
        <v>76</v>
      </c>
      <c r="F6" s="27">
        <v>43502</v>
      </c>
      <c r="G6" s="75" t="s">
        <v>84</v>
      </c>
      <c r="H6" s="29" t="s">
        <v>85</v>
      </c>
      <c r="I6" s="31" t="s">
        <v>253</v>
      </c>
      <c r="J6" s="103">
        <v>102</v>
      </c>
      <c r="K6" s="29">
        <v>77</v>
      </c>
      <c r="L6" s="28">
        <f t="shared" ref="L6:L46" si="0">+(K6*100)/J6</f>
        <v>75.490196078431367</v>
      </c>
      <c r="M6" s="75"/>
      <c r="N6" s="29">
        <v>0</v>
      </c>
      <c r="O6" s="29">
        <v>0</v>
      </c>
      <c r="P6" s="29">
        <v>42</v>
      </c>
      <c r="Q6" s="29">
        <v>5</v>
      </c>
      <c r="R6" s="29">
        <v>30</v>
      </c>
      <c r="S6" s="29">
        <v>77</v>
      </c>
      <c r="T6" s="29">
        <v>0</v>
      </c>
      <c r="U6" s="29">
        <v>0</v>
      </c>
      <c r="V6" s="29">
        <v>0</v>
      </c>
      <c r="W6" s="29">
        <v>0</v>
      </c>
      <c r="X6" s="29">
        <v>0</v>
      </c>
      <c r="Y6" s="29">
        <v>34</v>
      </c>
      <c r="Z6" s="29">
        <v>43</v>
      </c>
      <c r="AA6" s="29">
        <v>0</v>
      </c>
      <c r="AB6" s="39" t="s">
        <v>130</v>
      </c>
      <c r="AC6" s="39" t="s">
        <v>130</v>
      </c>
      <c r="AD6" s="39" t="s">
        <v>130</v>
      </c>
      <c r="AE6" s="39" t="s">
        <v>130</v>
      </c>
      <c r="AF6" s="39" t="s">
        <v>130</v>
      </c>
      <c r="AG6" s="39" t="s">
        <v>130</v>
      </c>
      <c r="AH6" s="39" t="s">
        <v>130</v>
      </c>
      <c r="AI6" s="39" t="s">
        <v>130</v>
      </c>
      <c r="AJ6" s="39" t="s">
        <v>130</v>
      </c>
      <c r="AK6" s="39" t="s">
        <v>130</v>
      </c>
      <c r="AL6" s="39" t="s">
        <v>130</v>
      </c>
      <c r="AM6" s="39" t="s">
        <v>130</v>
      </c>
      <c r="AN6" s="39" t="s">
        <v>130</v>
      </c>
      <c r="AO6" s="39" t="s">
        <v>130</v>
      </c>
      <c r="AP6" s="39" t="s">
        <v>130</v>
      </c>
      <c r="AQ6" s="39" t="s">
        <v>130</v>
      </c>
      <c r="AR6" s="39" t="s">
        <v>130</v>
      </c>
      <c r="AS6" s="39" t="s">
        <v>130</v>
      </c>
      <c r="AT6" s="39" t="s">
        <v>130</v>
      </c>
      <c r="AU6" s="39" t="s">
        <v>130</v>
      </c>
      <c r="AV6" s="39" t="s">
        <v>130</v>
      </c>
      <c r="AW6" s="29" t="s">
        <v>130</v>
      </c>
      <c r="AX6" s="29" t="s">
        <v>130</v>
      </c>
      <c r="AY6" s="29" t="s">
        <v>130</v>
      </c>
      <c r="AZ6" s="29" t="s">
        <v>130</v>
      </c>
      <c r="BA6" s="203">
        <v>0</v>
      </c>
    </row>
    <row r="7" spans="1:64" s="94" customFormat="1" ht="44.25" customHeight="1" x14ac:dyDescent="0.25">
      <c r="A7" s="186">
        <v>4</v>
      </c>
      <c r="B7" s="224" t="s">
        <v>86</v>
      </c>
      <c r="C7" s="189" t="s">
        <v>131</v>
      </c>
      <c r="D7" s="85" t="s">
        <v>76</v>
      </c>
      <c r="E7" s="85" t="s">
        <v>76</v>
      </c>
      <c r="F7" s="86">
        <v>43517</v>
      </c>
      <c r="G7" s="86" t="s">
        <v>77</v>
      </c>
      <c r="H7" s="86" t="s">
        <v>190</v>
      </c>
      <c r="I7" s="87" t="s">
        <v>87</v>
      </c>
      <c r="J7" s="85">
        <v>84</v>
      </c>
      <c r="K7" s="85">
        <v>77</v>
      </c>
      <c r="L7" s="88">
        <f t="shared" si="0"/>
        <v>91.666666666666671</v>
      </c>
      <c r="M7" s="89"/>
      <c r="N7" s="85">
        <v>0</v>
      </c>
      <c r="O7" s="85">
        <v>0</v>
      </c>
      <c r="P7" s="85">
        <v>52</v>
      </c>
      <c r="Q7" s="85">
        <v>7</v>
      </c>
      <c r="R7" s="85">
        <v>18</v>
      </c>
      <c r="S7" s="85">
        <v>11</v>
      </c>
      <c r="T7" s="85">
        <v>0</v>
      </c>
      <c r="U7" s="85">
        <v>5</v>
      </c>
      <c r="V7" s="85">
        <v>50</v>
      </c>
      <c r="W7" s="85">
        <v>1</v>
      </c>
      <c r="X7" s="85">
        <v>10</v>
      </c>
      <c r="Y7" s="85">
        <v>36</v>
      </c>
      <c r="Z7" s="85">
        <v>41</v>
      </c>
      <c r="AA7" s="85">
        <v>0</v>
      </c>
      <c r="AB7" s="85">
        <v>58</v>
      </c>
      <c r="AC7" s="85">
        <v>37</v>
      </c>
      <c r="AD7" s="85">
        <v>5</v>
      </c>
      <c r="AE7" s="85">
        <v>0</v>
      </c>
      <c r="AF7" s="90">
        <f>+SUM(AB7:AE7)</f>
        <v>100</v>
      </c>
      <c r="AG7" s="85">
        <v>52</v>
      </c>
      <c r="AH7" s="85">
        <v>44</v>
      </c>
      <c r="AI7" s="85">
        <v>4</v>
      </c>
      <c r="AJ7" s="85">
        <v>0</v>
      </c>
      <c r="AK7" s="90">
        <f>+SUM(AG7:AJ7)</f>
        <v>100</v>
      </c>
      <c r="AL7" s="85">
        <v>57</v>
      </c>
      <c r="AM7" s="85">
        <v>36</v>
      </c>
      <c r="AN7" s="85">
        <v>7</v>
      </c>
      <c r="AO7" s="85">
        <v>0</v>
      </c>
      <c r="AP7" s="90">
        <f>+SUM(AL7:AO7)</f>
        <v>100</v>
      </c>
      <c r="AQ7" s="85">
        <v>57</v>
      </c>
      <c r="AR7" s="98">
        <v>41</v>
      </c>
      <c r="AS7" s="98">
        <v>2</v>
      </c>
      <c r="AT7" s="98">
        <v>0</v>
      </c>
      <c r="AU7" s="90">
        <f t="shared" ref="AU7:AU11" si="1">+SUM(AQ7:AT7)</f>
        <v>100</v>
      </c>
      <c r="AV7" s="91" t="s">
        <v>133</v>
      </c>
      <c r="AW7" s="85">
        <v>7</v>
      </c>
      <c r="AX7" s="92">
        <f>+'T_EVALUACION CONOCIMIENTOS'!M288</f>
        <v>49.689440993788821</v>
      </c>
      <c r="AY7" s="93">
        <f>+'T_EVALUACION CONOCIMIENTOS'!N288</f>
        <v>69.875776397515509</v>
      </c>
      <c r="AZ7" s="93">
        <f>+'T_EVALUACION CONOCIMIENTOS'!O288</f>
        <v>20.186335403726687</v>
      </c>
      <c r="BA7" s="176">
        <v>0</v>
      </c>
      <c r="BB7" s="180"/>
      <c r="BC7" s="45"/>
      <c r="BD7" s="45"/>
      <c r="BE7" s="45"/>
      <c r="BF7" s="45"/>
      <c r="BG7" s="45"/>
      <c r="BH7" s="45"/>
      <c r="BI7" s="45"/>
      <c r="BJ7" s="45"/>
      <c r="BK7" s="45"/>
      <c r="BL7" s="45"/>
    </row>
    <row r="8" spans="1:64" ht="75" customHeight="1" x14ac:dyDescent="0.3">
      <c r="A8" s="186">
        <v>5</v>
      </c>
      <c r="B8" s="224" t="s">
        <v>88</v>
      </c>
      <c r="C8" s="191" t="s">
        <v>89</v>
      </c>
      <c r="D8" s="29" t="s">
        <v>76</v>
      </c>
      <c r="E8" s="29" t="s">
        <v>76</v>
      </c>
      <c r="F8" s="27">
        <v>43523</v>
      </c>
      <c r="G8" s="27" t="s">
        <v>77</v>
      </c>
      <c r="H8" s="27" t="s">
        <v>191</v>
      </c>
      <c r="I8" s="31" t="s">
        <v>90</v>
      </c>
      <c r="J8" s="29">
        <v>46</v>
      </c>
      <c r="K8" s="29">
        <v>49</v>
      </c>
      <c r="L8" s="28">
        <f t="shared" si="0"/>
        <v>106.52173913043478</v>
      </c>
      <c r="M8" s="73"/>
      <c r="N8" s="29">
        <v>0</v>
      </c>
      <c r="O8" s="29">
        <v>0</v>
      </c>
      <c r="P8" s="29">
        <v>15</v>
      </c>
      <c r="Q8" s="29">
        <v>6</v>
      </c>
      <c r="R8" s="29">
        <v>28</v>
      </c>
      <c r="S8" s="29">
        <v>3</v>
      </c>
      <c r="T8" s="29">
        <v>0</v>
      </c>
      <c r="U8" s="29">
        <v>16</v>
      </c>
      <c r="V8" s="29">
        <v>28</v>
      </c>
      <c r="W8" s="29">
        <v>2</v>
      </c>
      <c r="X8" s="29">
        <v>0</v>
      </c>
      <c r="Y8" s="29">
        <v>15</v>
      </c>
      <c r="Z8" s="29">
        <v>34</v>
      </c>
      <c r="AA8" s="29">
        <v>0</v>
      </c>
      <c r="AB8" s="29">
        <f>+'[2]LENGUAJE BRAILLE'!$C$10</f>
        <v>81.2</v>
      </c>
      <c r="AC8" s="29">
        <f>+'[2]LENGUAJE BRAILLE'!$D$10</f>
        <v>14.6</v>
      </c>
      <c r="AD8" s="29">
        <f>+'[2]LENGUAJE BRAILLE'!$E$10</f>
        <v>3.2</v>
      </c>
      <c r="AE8" s="29">
        <f>+'[2]LENGUAJE BRAILLE'!$F$10</f>
        <v>1</v>
      </c>
      <c r="AF8" s="25">
        <f>+SUM(AB8:AE8)</f>
        <v>100</v>
      </c>
      <c r="AG8" s="29">
        <f>+'[2]LENGUAJE BRAILLE'!$C$19</f>
        <v>84</v>
      </c>
      <c r="AH8" s="29">
        <f>+'[2]LENGUAJE BRAILLE'!$D$19</f>
        <v>11.4</v>
      </c>
      <c r="AI8" s="29">
        <f>+'[2]LENGUAJE BRAILLE'!$E$19</f>
        <v>3.4</v>
      </c>
      <c r="AJ8" s="29">
        <f>+'[2]LENGUAJE BRAILLE'!$F$19</f>
        <v>1.2</v>
      </c>
      <c r="AK8" s="25">
        <f>+SUM(AG8:AJ8)</f>
        <v>100.00000000000001</v>
      </c>
      <c r="AL8" s="29">
        <f>+'[2]LENGUAJE BRAILLE'!$C$25</f>
        <v>83.5</v>
      </c>
      <c r="AM8" s="29">
        <f>+'[2]LENGUAJE BRAILLE'!$D$25</f>
        <v>16.5</v>
      </c>
      <c r="AN8" s="29">
        <f>+'[2]LENGUAJE BRAILLE'!$E$25</f>
        <v>0</v>
      </c>
      <c r="AO8" s="29">
        <f>+'[2]LENGUAJE BRAILLE'!$F$25</f>
        <v>0</v>
      </c>
      <c r="AP8" s="25">
        <f>+SUM(AL8:AO8)</f>
        <v>100</v>
      </c>
      <c r="AQ8" s="39">
        <f>+'[2]LENGUAJE BRAILLE'!$C$35</f>
        <v>82.333333333333329</v>
      </c>
      <c r="AR8" s="39">
        <f>+'[2]LENGUAJE BRAILLE'!$D$35</f>
        <v>14</v>
      </c>
      <c r="AS8" s="39">
        <f>+'[2]LENGUAJE BRAILLE'!$E$35</f>
        <v>3.6666666666666665</v>
      </c>
      <c r="AT8" s="39">
        <f>+'[2]LENGUAJE BRAILLE'!$F$35</f>
        <v>0</v>
      </c>
      <c r="AU8" s="99">
        <f t="shared" si="1"/>
        <v>100</v>
      </c>
      <c r="AV8" s="80" t="s">
        <v>134</v>
      </c>
      <c r="AW8" s="79">
        <v>5</v>
      </c>
      <c r="AX8" s="33">
        <f>+'T_EVALUACION CONOCIMIENTOS'!E322</f>
        <v>54.358974358974358</v>
      </c>
      <c r="AY8" s="33">
        <f>+'T_EVALUACION CONOCIMIENTOS'!F322</f>
        <v>75.897435897435898</v>
      </c>
      <c r="AZ8" s="33">
        <f>+'T_EVALUACION CONOCIMIENTOS'!G322</f>
        <v>21.53846153846154</v>
      </c>
      <c r="BA8" s="174">
        <v>0</v>
      </c>
    </row>
    <row r="9" spans="1:64" s="50" customFormat="1" ht="36" x14ac:dyDescent="0.15">
      <c r="A9" s="186">
        <v>6</v>
      </c>
      <c r="B9" s="223" t="s">
        <v>91</v>
      </c>
      <c r="C9" s="190" t="s">
        <v>92</v>
      </c>
      <c r="D9" s="29" t="s">
        <v>76</v>
      </c>
      <c r="E9" s="29" t="s">
        <v>76</v>
      </c>
      <c r="F9" s="27">
        <v>43524</v>
      </c>
      <c r="G9" s="27" t="s">
        <v>77</v>
      </c>
      <c r="H9" s="27" t="s">
        <v>190</v>
      </c>
      <c r="I9" s="71" t="s">
        <v>87</v>
      </c>
      <c r="J9" s="29">
        <v>60</v>
      </c>
      <c r="K9" s="29">
        <v>58</v>
      </c>
      <c r="L9" s="28">
        <f t="shared" si="0"/>
        <v>96.666666666666671</v>
      </c>
      <c r="M9" s="70"/>
      <c r="N9" s="29">
        <v>0</v>
      </c>
      <c r="O9" s="29">
        <v>0</v>
      </c>
      <c r="P9" s="29">
        <v>51</v>
      </c>
      <c r="Q9" s="29">
        <v>4</v>
      </c>
      <c r="R9" s="29">
        <v>3</v>
      </c>
      <c r="S9" s="29">
        <v>9</v>
      </c>
      <c r="T9" s="29">
        <v>0</v>
      </c>
      <c r="U9" s="29">
        <v>4</v>
      </c>
      <c r="V9" s="29">
        <v>36</v>
      </c>
      <c r="W9" s="29">
        <v>0</v>
      </c>
      <c r="X9" s="29">
        <v>9</v>
      </c>
      <c r="Y9" s="29">
        <v>22</v>
      </c>
      <c r="Z9" s="29">
        <v>36</v>
      </c>
      <c r="AA9" s="29">
        <v>0</v>
      </c>
      <c r="AB9" s="39">
        <v>50</v>
      </c>
      <c r="AC9" s="39">
        <v>48</v>
      </c>
      <c r="AD9" s="39">
        <v>2</v>
      </c>
      <c r="AE9" s="39">
        <v>0</v>
      </c>
      <c r="AF9" s="38">
        <f>+SUM(AB9:AE9)</f>
        <v>100</v>
      </c>
      <c r="AG9" s="39">
        <v>43</v>
      </c>
      <c r="AH9" s="39">
        <v>55</v>
      </c>
      <c r="AI9" s="39">
        <v>2</v>
      </c>
      <c r="AJ9" s="39">
        <v>0</v>
      </c>
      <c r="AK9" s="25">
        <f>+SUM(AG9:AJ9)</f>
        <v>100</v>
      </c>
      <c r="AL9" s="39">
        <v>50</v>
      </c>
      <c r="AM9" s="39">
        <v>50</v>
      </c>
      <c r="AN9" s="39">
        <v>0</v>
      </c>
      <c r="AO9" s="39">
        <v>0</v>
      </c>
      <c r="AP9" s="25">
        <f>+SUM(AL9:AO9)</f>
        <v>100</v>
      </c>
      <c r="AQ9" s="39">
        <v>60</v>
      </c>
      <c r="AR9" s="39">
        <v>38</v>
      </c>
      <c r="AS9" s="39">
        <v>2</v>
      </c>
      <c r="AT9" s="39">
        <v>0</v>
      </c>
      <c r="AU9" s="99">
        <f t="shared" si="1"/>
        <v>100</v>
      </c>
      <c r="AV9" s="97" t="s">
        <v>138</v>
      </c>
      <c r="AW9" s="29">
        <v>10</v>
      </c>
      <c r="AX9" s="33">
        <f>+'T_EVALUACION CONOCIMIENTOS'!M336</f>
        <v>61.428571428571431</v>
      </c>
      <c r="AY9" s="33">
        <f>+'T_EVALUACION CONOCIMIENTOS'!N336</f>
        <v>77.38095238095238</v>
      </c>
      <c r="AZ9" s="33">
        <f>+'T_EVALUACION CONOCIMIENTOS'!O336</f>
        <v>15.952380952380949</v>
      </c>
      <c r="BA9" s="174">
        <v>0</v>
      </c>
      <c r="BB9" s="180"/>
      <c r="BC9" s="45"/>
      <c r="BD9" s="45"/>
      <c r="BE9" s="45"/>
      <c r="BF9" s="45"/>
      <c r="BG9" s="45"/>
      <c r="BH9" s="45"/>
      <c r="BI9" s="45"/>
      <c r="BJ9" s="45"/>
      <c r="BK9" s="45"/>
      <c r="BL9" s="45"/>
    </row>
    <row r="10" spans="1:64" ht="70.5" customHeight="1" x14ac:dyDescent="0.25">
      <c r="A10" s="186">
        <v>8</v>
      </c>
      <c r="B10" s="223" t="s">
        <v>167</v>
      </c>
      <c r="C10" s="191" t="s">
        <v>108</v>
      </c>
      <c r="D10" s="29" t="s">
        <v>76</v>
      </c>
      <c r="E10" s="29" t="s">
        <v>76</v>
      </c>
      <c r="F10" s="27" t="s">
        <v>166</v>
      </c>
      <c r="G10" s="30" t="s">
        <v>189</v>
      </c>
      <c r="H10" s="31" t="s">
        <v>193</v>
      </c>
      <c r="I10" s="40" t="s">
        <v>192</v>
      </c>
      <c r="J10" s="29">
        <v>56</v>
      </c>
      <c r="K10" s="29">
        <v>56</v>
      </c>
      <c r="L10" s="28">
        <f t="shared" si="0"/>
        <v>100</v>
      </c>
      <c r="M10" s="73"/>
      <c r="N10" s="29">
        <v>1</v>
      </c>
      <c r="O10" s="29">
        <v>0</v>
      </c>
      <c r="P10" s="29">
        <v>27</v>
      </c>
      <c r="Q10" s="29">
        <v>8</v>
      </c>
      <c r="R10" s="29">
        <v>20</v>
      </c>
      <c r="S10" s="29">
        <v>1</v>
      </c>
      <c r="T10" s="29">
        <v>1</v>
      </c>
      <c r="U10" s="29">
        <v>0</v>
      </c>
      <c r="V10" s="29">
        <v>37</v>
      </c>
      <c r="W10" s="29">
        <v>0</v>
      </c>
      <c r="X10" s="29">
        <v>17</v>
      </c>
      <c r="Y10" s="29">
        <v>19</v>
      </c>
      <c r="Z10" s="29">
        <v>37</v>
      </c>
      <c r="AA10" s="29">
        <v>0</v>
      </c>
      <c r="AB10" s="39">
        <v>83</v>
      </c>
      <c r="AC10" s="39">
        <v>17</v>
      </c>
      <c r="AD10" s="39">
        <v>0</v>
      </c>
      <c r="AE10" s="39">
        <v>0</v>
      </c>
      <c r="AF10" s="38">
        <f>+SUM(AB10:AE10)</f>
        <v>100</v>
      </c>
      <c r="AG10" s="39">
        <v>84</v>
      </c>
      <c r="AH10" s="39">
        <v>16</v>
      </c>
      <c r="AI10" s="39">
        <v>0</v>
      </c>
      <c r="AJ10" s="39">
        <v>0</v>
      </c>
      <c r="AK10" s="25">
        <f>+SUM(AG10:AJ10)</f>
        <v>100</v>
      </c>
      <c r="AL10" s="39">
        <v>85</v>
      </c>
      <c r="AM10" s="39">
        <v>15</v>
      </c>
      <c r="AN10" s="39">
        <v>0</v>
      </c>
      <c r="AO10" s="39">
        <v>0</v>
      </c>
      <c r="AP10" s="25">
        <f>+SUM(AL10:AO10)</f>
        <v>100</v>
      </c>
      <c r="AQ10" s="39">
        <v>83</v>
      </c>
      <c r="AR10" s="39">
        <v>17</v>
      </c>
      <c r="AS10" s="39">
        <v>0</v>
      </c>
      <c r="AT10" s="39">
        <v>0</v>
      </c>
      <c r="AU10" s="99">
        <f t="shared" si="1"/>
        <v>100</v>
      </c>
      <c r="AV10" s="39" t="s">
        <v>130</v>
      </c>
      <c r="AW10" s="41">
        <f>+'T_EVALUACION CONOCIMIENTOS'!B512</f>
        <v>6</v>
      </c>
      <c r="AX10" s="153">
        <f>+'T_EVALUACION CONOCIMIENTOS'!E512</f>
        <v>74.404761904761898</v>
      </c>
      <c r="AY10" s="153">
        <f>+'T_EVALUACION CONOCIMIENTOS'!F512</f>
        <v>88.095238095238088</v>
      </c>
      <c r="AZ10" s="153">
        <f>+'T_EVALUACION CONOCIMIENTOS'!G512</f>
        <v>13.69047619047619</v>
      </c>
      <c r="BA10" s="201">
        <v>0</v>
      </c>
    </row>
    <row r="11" spans="1:64" s="94" customFormat="1" ht="36" x14ac:dyDescent="0.25">
      <c r="A11" s="186">
        <v>9</v>
      </c>
      <c r="B11" s="223" t="s">
        <v>93</v>
      </c>
      <c r="C11" s="192" t="s">
        <v>109</v>
      </c>
      <c r="D11" s="85" t="s">
        <v>76</v>
      </c>
      <c r="E11" s="85" t="s">
        <v>76</v>
      </c>
      <c r="F11" s="86">
        <v>43672</v>
      </c>
      <c r="G11" s="86" t="s">
        <v>77</v>
      </c>
      <c r="H11" s="85" t="s">
        <v>190</v>
      </c>
      <c r="I11" s="87" t="s">
        <v>87</v>
      </c>
      <c r="J11" s="85">
        <v>30</v>
      </c>
      <c r="K11" s="85">
        <v>30</v>
      </c>
      <c r="L11" s="88">
        <f t="shared" si="0"/>
        <v>100</v>
      </c>
      <c r="M11" s="113"/>
      <c r="N11" s="85">
        <v>1</v>
      </c>
      <c r="O11" s="85">
        <v>0</v>
      </c>
      <c r="P11" s="85">
        <v>27</v>
      </c>
      <c r="Q11" s="85">
        <v>1</v>
      </c>
      <c r="R11" s="85">
        <v>1</v>
      </c>
      <c r="S11" s="85">
        <v>5</v>
      </c>
      <c r="T11" s="85">
        <v>0</v>
      </c>
      <c r="U11" s="85">
        <v>6</v>
      </c>
      <c r="V11" s="85">
        <v>14</v>
      </c>
      <c r="W11" s="85">
        <v>0</v>
      </c>
      <c r="X11" s="85">
        <v>5</v>
      </c>
      <c r="Y11" s="85">
        <v>13</v>
      </c>
      <c r="Z11" s="85">
        <v>17</v>
      </c>
      <c r="AA11" s="137">
        <v>0</v>
      </c>
      <c r="AB11" s="85">
        <f>+'[2]Planeación Estrategica'!$C$10</f>
        <v>58.8</v>
      </c>
      <c r="AC11" s="85">
        <f>+'[2]Planeación Estrategica'!$D$10</f>
        <v>41.2</v>
      </c>
      <c r="AD11" s="85">
        <f>+'[2]Planeación Estrategica'!$E$10</f>
        <v>0</v>
      </c>
      <c r="AE11" s="85">
        <f>+'[2]Planeación Estrategica'!$F$10</f>
        <v>0</v>
      </c>
      <c r="AF11" s="142">
        <f>+SUM(AB11:AE11)</f>
        <v>100</v>
      </c>
      <c r="AG11" s="85">
        <f>+'[2]Planeación Estrategica'!$C$19</f>
        <v>55.4</v>
      </c>
      <c r="AH11" s="85">
        <f>+'[2]Planeación Estrategica'!$D$19</f>
        <v>44.6</v>
      </c>
      <c r="AI11" s="85">
        <f>+'[2]Planeación Estrategica'!$E$19</f>
        <v>0</v>
      </c>
      <c r="AJ11" s="85">
        <f>+'[2]Planeación Estrategica'!$F$19</f>
        <v>0</v>
      </c>
      <c r="AK11" s="90">
        <f>+SUM(AG11:AJ11)</f>
        <v>100</v>
      </c>
      <c r="AL11" s="85">
        <f>+'[2]Planeación Estrategica'!$C$25</f>
        <v>64</v>
      </c>
      <c r="AM11" s="85">
        <f>+'[2]Planeación Estrategica'!$D$25</f>
        <v>36</v>
      </c>
      <c r="AN11" s="85">
        <f>+'[2]Planeación Estrategica'!$E$25</f>
        <v>0</v>
      </c>
      <c r="AO11" s="85">
        <f>+'[2]Planeación Estrategica'!$F$25</f>
        <v>0</v>
      </c>
      <c r="AP11" s="90">
        <f>+SUM(AL11:AO11)</f>
        <v>100</v>
      </c>
      <c r="AQ11" s="85">
        <f>+'[2]Planeación Estrategica'!$C$35</f>
        <v>56.5</v>
      </c>
      <c r="AR11" s="85">
        <f>+'[2]Planeación Estrategica'!$D$35</f>
        <v>41.5</v>
      </c>
      <c r="AS11" s="85">
        <f>+'[2]Planeación Estrategica'!$E$35</f>
        <v>2</v>
      </c>
      <c r="AT11" s="85">
        <f>+'[2]Planeación Estrategica'!$F$35</f>
        <v>0</v>
      </c>
      <c r="AU11" s="143">
        <f t="shared" si="1"/>
        <v>100</v>
      </c>
      <c r="AV11" s="98" t="s">
        <v>130</v>
      </c>
      <c r="AW11" s="85">
        <f>+'[3]T_EVALUACION CONOCIMIENTOS'!J461</f>
        <v>5</v>
      </c>
      <c r="AX11" s="93">
        <f>+'T_EVALUACION CONOCIMIENTOS'!M461</f>
        <v>75.555555555555557</v>
      </c>
      <c r="AY11" s="93">
        <f>+'T_EVALUACION CONOCIMIENTOS'!N461</f>
        <v>88.888888888888886</v>
      </c>
      <c r="AZ11" s="93">
        <f>+'T_EVALUACION CONOCIMIENTOS'!O461</f>
        <v>13.333333333333329</v>
      </c>
      <c r="BA11" s="204">
        <v>0</v>
      </c>
      <c r="BB11" s="181"/>
    </row>
    <row r="12" spans="1:64" ht="56.25" customHeight="1" x14ac:dyDescent="0.25">
      <c r="A12" s="186">
        <v>12</v>
      </c>
      <c r="B12" s="223" t="s">
        <v>196</v>
      </c>
      <c r="C12" s="191" t="s">
        <v>111</v>
      </c>
      <c r="D12" s="29" t="s">
        <v>76</v>
      </c>
      <c r="E12" s="29" t="s">
        <v>76</v>
      </c>
      <c r="F12" s="27" t="s">
        <v>164</v>
      </c>
      <c r="G12" s="30" t="s">
        <v>194</v>
      </c>
      <c r="H12" s="29" t="s">
        <v>197</v>
      </c>
      <c r="I12" s="31" t="s">
        <v>195</v>
      </c>
      <c r="J12" s="29">
        <v>60</v>
      </c>
      <c r="K12" s="29">
        <v>60</v>
      </c>
      <c r="L12" s="28">
        <f t="shared" si="0"/>
        <v>100</v>
      </c>
      <c r="M12" s="29"/>
      <c r="N12" s="29">
        <v>1</v>
      </c>
      <c r="O12" s="29">
        <v>1</v>
      </c>
      <c r="P12" s="29">
        <v>37</v>
      </c>
      <c r="Q12" s="29">
        <v>10</v>
      </c>
      <c r="R12" s="29">
        <v>11</v>
      </c>
      <c r="S12" s="29">
        <v>10</v>
      </c>
      <c r="T12" s="29">
        <v>2</v>
      </c>
      <c r="U12" s="29">
        <v>11</v>
      </c>
      <c r="V12" s="29">
        <v>37</v>
      </c>
      <c r="W12" s="29">
        <v>0</v>
      </c>
      <c r="X12" s="29">
        <v>0</v>
      </c>
      <c r="Y12" s="29">
        <v>23</v>
      </c>
      <c r="Z12" s="29">
        <v>37</v>
      </c>
      <c r="AA12" s="29">
        <v>0</v>
      </c>
      <c r="AB12" s="39"/>
      <c r="AC12" s="39"/>
      <c r="AD12" s="39"/>
      <c r="AE12" s="39"/>
      <c r="AF12" s="29"/>
      <c r="AG12" s="39"/>
      <c r="AH12" s="39"/>
      <c r="AI12" s="39"/>
      <c r="AJ12" s="39"/>
      <c r="AK12" s="29"/>
      <c r="AL12" s="39"/>
      <c r="AM12" s="39"/>
      <c r="AN12" s="39"/>
      <c r="AO12" s="39"/>
      <c r="AP12" s="29"/>
      <c r="AQ12" s="39"/>
      <c r="AR12" s="39"/>
      <c r="AS12" s="39"/>
      <c r="AT12" s="39"/>
      <c r="AU12" s="29"/>
      <c r="AV12" s="29"/>
      <c r="AW12" s="29"/>
      <c r="AX12" s="29"/>
      <c r="AY12" s="29"/>
      <c r="AZ12" s="29"/>
      <c r="BA12" s="203">
        <v>0</v>
      </c>
    </row>
    <row r="13" spans="1:64" ht="79.5" customHeight="1" x14ac:dyDescent="0.25">
      <c r="A13" s="186">
        <v>15</v>
      </c>
      <c r="B13" s="223" t="s">
        <v>94</v>
      </c>
      <c r="C13" s="191" t="s">
        <v>112</v>
      </c>
      <c r="D13" s="29" t="s">
        <v>76</v>
      </c>
      <c r="E13" s="29" t="s">
        <v>76</v>
      </c>
      <c r="F13" s="27" t="s">
        <v>236</v>
      </c>
      <c r="G13" s="32" t="s">
        <v>237</v>
      </c>
      <c r="H13" s="29" t="s">
        <v>238</v>
      </c>
      <c r="I13" s="31" t="s">
        <v>211</v>
      </c>
      <c r="J13" s="29">
        <v>21</v>
      </c>
      <c r="K13" s="29">
        <v>21</v>
      </c>
      <c r="L13" s="28">
        <f t="shared" si="0"/>
        <v>100</v>
      </c>
      <c r="M13" s="29"/>
      <c r="N13" s="29">
        <v>0</v>
      </c>
      <c r="O13" s="29">
        <v>0</v>
      </c>
      <c r="P13" s="29">
        <v>4</v>
      </c>
      <c r="Q13" s="29">
        <v>4</v>
      </c>
      <c r="R13" s="29">
        <v>13</v>
      </c>
      <c r="S13" s="29">
        <v>0</v>
      </c>
      <c r="T13" s="29">
        <v>0</v>
      </c>
      <c r="U13" s="29">
        <v>2</v>
      </c>
      <c r="V13" s="29">
        <v>19</v>
      </c>
      <c r="W13" s="29">
        <v>0</v>
      </c>
      <c r="X13" s="29">
        <v>0</v>
      </c>
      <c r="Y13" s="29">
        <v>9</v>
      </c>
      <c r="Z13" s="29">
        <v>12</v>
      </c>
      <c r="AA13" s="29">
        <v>0</v>
      </c>
      <c r="AB13" s="43">
        <f>+'[2]Excel Intermedio'!$C$10</f>
        <v>57.6</v>
      </c>
      <c r="AC13" s="43">
        <f>+'[2]Excel Intermedio'!$D$10</f>
        <v>31.6</v>
      </c>
      <c r="AD13" s="43">
        <f>+'[2]Excel Intermedio'!$E$10</f>
        <v>10.8</v>
      </c>
      <c r="AE13" s="43">
        <f>+'[2]Excel Intermedio'!$F$10</f>
        <v>0</v>
      </c>
      <c r="AF13" s="43">
        <f>+AB13+AC13+AD13</f>
        <v>100</v>
      </c>
      <c r="AG13" s="43">
        <f>+'[2]Excel Intermedio'!$C$19</f>
        <v>50.8</v>
      </c>
      <c r="AH13" s="43">
        <f>+'[2]Excel Intermedio'!$D$19</f>
        <v>37.6</v>
      </c>
      <c r="AI13" s="43">
        <f>+'[2]Excel Intermedio'!$E$19</f>
        <v>11.6</v>
      </c>
      <c r="AJ13" s="43">
        <f>+'[2]Excel Intermedio'!$F$19</f>
        <v>0</v>
      </c>
      <c r="AK13" s="43">
        <f>+AG13+AH13+AI13</f>
        <v>100</v>
      </c>
      <c r="AL13" s="43">
        <f>+'[2]Excel Intermedio'!$C$25</f>
        <v>43.5</v>
      </c>
      <c r="AM13" s="43">
        <f>+'[2]Excel Intermedio'!$D$25</f>
        <v>47</v>
      </c>
      <c r="AN13" s="43">
        <f>+'[2]Excel Intermedio'!$E$25</f>
        <v>9.5</v>
      </c>
      <c r="AO13" s="43">
        <f>+'[2]Excel Intermedio'!$F$25</f>
        <v>0</v>
      </c>
      <c r="AP13" s="43">
        <f>+AL13+AM13+AN13+AO13</f>
        <v>100</v>
      </c>
      <c r="AQ13" s="43">
        <f>+'[2]Excel Intermedio'!$C$35</f>
        <v>59</v>
      </c>
      <c r="AR13" s="43">
        <f>+'[2]Excel Intermedio'!$D$35</f>
        <v>36.833333333333336</v>
      </c>
      <c r="AS13" s="43">
        <f>+'[2]Excel Intermedio'!$E$35</f>
        <v>4.166666666666667</v>
      </c>
      <c r="AT13" s="43">
        <f>+'[2]Excel Intermedio'!$F$35</f>
        <v>0</v>
      </c>
      <c r="AU13" s="43">
        <f>+AQ13+AR13+AS13+AT13</f>
        <v>100.00000000000001</v>
      </c>
      <c r="AV13" s="98" t="s">
        <v>130</v>
      </c>
      <c r="AW13" s="98" t="s">
        <v>130</v>
      </c>
      <c r="AX13" s="98" t="s">
        <v>130</v>
      </c>
      <c r="AY13" s="98" t="s">
        <v>130</v>
      </c>
      <c r="AZ13" s="98" t="s">
        <v>130</v>
      </c>
      <c r="BA13" s="203">
        <v>0</v>
      </c>
      <c r="BB13" s="184" t="s">
        <v>287</v>
      </c>
    </row>
    <row r="14" spans="1:64" ht="51.75" customHeight="1" x14ac:dyDescent="0.25">
      <c r="A14" s="186">
        <v>16</v>
      </c>
      <c r="B14" s="223" t="s">
        <v>168</v>
      </c>
      <c r="C14" s="191" t="s">
        <v>113</v>
      </c>
      <c r="D14" s="29" t="s">
        <v>76</v>
      </c>
      <c r="E14" s="29" t="s">
        <v>76</v>
      </c>
      <c r="F14" s="27" t="s">
        <v>169</v>
      </c>
      <c r="G14" s="32" t="s">
        <v>77</v>
      </c>
      <c r="H14" s="29" t="s">
        <v>214</v>
      </c>
      <c r="I14" s="29" t="s">
        <v>222</v>
      </c>
      <c r="J14" s="29">
        <v>27</v>
      </c>
      <c r="K14" s="29">
        <v>23</v>
      </c>
      <c r="L14" s="28">
        <v>85.18518518518519</v>
      </c>
      <c r="M14" s="29"/>
      <c r="N14" s="29">
        <v>0</v>
      </c>
      <c r="O14" s="29">
        <v>0</v>
      </c>
      <c r="P14" s="29">
        <v>16</v>
      </c>
      <c r="Q14" s="29">
        <v>0</v>
      </c>
      <c r="R14" s="29">
        <v>7</v>
      </c>
      <c r="S14" s="29">
        <v>2</v>
      </c>
      <c r="T14" s="29">
        <v>1</v>
      </c>
      <c r="U14" s="29">
        <v>11</v>
      </c>
      <c r="V14" s="29">
        <v>9</v>
      </c>
      <c r="W14" s="29">
        <v>0</v>
      </c>
      <c r="X14" s="29">
        <v>0</v>
      </c>
      <c r="Y14" s="29">
        <v>6</v>
      </c>
      <c r="Z14" s="29">
        <v>17</v>
      </c>
      <c r="AA14" s="29">
        <v>0</v>
      </c>
      <c r="AB14" s="39">
        <v>88</v>
      </c>
      <c r="AC14" s="39">
        <v>12</v>
      </c>
      <c r="AD14" s="39">
        <v>0</v>
      </c>
      <c r="AE14" s="39">
        <v>0</v>
      </c>
      <c r="AF14" s="29">
        <v>100</v>
      </c>
      <c r="AG14" s="39">
        <v>75.400000000000006</v>
      </c>
      <c r="AH14" s="39">
        <v>24</v>
      </c>
      <c r="AI14" s="39">
        <v>1.2</v>
      </c>
      <c r="AJ14" s="39">
        <v>0</v>
      </c>
      <c r="AK14" s="29">
        <v>100.60000000000001</v>
      </c>
      <c r="AL14" s="39">
        <v>72</v>
      </c>
      <c r="AM14" s="39">
        <v>24</v>
      </c>
      <c r="AN14" s="39">
        <v>4</v>
      </c>
      <c r="AO14" s="39">
        <v>0</v>
      </c>
      <c r="AP14" s="29">
        <v>100</v>
      </c>
      <c r="AQ14" s="39">
        <v>75</v>
      </c>
      <c r="AR14" s="39">
        <v>25</v>
      </c>
      <c r="AS14" s="39">
        <v>0</v>
      </c>
      <c r="AT14" s="39">
        <v>0</v>
      </c>
      <c r="AU14" s="29">
        <v>100</v>
      </c>
      <c r="AV14" s="29"/>
      <c r="AW14" s="33">
        <v>6</v>
      </c>
      <c r="AX14" s="33">
        <v>51.999999999999993</v>
      </c>
      <c r="AY14" s="33">
        <v>62.666666666666657</v>
      </c>
      <c r="AZ14" s="33">
        <v>10.666666666666664</v>
      </c>
      <c r="BA14" s="175">
        <v>7889700</v>
      </c>
    </row>
    <row r="15" spans="1:64" ht="53.25" customHeight="1" x14ac:dyDescent="0.25">
      <c r="A15" s="186">
        <v>17</v>
      </c>
      <c r="B15" s="223" t="s">
        <v>170</v>
      </c>
      <c r="C15" s="191" t="s">
        <v>113</v>
      </c>
      <c r="D15" s="29" t="s">
        <v>76</v>
      </c>
      <c r="E15" s="29" t="s">
        <v>76</v>
      </c>
      <c r="F15" s="27" t="s">
        <v>171</v>
      </c>
      <c r="G15" s="32" t="s">
        <v>77</v>
      </c>
      <c r="H15" s="29" t="s">
        <v>214</v>
      </c>
      <c r="I15" s="29" t="s">
        <v>222</v>
      </c>
      <c r="J15" s="29">
        <v>27</v>
      </c>
      <c r="K15" s="29">
        <v>23</v>
      </c>
      <c r="L15" s="28">
        <v>85.18518518518519</v>
      </c>
      <c r="M15" s="29"/>
      <c r="N15" s="29">
        <v>0</v>
      </c>
      <c r="O15" s="29">
        <v>0</v>
      </c>
      <c r="P15" s="29">
        <v>9</v>
      </c>
      <c r="Q15" s="29">
        <v>2</v>
      </c>
      <c r="R15" s="29">
        <v>12</v>
      </c>
      <c r="S15" s="29">
        <v>2</v>
      </c>
      <c r="T15" s="29">
        <v>1</v>
      </c>
      <c r="U15" s="29">
        <v>7</v>
      </c>
      <c r="V15" s="29">
        <v>13</v>
      </c>
      <c r="W15" s="29">
        <v>0</v>
      </c>
      <c r="X15" s="29">
        <v>0</v>
      </c>
      <c r="Y15" s="29">
        <v>4</v>
      </c>
      <c r="Z15" s="29">
        <v>19</v>
      </c>
      <c r="AA15" s="29">
        <v>0</v>
      </c>
      <c r="AB15" s="39">
        <v>76</v>
      </c>
      <c r="AC15" s="39">
        <v>24</v>
      </c>
      <c r="AD15" s="39">
        <v>0</v>
      </c>
      <c r="AE15" s="39">
        <v>0</v>
      </c>
      <c r="AF15" s="29">
        <v>100</v>
      </c>
      <c r="AG15" s="39">
        <v>76</v>
      </c>
      <c r="AH15" s="39">
        <v>24</v>
      </c>
      <c r="AI15" s="39">
        <v>0</v>
      </c>
      <c r="AJ15" s="39">
        <v>0</v>
      </c>
      <c r="AK15" s="29">
        <v>100</v>
      </c>
      <c r="AL15" s="39">
        <v>71</v>
      </c>
      <c r="AM15" s="39">
        <v>29</v>
      </c>
      <c r="AN15" s="39">
        <v>0</v>
      </c>
      <c r="AO15" s="39">
        <v>0</v>
      </c>
      <c r="AP15" s="29">
        <v>100</v>
      </c>
      <c r="AQ15" s="39">
        <v>75</v>
      </c>
      <c r="AR15" s="39">
        <v>24</v>
      </c>
      <c r="AS15" s="39">
        <v>1</v>
      </c>
      <c r="AT15" s="39">
        <v>0</v>
      </c>
      <c r="AU15" s="29">
        <v>100</v>
      </c>
      <c r="AV15" s="29" t="s">
        <v>172</v>
      </c>
      <c r="AW15" s="33">
        <v>6</v>
      </c>
      <c r="AX15" s="33">
        <v>47.333333333333343</v>
      </c>
      <c r="AY15" s="33">
        <v>77.999999999999986</v>
      </c>
      <c r="AZ15" s="33">
        <v>30.666666666666643</v>
      </c>
      <c r="BA15" s="175">
        <v>7889700</v>
      </c>
    </row>
    <row r="16" spans="1:64" ht="55.5" customHeight="1" x14ac:dyDescent="0.25">
      <c r="A16" s="186">
        <v>18</v>
      </c>
      <c r="B16" s="223" t="s">
        <v>173</v>
      </c>
      <c r="C16" s="191" t="s">
        <v>113</v>
      </c>
      <c r="D16" s="29" t="s">
        <v>76</v>
      </c>
      <c r="E16" s="29" t="s">
        <v>76</v>
      </c>
      <c r="F16" s="27" t="s">
        <v>174</v>
      </c>
      <c r="G16" s="32" t="s">
        <v>77</v>
      </c>
      <c r="H16" s="29" t="s">
        <v>214</v>
      </c>
      <c r="I16" s="29" t="s">
        <v>222</v>
      </c>
      <c r="J16" s="29">
        <v>20</v>
      </c>
      <c r="K16" s="29">
        <v>17</v>
      </c>
      <c r="L16" s="28">
        <v>85</v>
      </c>
      <c r="M16" s="29"/>
      <c r="N16" s="29">
        <v>0</v>
      </c>
      <c r="O16" s="29">
        <v>0</v>
      </c>
      <c r="P16" s="29">
        <v>8</v>
      </c>
      <c r="Q16" s="29">
        <v>5</v>
      </c>
      <c r="R16" s="29">
        <v>4</v>
      </c>
      <c r="S16" s="29">
        <v>2</v>
      </c>
      <c r="T16" s="29">
        <v>0</v>
      </c>
      <c r="U16" s="29">
        <v>2</v>
      </c>
      <c r="V16" s="29">
        <v>13</v>
      </c>
      <c r="W16" s="29">
        <v>0</v>
      </c>
      <c r="X16" s="29">
        <v>0</v>
      </c>
      <c r="Y16" s="29">
        <v>5</v>
      </c>
      <c r="Z16" s="29">
        <v>12</v>
      </c>
      <c r="AA16" s="29">
        <v>0</v>
      </c>
      <c r="AB16" s="39">
        <v>76</v>
      </c>
      <c r="AC16" s="39">
        <v>24</v>
      </c>
      <c r="AD16" s="39">
        <v>0</v>
      </c>
      <c r="AE16" s="39">
        <v>0</v>
      </c>
      <c r="AF16" s="29">
        <v>100</v>
      </c>
      <c r="AG16" s="39">
        <v>76</v>
      </c>
      <c r="AH16" s="39">
        <v>24</v>
      </c>
      <c r="AI16" s="39">
        <v>0</v>
      </c>
      <c r="AJ16" s="39">
        <v>0</v>
      </c>
      <c r="AK16" s="29">
        <v>100</v>
      </c>
      <c r="AL16" s="39">
        <v>71</v>
      </c>
      <c r="AM16" s="39">
        <v>29</v>
      </c>
      <c r="AN16" s="39">
        <v>0</v>
      </c>
      <c r="AO16" s="39">
        <v>0</v>
      </c>
      <c r="AP16" s="29">
        <v>100</v>
      </c>
      <c r="AQ16" s="39">
        <v>75</v>
      </c>
      <c r="AR16" s="39">
        <v>24</v>
      </c>
      <c r="AS16" s="39">
        <v>1</v>
      </c>
      <c r="AT16" s="39">
        <v>0</v>
      </c>
      <c r="AU16" s="29">
        <v>100</v>
      </c>
      <c r="AV16" s="29" t="s">
        <v>175</v>
      </c>
      <c r="AW16" s="33">
        <v>6</v>
      </c>
      <c r="AX16" s="33">
        <v>50.000000000000007</v>
      </c>
      <c r="AY16" s="33">
        <v>76.470588235294116</v>
      </c>
      <c r="AZ16" s="33">
        <v>26.470588235294112</v>
      </c>
      <c r="BA16" s="175">
        <v>7889700</v>
      </c>
    </row>
    <row r="17" spans="1:54" ht="36.75" customHeight="1" x14ac:dyDescent="0.25">
      <c r="A17" s="186">
        <v>19</v>
      </c>
      <c r="B17" s="223" t="s">
        <v>95</v>
      </c>
      <c r="C17" s="191" t="s">
        <v>114</v>
      </c>
      <c r="D17" s="29" t="s">
        <v>76</v>
      </c>
      <c r="E17" s="29" t="s">
        <v>76</v>
      </c>
      <c r="F17" s="27" t="s">
        <v>141</v>
      </c>
      <c r="G17" s="32" t="s">
        <v>189</v>
      </c>
      <c r="H17" s="29" t="s">
        <v>198</v>
      </c>
      <c r="I17" s="31" t="s">
        <v>199</v>
      </c>
      <c r="J17" s="29">
        <v>57</v>
      </c>
      <c r="K17" s="29">
        <v>57</v>
      </c>
      <c r="L17" s="28">
        <f t="shared" si="0"/>
        <v>100</v>
      </c>
      <c r="M17" s="31"/>
      <c r="N17" s="29">
        <v>0</v>
      </c>
      <c r="O17" s="29">
        <v>0</v>
      </c>
      <c r="P17" s="29">
        <v>14</v>
      </c>
      <c r="Q17" s="29">
        <v>6</v>
      </c>
      <c r="R17" s="29">
        <v>37</v>
      </c>
      <c r="S17" s="29">
        <v>8</v>
      </c>
      <c r="T17" s="29">
        <v>0</v>
      </c>
      <c r="U17" s="29">
        <v>7</v>
      </c>
      <c r="V17" s="29">
        <v>36</v>
      </c>
      <c r="W17" s="29">
        <v>0</v>
      </c>
      <c r="X17" s="29">
        <v>6</v>
      </c>
      <c r="Y17" s="29">
        <v>13</v>
      </c>
      <c r="Z17" s="29">
        <f>57-Y17</f>
        <v>44</v>
      </c>
      <c r="AA17" s="29">
        <v>0</v>
      </c>
      <c r="AB17" s="39">
        <f>+[2]SIGA!$C$10</f>
        <v>78</v>
      </c>
      <c r="AC17" s="39">
        <f>+[2]SIGA!$D$10</f>
        <v>22</v>
      </c>
      <c r="AD17" s="39">
        <f>+[2]SIGA!$E$10</f>
        <v>0</v>
      </c>
      <c r="AE17" s="39">
        <f>+[2]SIGA!$F$10</f>
        <v>0</v>
      </c>
      <c r="AF17" s="39">
        <f>+SUM(AB17:AE17)</f>
        <v>100</v>
      </c>
      <c r="AG17" s="39">
        <f>+[2]SIGA!$C$19</f>
        <v>73.599999999999994</v>
      </c>
      <c r="AH17" s="39">
        <f>+[2]SIGA!$D$19</f>
        <v>26.4</v>
      </c>
      <c r="AI17" s="39">
        <f>+[2]SIGA!$E$19</f>
        <v>0</v>
      </c>
      <c r="AJ17" s="39">
        <f>+[2]SIGA!$F$19</f>
        <v>0</v>
      </c>
      <c r="AK17" s="29">
        <f>+SUM(AG17:AJ17)</f>
        <v>100</v>
      </c>
      <c r="AL17" s="39">
        <f>+[2]SIGA!$C$25</f>
        <v>78</v>
      </c>
      <c r="AM17" s="39">
        <f>+[2]SIGA!$D$25</f>
        <v>22</v>
      </c>
      <c r="AN17" s="39">
        <f>+[2]SIGA!$E$25</f>
        <v>0</v>
      </c>
      <c r="AO17" s="39">
        <f>+[2]SIGA!$F$25</f>
        <v>0</v>
      </c>
      <c r="AP17" s="29">
        <f>+SUM(AL17:AO17)</f>
        <v>100</v>
      </c>
      <c r="AQ17" s="39">
        <f>+[2]SIGA!$C$35</f>
        <v>74.333333333333329</v>
      </c>
      <c r="AR17" s="39">
        <f>+[2]SIGA!$D$35</f>
        <v>25.666666666666668</v>
      </c>
      <c r="AS17" s="39">
        <f>+[2]SIGA!$E$35</f>
        <v>0</v>
      </c>
      <c r="AT17" s="39">
        <f>+[2]SIGA!$F$35</f>
        <v>0</v>
      </c>
      <c r="AU17" s="29">
        <f>+SUM(AQ17:AT17)</f>
        <v>100</v>
      </c>
      <c r="AV17" s="96" t="s">
        <v>143</v>
      </c>
      <c r="AW17" s="29">
        <f>+'T_EVALUACION CONOCIMIENTOS'!J384</f>
        <v>8</v>
      </c>
      <c r="AX17" s="95">
        <f>+'T_EVALUACION CONOCIMIENTOS'!M384</f>
        <v>78.658536585365852</v>
      </c>
      <c r="AY17" s="95">
        <f>+'T_EVALUACION CONOCIMIENTOS'!N384</f>
        <v>82.012195121951223</v>
      </c>
      <c r="AZ17" s="95">
        <f>+'T_EVALUACION CONOCIMIENTOS'!O384</f>
        <v>3.3536585365853711</v>
      </c>
      <c r="BA17" s="175">
        <v>0</v>
      </c>
    </row>
    <row r="18" spans="1:54" s="44" customFormat="1" ht="44.25" customHeight="1" x14ac:dyDescent="0.25">
      <c r="A18" s="186">
        <v>20</v>
      </c>
      <c r="B18" s="225" t="s">
        <v>162</v>
      </c>
      <c r="C18" s="193" t="s">
        <v>163</v>
      </c>
      <c r="D18" s="41" t="s">
        <v>76</v>
      </c>
      <c r="E18" s="41" t="s">
        <v>76</v>
      </c>
      <c r="F18" s="118">
        <v>43612</v>
      </c>
      <c r="G18" s="42" t="s">
        <v>77</v>
      </c>
      <c r="H18" s="29" t="s">
        <v>198</v>
      </c>
      <c r="I18" s="40" t="s">
        <v>201</v>
      </c>
      <c r="J18" s="41">
        <v>33</v>
      </c>
      <c r="K18" s="41">
        <v>33</v>
      </c>
      <c r="L18" s="119">
        <f t="shared" si="0"/>
        <v>100</v>
      </c>
      <c r="M18" s="40"/>
      <c r="N18" s="41">
        <v>0</v>
      </c>
      <c r="O18" s="41">
        <v>0</v>
      </c>
      <c r="P18" s="41">
        <v>16</v>
      </c>
      <c r="Q18" s="41">
        <v>3</v>
      </c>
      <c r="R18" s="41">
        <v>14</v>
      </c>
      <c r="S18" s="41">
        <v>8</v>
      </c>
      <c r="T18" s="41">
        <v>0</v>
      </c>
      <c r="U18" s="41">
        <v>1</v>
      </c>
      <c r="V18" s="41">
        <v>22</v>
      </c>
      <c r="W18" s="41">
        <v>0</v>
      </c>
      <c r="X18" s="41">
        <v>2</v>
      </c>
      <c r="Y18" s="41">
        <v>12</v>
      </c>
      <c r="Z18" s="41">
        <v>21</v>
      </c>
      <c r="AA18" s="41">
        <v>0</v>
      </c>
      <c r="AB18" s="43">
        <f>+'[2]TRABAJO DECENTE'!$C$10</f>
        <v>21.6</v>
      </c>
      <c r="AC18" s="43">
        <f>+'[2]TRABAJO DECENTE'!$D$10</f>
        <v>52.4</v>
      </c>
      <c r="AD18" s="43">
        <f>+'[2]TRABAJO DECENTE'!$E$10</f>
        <v>24.4</v>
      </c>
      <c r="AE18" s="43">
        <f>+'[2]TRABAJO DECENTE'!$F$10</f>
        <v>1.6</v>
      </c>
      <c r="AF18" s="43">
        <f>+SUM(AB18:AE18)</f>
        <v>100</v>
      </c>
      <c r="AG18" s="43">
        <f>+'[2]TRABAJO DECENTE'!$C$19</f>
        <v>30.2</v>
      </c>
      <c r="AH18" s="43">
        <f>+'[2]TRABAJO DECENTE'!$D$19</f>
        <v>48.4</v>
      </c>
      <c r="AI18" s="43">
        <f>+'[2]TRABAJO DECENTE'!$E$19</f>
        <v>19.8</v>
      </c>
      <c r="AJ18" s="43">
        <f>+'[2]TRABAJO DECENTE'!$F$19</f>
        <v>1.6</v>
      </c>
      <c r="AK18" s="41">
        <f>+SUM(AG18:AJ18)</f>
        <v>99.999999999999986</v>
      </c>
      <c r="AL18" s="43">
        <f>+'[2]TRABAJO DECENTE'!$C$25</f>
        <v>33.5</v>
      </c>
      <c r="AM18" s="43">
        <f>+'[2]TRABAJO DECENTE'!$D$25</f>
        <v>56.5</v>
      </c>
      <c r="AN18" s="43">
        <f>+'[2]TRABAJO DECENTE'!$E$25</f>
        <v>6</v>
      </c>
      <c r="AO18" s="43">
        <f>+'[2]TRABAJO DECENTE'!$F$25</f>
        <v>4</v>
      </c>
      <c r="AP18" s="41">
        <f>+SUM(AL18:AO18)</f>
        <v>100</v>
      </c>
      <c r="AQ18" s="43">
        <f>+'[2]TRABAJO DECENTE'!$C$35</f>
        <v>30</v>
      </c>
      <c r="AR18" s="43">
        <f>+'[2]TRABAJO DECENTE'!$D$35</f>
        <v>53.833333333333336</v>
      </c>
      <c r="AS18" s="43">
        <f>+'[2]TRABAJO DECENTE'!$E$35</f>
        <v>15.5</v>
      </c>
      <c r="AT18" s="43">
        <f>+'[2]TRABAJO DECENTE'!$F$35</f>
        <v>0.66666666666666663</v>
      </c>
      <c r="AU18" s="41">
        <f>+SUM(AQ18:AT18)</f>
        <v>100.00000000000001</v>
      </c>
      <c r="AV18" s="121"/>
      <c r="AW18" s="41">
        <v>0</v>
      </c>
      <c r="AX18" s="120">
        <v>0</v>
      </c>
      <c r="AY18" s="120">
        <v>0</v>
      </c>
      <c r="AZ18" s="120">
        <v>0</v>
      </c>
      <c r="BA18" s="201">
        <v>0</v>
      </c>
      <c r="BB18" s="182"/>
    </row>
    <row r="19" spans="1:54" s="44" customFormat="1" ht="36.75" customHeight="1" x14ac:dyDescent="0.25">
      <c r="A19" s="186">
        <v>21</v>
      </c>
      <c r="B19" s="225" t="s">
        <v>96</v>
      </c>
      <c r="C19" s="193" t="s">
        <v>115</v>
      </c>
      <c r="D19" s="41" t="s">
        <v>76</v>
      </c>
      <c r="E19" s="41" t="s">
        <v>76</v>
      </c>
      <c r="F19" s="118">
        <v>43613</v>
      </c>
      <c r="G19" s="42" t="s">
        <v>77</v>
      </c>
      <c r="H19" s="40" t="s">
        <v>202</v>
      </c>
      <c r="I19" s="41" t="s">
        <v>203</v>
      </c>
      <c r="J19" s="41">
        <v>36</v>
      </c>
      <c r="K19" s="41">
        <v>33</v>
      </c>
      <c r="L19" s="119">
        <f t="shared" si="0"/>
        <v>91.666666666666671</v>
      </c>
      <c r="M19" s="41"/>
      <c r="N19" s="41">
        <v>0</v>
      </c>
      <c r="O19" s="41">
        <v>0</v>
      </c>
      <c r="P19" s="41">
        <v>32</v>
      </c>
      <c r="Q19" s="41">
        <v>0</v>
      </c>
      <c r="R19" s="41">
        <v>1</v>
      </c>
      <c r="S19" s="41">
        <v>4</v>
      </c>
      <c r="T19" s="41">
        <v>0</v>
      </c>
      <c r="U19" s="41">
        <v>2</v>
      </c>
      <c r="V19" s="41">
        <v>16</v>
      </c>
      <c r="W19" s="41">
        <v>0</v>
      </c>
      <c r="X19" s="41">
        <v>11</v>
      </c>
      <c r="Y19" s="41">
        <v>8</v>
      </c>
      <c r="Z19" s="41">
        <v>25</v>
      </c>
      <c r="AA19" s="41">
        <v>0</v>
      </c>
      <c r="AB19" s="43">
        <f>+'[2]SECOP II'!$C$10</f>
        <v>42.4</v>
      </c>
      <c r="AC19" s="43">
        <f>+'[2]SECOP II'!$D$10</f>
        <v>50.4</v>
      </c>
      <c r="AD19" s="43">
        <f>+'[2]SECOP II'!$E$10</f>
        <v>6.2</v>
      </c>
      <c r="AE19" s="43">
        <f>+'[2]SECOP II'!$F$10</f>
        <v>1.2</v>
      </c>
      <c r="AF19" s="43">
        <f>+SUM(AB19:AE19)</f>
        <v>100.2</v>
      </c>
      <c r="AG19" s="43">
        <f>+'[2]SECOP II'!$C$19</f>
        <v>51.2</v>
      </c>
      <c r="AH19" s="43">
        <f>+'[2]SECOP II'!$D$19</f>
        <v>41.4</v>
      </c>
      <c r="AI19" s="43">
        <f>+'[2]SECOP II'!$E$19</f>
        <v>5</v>
      </c>
      <c r="AJ19" s="43">
        <f>+'[2]SECOP II'!$F$19</f>
        <v>2.4</v>
      </c>
      <c r="AK19" s="41">
        <f>+SUM(AG19:AJ19)</f>
        <v>100</v>
      </c>
      <c r="AL19" s="43">
        <f>+'[2]SECOP II'!$C$25</f>
        <v>66</v>
      </c>
      <c r="AM19" s="43">
        <f>+'[2]SECOP II'!$D$25</f>
        <v>28</v>
      </c>
      <c r="AN19" s="43">
        <f>+'[2]SECOP II'!$E$25</f>
        <v>3</v>
      </c>
      <c r="AO19" s="43">
        <f>+'[2]SECOP II'!$F$25</f>
        <v>3</v>
      </c>
      <c r="AP19" s="41">
        <f>+SUM(AL19:AO19)</f>
        <v>100</v>
      </c>
      <c r="AQ19" s="43">
        <f>+'[2]SECOP II'!$C$35</f>
        <v>49.166666666666664</v>
      </c>
      <c r="AR19" s="43">
        <f>+'[2]SECOP II'!$D$35</f>
        <v>38.833333333333336</v>
      </c>
      <c r="AS19" s="43">
        <f>+'[2]SECOP II'!$E$35</f>
        <v>12</v>
      </c>
      <c r="AT19" s="43">
        <f>+'[2]SECOP II'!$F$35</f>
        <v>0</v>
      </c>
      <c r="AU19" s="41">
        <f>+SUM(AQ19:AT19)</f>
        <v>100</v>
      </c>
      <c r="AV19" s="41"/>
      <c r="AW19" s="41">
        <v>0</v>
      </c>
      <c r="AX19" s="120">
        <v>0</v>
      </c>
      <c r="AY19" s="120">
        <v>0</v>
      </c>
      <c r="AZ19" s="120">
        <v>0</v>
      </c>
      <c r="BA19" s="201">
        <v>0</v>
      </c>
      <c r="BB19" s="182"/>
    </row>
    <row r="20" spans="1:54" ht="70.5" customHeight="1" x14ac:dyDescent="0.25">
      <c r="A20" s="186">
        <v>22</v>
      </c>
      <c r="B20" s="223" t="s">
        <v>97</v>
      </c>
      <c r="C20" s="214" t="s">
        <v>116</v>
      </c>
      <c r="D20" s="29" t="s">
        <v>76</v>
      </c>
      <c r="E20" s="29" t="s">
        <v>76</v>
      </c>
      <c r="F20" s="27" t="s">
        <v>278</v>
      </c>
      <c r="G20" s="32" t="s">
        <v>294</v>
      </c>
      <c r="H20" s="29" t="s">
        <v>205</v>
      </c>
      <c r="I20" s="29" t="s">
        <v>195</v>
      </c>
      <c r="J20" s="29">
        <v>12</v>
      </c>
      <c r="K20" s="29">
        <v>12</v>
      </c>
      <c r="L20" s="28">
        <f t="shared" si="0"/>
        <v>100</v>
      </c>
      <c r="M20" s="29"/>
      <c r="N20" s="29">
        <v>1</v>
      </c>
      <c r="O20" s="29">
        <v>0</v>
      </c>
      <c r="P20" s="29">
        <v>11</v>
      </c>
      <c r="Q20" s="29">
        <v>0</v>
      </c>
      <c r="R20" s="29">
        <v>0</v>
      </c>
      <c r="S20" s="29">
        <v>0</v>
      </c>
      <c r="T20" s="29">
        <v>1</v>
      </c>
      <c r="U20" s="29">
        <v>0</v>
      </c>
      <c r="V20" s="29">
        <v>11</v>
      </c>
      <c r="W20" s="29">
        <v>0</v>
      </c>
      <c r="X20" s="29">
        <v>0</v>
      </c>
      <c r="Y20" s="29">
        <v>5</v>
      </c>
      <c r="Z20" s="29">
        <v>7</v>
      </c>
      <c r="AA20" s="29">
        <v>0</v>
      </c>
      <c r="AB20" s="39">
        <f>+'[1]Formador de Formadores'!$C$10</f>
        <v>51</v>
      </c>
      <c r="AC20" s="39">
        <f>+'[1]Formador de Formadores'!$D$10</f>
        <v>49</v>
      </c>
      <c r="AD20" s="39">
        <f>+'[1]Formador de Formadores'!$E$10</f>
        <v>0</v>
      </c>
      <c r="AE20" s="39">
        <f>+'[1]Formador de Formadores'!$F$10</f>
        <v>0</v>
      </c>
      <c r="AF20" s="39">
        <f>+AE20+AD20+AC20+AB20</f>
        <v>100</v>
      </c>
      <c r="AG20" s="39">
        <f>+'[1]Formador de Formadores'!$C$19</f>
        <v>57.8</v>
      </c>
      <c r="AH20" s="39">
        <f>+'[1]Formador de Formadores'!$D$19</f>
        <v>42.2</v>
      </c>
      <c r="AI20" s="39">
        <f>+'[1]Formador de Formadores'!$E$19</f>
        <v>0</v>
      </c>
      <c r="AJ20" s="39">
        <f>+'[1]Formador de Formadores'!$F$19</f>
        <v>0</v>
      </c>
      <c r="AK20" s="39">
        <f>+AG20+AH20+AI20</f>
        <v>100</v>
      </c>
      <c r="AL20" s="39">
        <f>+'[1]Formador de Formadores'!$C$25</f>
        <v>67</v>
      </c>
      <c r="AM20" s="39">
        <f>+'[1]Formador de Formadores'!$D$25</f>
        <v>33</v>
      </c>
      <c r="AN20" s="39">
        <f>+'[1]Formador de Formadores'!$E$25</f>
        <v>0</v>
      </c>
      <c r="AO20" s="39">
        <f>+'[1]Formador de Formadores'!$F$25</f>
        <v>0</v>
      </c>
      <c r="AP20" s="39">
        <f>+AL20+AM20+AN20</f>
        <v>100</v>
      </c>
      <c r="AQ20" s="39">
        <f>+'[1]Formador de Formadores'!$C$35</f>
        <v>54.166666666666664</v>
      </c>
      <c r="AR20" s="39">
        <f>+'[1]Formador de Formadores'!$D$35</f>
        <v>38.5</v>
      </c>
      <c r="AS20" s="39">
        <f>+'[1]Formador de Formadores'!$E$35</f>
        <v>7.333333333333333</v>
      </c>
      <c r="AT20" s="39">
        <f>+'[1]Formador de Formadores'!$F$35</f>
        <v>0</v>
      </c>
      <c r="AU20" s="39">
        <f>+AQ20+AR20+AS20</f>
        <v>99.999999999999986</v>
      </c>
      <c r="AV20" s="29"/>
      <c r="AW20" s="29" t="s">
        <v>130</v>
      </c>
      <c r="AX20" s="29" t="s">
        <v>130</v>
      </c>
      <c r="AY20" s="29" t="s">
        <v>130</v>
      </c>
      <c r="AZ20" s="29" t="s">
        <v>130</v>
      </c>
      <c r="BA20" s="29" t="s">
        <v>130</v>
      </c>
    </row>
    <row r="21" spans="1:54" s="50" customFormat="1" ht="68.25" customHeight="1" x14ac:dyDescent="0.25">
      <c r="A21" s="186">
        <v>23</v>
      </c>
      <c r="B21" s="223" t="s">
        <v>98</v>
      </c>
      <c r="C21" s="191" t="s">
        <v>117</v>
      </c>
      <c r="D21" s="29" t="s">
        <v>76</v>
      </c>
      <c r="E21" s="29" t="s">
        <v>76</v>
      </c>
      <c r="F21" s="27" t="s">
        <v>184</v>
      </c>
      <c r="G21" s="32" t="s">
        <v>204</v>
      </c>
      <c r="H21" s="29" t="s">
        <v>205</v>
      </c>
      <c r="I21" s="29" t="s">
        <v>206</v>
      </c>
      <c r="J21" s="29">
        <v>4</v>
      </c>
      <c r="K21" s="29">
        <v>4</v>
      </c>
      <c r="L21" s="28">
        <f t="shared" si="0"/>
        <v>100</v>
      </c>
      <c r="M21" s="29"/>
      <c r="N21" s="29">
        <v>2</v>
      </c>
      <c r="O21" s="29">
        <v>0</v>
      </c>
      <c r="P21" s="29">
        <v>1</v>
      </c>
      <c r="Q21" s="29">
        <v>1</v>
      </c>
      <c r="R21" s="29">
        <v>0</v>
      </c>
      <c r="S21" s="29">
        <v>2</v>
      </c>
      <c r="T21" s="29">
        <v>2</v>
      </c>
      <c r="U21" s="29">
        <v>0</v>
      </c>
      <c r="V21" s="29">
        <v>0</v>
      </c>
      <c r="W21" s="29">
        <v>0</v>
      </c>
      <c r="X21" s="29">
        <v>0</v>
      </c>
      <c r="Y21" s="29">
        <v>0</v>
      </c>
      <c r="Z21" s="29">
        <v>4</v>
      </c>
      <c r="AA21" s="29">
        <v>0</v>
      </c>
      <c r="AB21" s="85">
        <v>33</v>
      </c>
      <c r="AC21" s="85">
        <v>54</v>
      </c>
      <c r="AD21" s="85">
        <v>13</v>
      </c>
      <c r="AE21" s="85">
        <v>0</v>
      </c>
      <c r="AF21" s="85">
        <f>+AB21+AC21+AD21</f>
        <v>100</v>
      </c>
      <c r="AG21" s="85">
        <v>33</v>
      </c>
      <c r="AH21" s="85">
        <v>40</v>
      </c>
      <c r="AI21" s="85">
        <v>27</v>
      </c>
      <c r="AJ21" s="85">
        <v>0</v>
      </c>
      <c r="AK21" s="85">
        <f>+AG21+AH21+AJ21+AI21</f>
        <v>100</v>
      </c>
      <c r="AL21" s="85">
        <v>33</v>
      </c>
      <c r="AM21" s="85">
        <v>17</v>
      </c>
      <c r="AN21" s="85">
        <v>50</v>
      </c>
      <c r="AO21" s="85">
        <v>0</v>
      </c>
      <c r="AP21" s="85">
        <f>+AL21+AM21+AO21+AN21</f>
        <v>100</v>
      </c>
      <c r="AQ21" s="85">
        <v>33</v>
      </c>
      <c r="AR21" s="98">
        <v>39</v>
      </c>
      <c r="AS21" s="98">
        <v>28</v>
      </c>
      <c r="AT21" s="85">
        <v>0</v>
      </c>
      <c r="AU21" s="85">
        <f>+AQ21+AR21+AS21</f>
        <v>100</v>
      </c>
      <c r="AV21" s="85"/>
      <c r="AW21" s="43" t="s">
        <v>130</v>
      </c>
      <c r="AX21" s="43" t="s">
        <v>130</v>
      </c>
      <c r="AY21" s="43" t="s">
        <v>130</v>
      </c>
      <c r="AZ21" s="43" t="s">
        <v>130</v>
      </c>
      <c r="BA21" s="201">
        <v>6664000</v>
      </c>
      <c r="BB21" s="183"/>
    </row>
    <row r="22" spans="1:54" ht="48.75" customHeight="1" x14ac:dyDescent="0.25">
      <c r="A22" s="186"/>
      <c r="B22" s="225" t="s">
        <v>317</v>
      </c>
      <c r="C22" s="191" t="s">
        <v>118</v>
      </c>
      <c r="D22" s="29" t="s">
        <v>76</v>
      </c>
      <c r="E22" s="29" t="s">
        <v>76</v>
      </c>
      <c r="F22" s="27">
        <v>43697</v>
      </c>
      <c r="G22" s="42" t="s">
        <v>77</v>
      </c>
      <c r="H22" s="29" t="s">
        <v>190</v>
      </c>
      <c r="I22" s="29" t="s">
        <v>223</v>
      </c>
      <c r="J22" s="29">
        <v>9</v>
      </c>
      <c r="K22" s="29">
        <v>6</v>
      </c>
      <c r="L22" s="28">
        <f t="shared" si="0"/>
        <v>66.666666666666671</v>
      </c>
      <c r="M22" s="29"/>
      <c r="N22" s="29">
        <v>0</v>
      </c>
      <c r="O22" s="29">
        <v>0</v>
      </c>
      <c r="P22" s="29">
        <v>5</v>
      </c>
      <c r="Q22" s="29">
        <v>0</v>
      </c>
      <c r="R22" s="29">
        <v>1</v>
      </c>
      <c r="S22" s="29">
        <v>1</v>
      </c>
      <c r="T22" s="29">
        <v>0</v>
      </c>
      <c r="U22" s="29">
        <v>2</v>
      </c>
      <c r="V22" s="29">
        <v>2</v>
      </c>
      <c r="W22" s="29">
        <v>0</v>
      </c>
      <c r="X22" s="29">
        <v>1</v>
      </c>
      <c r="Y22" s="29">
        <v>2</v>
      </c>
      <c r="Z22" s="29">
        <v>4</v>
      </c>
      <c r="AA22" s="29">
        <v>0</v>
      </c>
      <c r="AB22" s="43">
        <f>+'[1]Herra.Oficce 365 20 agosto'!$C$10</f>
        <v>68</v>
      </c>
      <c r="AC22" s="43">
        <f>+'[1]Herra.Oficce 365 20 agosto'!$D$10</f>
        <v>28</v>
      </c>
      <c r="AD22" s="43">
        <f>+'[1]Herra.Oficce 365 20 agosto'!$E$10</f>
        <v>4</v>
      </c>
      <c r="AE22" s="43">
        <v>0</v>
      </c>
      <c r="AF22" s="43">
        <f>+AB22+AC22+AD22</f>
        <v>100</v>
      </c>
      <c r="AG22" s="43">
        <f>+'[1]Herra.Oficce 365 20 agosto'!$C$19</f>
        <v>48</v>
      </c>
      <c r="AH22" s="43">
        <f>+'[1]Herra.Oficce 365 20 agosto'!$D$19</f>
        <v>36</v>
      </c>
      <c r="AI22" s="43">
        <f>+'[1]Herra.Oficce 365 20 agosto'!$E$19</f>
        <v>16</v>
      </c>
      <c r="AJ22" s="43">
        <v>0</v>
      </c>
      <c r="AK22" s="43">
        <f>+AG22+AH22+AI22</f>
        <v>100</v>
      </c>
      <c r="AL22" s="43">
        <f>+'[1]Herra.Oficce 365 20 agosto'!$C$25</f>
        <v>60</v>
      </c>
      <c r="AM22" s="43">
        <f>+'[1]Herra.Oficce 365 20 agosto'!$D$25</f>
        <v>30</v>
      </c>
      <c r="AN22" s="43">
        <f>+'[1]Herra.Oficce 365 20 agosto'!$E$25</f>
        <v>10</v>
      </c>
      <c r="AO22" s="43">
        <v>0</v>
      </c>
      <c r="AP22" s="43">
        <f>+AL22+AM22+AN22+AO22</f>
        <v>100</v>
      </c>
      <c r="AQ22" s="43">
        <f>+'[1]Herra.Oficce 365 20 agosto'!$C$35</f>
        <v>60</v>
      </c>
      <c r="AR22" s="43">
        <f>+'[1]Herra.Oficce 365 20 agosto'!$D$35</f>
        <v>36.666666666666664</v>
      </c>
      <c r="AS22" s="43">
        <f>+'[1]Herra.Oficce 365 20 agosto'!$E$35</f>
        <v>3.3333333333333335</v>
      </c>
      <c r="AT22" s="43">
        <v>0</v>
      </c>
      <c r="AU22" s="43">
        <f>+AQ22+AR22+AS22</f>
        <v>99.999999999999986</v>
      </c>
      <c r="AV22" s="29"/>
      <c r="AW22" s="29" t="s">
        <v>130</v>
      </c>
      <c r="AX22" s="29" t="s">
        <v>130</v>
      </c>
      <c r="AY22" s="29" t="s">
        <v>130</v>
      </c>
      <c r="AZ22" s="29" t="s">
        <v>130</v>
      </c>
      <c r="BA22" s="178">
        <v>0</v>
      </c>
    </row>
    <row r="23" spans="1:54" ht="48.75" customHeight="1" x14ac:dyDescent="0.25">
      <c r="A23" s="186"/>
      <c r="B23" s="225" t="s">
        <v>318</v>
      </c>
      <c r="C23" s="191" t="s">
        <v>118</v>
      </c>
      <c r="D23" s="29" t="s">
        <v>76</v>
      </c>
      <c r="E23" s="29" t="s">
        <v>76</v>
      </c>
      <c r="F23" s="27">
        <v>43704</v>
      </c>
      <c r="G23" s="42" t="s">
        <v>77</v>
      </c>
      <c r="H23" s="29" t="s">
        <v>190</v>
      </c>
      <c r="I23" s="29" t="s">
        <v>223</v>
      </c>
      <c r="J23" s="29">
        <v>11</v>
      </c>
      <c r="K23" s="29">
        <v>11</v>
      </c>
      <c r="L23" s="28">
        <f t="shared" si="0"/>
        <v>100</v>
      </c>
      <c r="M23" s="29"/>
      <c r="N23" s="29">
        <v>0</v>
      </c>
      <c r="O23" s="29">
        <v>1</v>
      </c>
      <c r="P23" s="29">
        <v>3</v>
      </c>
      <c r="Q23" s="29">
        <v>2</v>
      </c>
      <c r="R23" s="29">
        <v>5</v>
      </c>
      <c r="S23" s="29">
        <v>2</v>
      </c>
      <c r="T23" s="29">
        <v>1</v>
      </c>
      <c r="U23" s="29">
        <v>1</v>
      </c>
      <c r="V23" s="29">
        <v>7</v>
      </c>
      <c r="W23" s="29">
        <v>0</v>
      </c>
      <c r="X23" s="29">
        <v>0</v>
      </c>
      <c r="Y23" s="29">
        <v>6</v>
      </c>
      <c r="Z23" s="29">
        <v>5</v>
      </c>
      <c r="AA23" s="29">
        <v>0</v>
      </c>
      <c r="AB23" s="43">
        <v>52</v>
      </c>
      <c r="AC23" s="43">
        <v>36</v>
      </c>
      <c r="AD23" s="43">
        <v>12</v>
      </c>
      <c r="AE23" s="43">
        <f>+'[1]Herra.Oficce 365 27 agosto'!$F$10</f>
        <v>0</v>
      </c>
      <c r="AF23" s="43">
        <f>+AB23+AC23+AD23</f>
        <v>100</v>
      </c>
      <c r="AG23" s="43">
        <f>+'[1]Herra.Oficce 365 27 agosto'!$C$19</f>
        <v>45.4</v>
      </c>
      <c r="AH23" s="43">
        <f>+'[1]Herra.Oficce 365 27 agosto'!$D$19</f>
        <v>37.6</v>
      </c>
      <c r="AI23" s="43">
        <f>+'[1]Herra.Oficce 365 27 agosto'!$E$19</f>
        <v>12.4</v>
      </c>
      <c r="AJ23" s="43">
        <f>+'[1]Herra.Oficce 365 27 agosto'!$F$19</f>
        <v>4.5999999999999996</v>
      </c>
      <c r="AK23" s="43">
        <f>+AJ23+AI23+AH23+AG23</f>
        <v>100</v>
      </c>
      <c r="AL23" s="43">
        <f>+'[1]Herra.Oficce 365 27 agosto'!$C$25</f>
        <v>44</v>
      </c>
      <c r="AM23" s="43">
        <f>+'[1]Herra.Oficce 365 27 agosto'!$D$25</f>
        <v>43.5</v>
      </c>
      <c r="AN23" s="43">
        <f>+'[1]Herra.Oficce 365 27 agosto'!$E$25</f>
        <v>12.5</v>
      </c>
      <c r="AO23" s="43">
        <f>+'[1]Herra.Oficce 365 27 agosto'!$F$25</f>
        <v>0</v>
      </c>
      <c r="AP23" s="43">
        <f>+AL23+AM23+AN23</f>
        <v>100</v>
      </c>
      <c r="AQ23" s="43">
        <f>+'[1]Herra.Oficce 365 27 agosto'!$C$35</f>
        <v>48</v>
      </c>
      <c r="AR23" s="43">
        <f>+'[1]Herra.Oficce 365 27 agosto'!$D$35</f>
        <v>41.833333333333336</v>
      </c>
      <c r="AS23" s="43">
        <f>+'[1]Herra.Oficce 365 27 agosto'!$E$35</f>
        <v>10.166666666666666</v>
      </c>
      <c r="AT23" s="43">
        <f>+'[1]Herra.Oficce 365 27 agosto'!$F$35</f>
        <v>0</v>
      </c>
      <c r="AU23" s="43">
        <f>+AQ23+AR23+AS23</f>
        <v>100.00000000000001</v>
      </c>
      <c r="AV23" s="29"/>
      <c r="AW23" s="29" t="s">
        <v>130</v>
      </c>
      <c r="AX23" s="29" t="s">
        <v>130</v>
      </c>
      <c r="AY23" s="29" t="s">
        <v>130</v>
      </c>
      <c r="AZ23" s="29" t="s">
        <v>130</v>
      </c>
      <c r="BA23" s="178">
        <v>0</v>
      </c>
    </row>
    <row r="24" spans="1:54" ht="65.25" customHeight="1" x14ac:dyDescent="0.25">
      <c r="A24" s="186">
        <v>27</v>
      </c>
      <c r="B24" s="223" t="s">
        <v>318</v>
      </c>
      <c r="C24" s="191" t="s">
        <v>118</v>
      </c>
      <c r="D24" s="29" t="s">
        <v>76</v>
      </c>
      <c r="E24" s="29" t="s">
        <v>76</v>
      </c>
      <c r="F24" s="27" t="s">
        <v>139</v>
      </c>
      <c r="G24" s="42" t="s">
        <v>77</v>
      </c>
      <c r="H24" s="29" t="s">
        <v>215</v>
      </c>
      <c r="I24" s="29" t="s">
        <v>223</v>
      </c>
      <c r="J24" s="41">
        <v>44</v>
      </c>
      <c r="K24" s="29">
        <v>44</v>
      </c>
      <c r="L24" s="28">
        <f t="shared" si="0"/>
        <v>100</v>
      </c>
      <c r="M24" s="29"/>
      <c r="N24" s="29">
        <v>1</v>
      </c>
      <c r="O24" s="29">
        <v>0</v>
      </c>
      <c r="P24" s="29">
        <v>23</v>
      </c>
      <c r="Q24" s="29">
        <v>5</v>
      </c>
      <c r="R24" s="29">
        <v>15</v>
      </c>
      <c r="S24" s="29">
        <v>6</v>
      </c>
      <c r="T24" s="29">
        <v>1</v>
      </c>
      <c r="U24" s="29">
        <v>2</v>
      </c>
      <c r="V24" s="29">
        <v>32</v>
      </c>
      <c r="W24" s="29">
        <v>0</v>
      </c>
      <c r="X24" s="29">
        <v>3</v>
      </c>
      <c r="Y24" s="29">
        <v>15</v>
      </c>
      <c r="Z24" s="29">
        <f>44-15</f>
        <v>29</v>
      </c>
      <c r="AA24" s="29">
        <v>0</v>
      </c>
      <c r="AB24" s="39">
        <f>+'[2]TEAM OFFICE 365'!$C$10</f>
        <v>37.799999999999997</v>
      </c>
      <c r="AC24" s="39">
        <f>+'[2]TEAM OFFICE 365'!$D$10</f>
        <v>57.4</v>
      </c>
      <c r="AD24" s="39">
        <f>+'[2]TEAM OFFICE 365'!$E$10</f>
        <v>4.8</v>
      </c>
      <c r="AE24" s="39">
        <f>+'[2]TEAM OFFICE 365'!$F$10</f>
        <v>0</v>
      </c>
      <c r="AF24" s="29">
        <f>+SUM(AA24:AE24)</f>
        <v>99.999999999999986</v>
      </c>
      <c r="AG24" s="39">
        <f>+'[2]TEAM OFFICE 365'!$C$19</f>
        <v>30.2</v>
      </c>
      <c r="AH24" s="39">
        <f>+'[2]TEAM OFFICE 365'!$D$19</f>
        <v>57.6</v>
      </c>
      <c r="AI24" s="39">
        <f>+'[2]TEAM OFFICE 365'!$E$19</f>
        <v>9.8000000000000007</v>
      </c>
      <c r="AJ24" s="39">
        <f>+'[2]TEAM OFFICE 365'!$F$19</f>
        <v>2.4</v>
      </c>
      <c r="AK24" s="39">
        <f>+SUM(AG24:AJ24)</f>
        <v>100</v>
      </c>
      <c r="AL24" s="39">
        <f>+'[2]TEAM OFFICE 365'!$C$25</f>
        <v>50</v>
      </c>
      <c r="AM24" s="39">
        <f>+'[2]TEAM OFFICE 365'!$D$25</f>
        <v>31.5</v>
      </c>
      <c r="AN24" s="39">
        <f>+'[2]TEAM OFFICE 365'!$E$25</f>
        <v>6.5</v>
      </c>
      <c r="AO24" s="39">
        <f>+'[2]TEAM OFFICE 365'!$F$25</f>
        <v>12</v>
      </c>
      <c r="AP24" s="39">
        <f>+SUM(AL24:AO24)</f>
        <v>100</v>
      </c>
      <c r="AQ24" s="39">
        <f>+'[2]TEAM OFFICE 365'!$C$35</f>
        <v>42</v>
      </c>
      <c r="AR24" s="39">
        <f>+'[2]TEAM OFFICE 365'!$D$35</f>
        <v>54</v>
      </c>
      <c r="AS24" s="39">
        <f>+'[2]TEAM OFFICE 365'!$E$35</f>
        <v>4</v>
      </c>
      <c r="AT24" s="39">
        <f>+'[2]TEAM OFFICE 365'!$F$35</f>
        <v>0</v>
      </c>
      <c r="AU24" s="39">
        <f>+SUM(AQ24:AT24)</f>
        <v>100</v>
      </c>
      <c r="AV24" s="31"/>
      <c r="AW24" s="29" t="s">
        <v>130</v>
      </c>
      <c r="AX24" s="29" t="s">
        <v>130</v>
      </c>
      <c r="AY24" s="29" t="s">
        <v>130</v>
      </c>
      <c r="AZ24" s="29" t="s">
        <v>130</v>
      </c>
      <c r="BA24" s="175">
        <v>0</v>
      </c>
    </row>
    <row r="25" spans="1:54" s="44" customFormat="1" ht="36.75" customHeight="1" x14ac:dyDescent="0.25">
      <c r="A25" s="186">
        <v>28</v>
      </c>
      <c r="B25" s="223" t="s">
        <v>99</v>
      </c>
      <c r="C25" s="191" t="s">
        <v>119</v>
      </c>
      <c r="D25" s="29" t="s">
        <v>76</v>
      </c>
      <c r="E25" s="29"/>
      <c r="F25" s="26">
        <v>43511</v>
      </c>
      <c r="G25" s="42" t="s">
        <v>189</v>
      </c>
      <c r="H25" s="31" t="s">
        <v>193</v>
      </c>
      <c r="I25" s="40" t="s">
        <v>228</v>
      </c>
      <c r="J25" s="29">
        <v>32</v>
      </c>
      <c r="K25" s="29">
        <v>32</v>
      </c>
      <c r="L25" s="28">
        <f>+(K25*100)/J25</f>
        <v>100</v>
      </c>
      <c r="M25" s="29"/>
      <c r="N25" s="29">
        <v>0</v>
      </c>
      <c r="O25" s="29">
        <v>0</v>
      </c>
      <c r="P25" s="29">
        <v>17</v>
      </c>
      <c r="Q25" s="29">
        <v>8</v>
      </c>
      <c r="R25" s="29">
        <v>7</v>
      </c>
      <c r="S25" s="29">
        <v>3</v>
      </c>
      <c r="T25" s="29">
        <v>0</v>
      </c>
      <c r="U25" s="29">
        <v>0</v>
      </c>
      <c r="V25" s="29">
        <v>13</v>
      </c>
      <c r="W25" s="29">
        <v>0</v>
      </c>
      <c r="X25" s="29">
        <v>16</v>
      </c>
      <c r="Y25" s="29">
        <v>9</v>
      </c>
      <c r="Z25" s="29">
        <v>23</v>
      </c>
      <c r="AA25" s="29">
        <v>0</v>
      </c>
      <c r="AB25" s="39">
        <v>52</v>
      </c>
      <c r="AC25" s="39">
        <v>48</v>
      </c>
      <c r="AD25" s="39">
        <v>0</v>
      </c>
      <c r="AE25" s="39">
        <v>0</v>
      </c>
      <c r="AF25" s="29">
        <f>+SUM(AA25:AE25)</f>
        <v>100</v>
      </c>
      <c r="AG25" s="39">
        <v>56</v>
      </c>
      <c r="AH25" s="39">
        <v>44</v>
      </c>
      <c r="AI25" s="39">
        <v>0</v>
      </c>
      <c r="AJ25" s="39">
        <v>0</v>
      </c>
      <c r="AK25" s="39">
        <f>+SUM(AG25:AJ25)</f>
        <v>100</v>
      </c>
      <c r="AL25" s="39">
        <v>75</v>
      </c>
      <c r="AM25" s="39">
        <v>25</v>
      </c>
      <c r="AN25" s="39">
        <v>0</v>
      </c>
      <c r="AO25" s="39">
        <v>0</v>
      </c>
      <c r="AP25" s="39">
        <f>+SUM(AL25:AO25)</f>
        <v>100</v>
      </c>
      <c r="AQ25" s="39">
        <v>64</v>
      </c>
      <c r="AR25" s="39">
        <v>36</v>
      </c>
      <c r="AS25" s="39">
        <v>0</v>
      </c>
      <c r="AT25" s="39">
        <v>0</v>
      </c>
      <c r="AU25" s="39">
        <f>+SUM(AQ25:AT25)</f>
        <v>100</v>
      </c>
      <c r="AV25" s="29"/>
      <c r="AW25" s="29">
        <v>5</v>
      </c>
      <c r="AX25" s="29">
        <f>+'T_EVALUACION CONOCIMIENTOS'!M438</f>
        <v>91</v>
      </c>
      <c r="AY25" s="29">
        <f>+'T_EVALUACION CONOCIMIENTOS'!N438</f>
        <v>97</v>
      </c>
      <c r="AZ25" s="95">
        <f>+'T_EVALUACION CONOCIMIENTOS'!O438</f>
        <v>6</v>
      </c>
      <c r="BA25" s="203">
        <v>0</v>
      </c>
      <c r="BB25" s="182"/>
    </row>
    <row r="26" spans="1:54" ht="36.75" customHeight="1" x14ac:dyDescent="0.25">
      <c r="A26" s="186">
        <v>30</v>
      </c>
      <c r="B26" s="223" t="s">
        <v>100</v>
      </c>
      <c r="C26" s="187" t="s">
        <v>120</v>
      </c>
      <c r="D26" s="29" t="s">
        <v>76</v>
      </c>
      <c r="E26" s="29" t="s">
        <v>76</v>
      </c>
      <c r="F26" s="27" t="s">
        <v>159</v>
      </c>
      <c r="G26" s="32" t="s">
        <v>77</v>
      </c>
      <c r="H26" s="29" t="s">
        <v>207</v>
      </c>
      <c r="I26" s="31" t="s">
        <v>195</v>
      </c>
      <c r="J26" s="29">
        <v>289</v>
      </c>
      <c r="K26" s="29">
        <v>289</v>
      </c>
      <c r="L26" s="28">
        <f t="shared" si="0"/>
        <v>100</v>
      </c>
      <c r="M26" s="29"/>
      <c r="N26" s="29">
        <v>9</v>
      </c>
      <c r="O26" s="29">
        <v>8</v>
      </c>
      <c r="P26" s="29">
        <v>161</v>
      </c>
      <c r="Q26" s="29">
        <v>34</v>
      </c>
      <c r="R26" s="29">
        <v>77</v>
      </c>
      <c r="S26" s="29">
        <v>35</v>
      </c>
      <c r="T26" s="29">
        <v>15</v>
      </c>
      <c r="U26" s="29">
        <v>69</v>
      </c>
      <c r="V26" s="29">
        <v>159</v>
      </c>
      <c r="W26" s="29">
        <v>11</v>
      </c>
      <c r="X26" s="29"/>
      <c r="Y26" s="41">
        <v>111</v>
      </c>
      <c r="Z26" s="41">
        <v>178</v>
      </c>
      <c r="AA26" s="29">
        <v>0</v>
      </c>
      <c r="AB26" s="39">
        <v>96</v>
      </c>
      <c r="AC26" s="39">
        <v>4</v>
      </c>
      <c r="AD26" s="39">
        <v>0</v>
      </c>
      <c r="AE26" s="39">
        <v>0</v>
      </c>
      <c r="AF26" s="29">
        <f>+SUM(AA26:AE26)</f>
        <v>100</v>
      </c>
      <c r="AG26" s="39">
        <v>92</v>
      </c>
      <c r="AH26" s="39">
        <v>8</v>
      </c>
      <c r="AI26" s="39">
        <v>0</v>
      </c>
      <c r="AJ26" s="39">
        <v>0</v>
      </c>
      <c r="AK26" s="39">
        <f t="shared" ref="AK26:AK47" si="2">+SUM(AG26:AJ26)</f>
        <v>100</v>
      </c>
      <c r="AL26" s="39">
        <v>95</v>
      </c>
      <c r="AM26" s="39">
        <v>5</v>
      </c>
      <c r="AN26" s="39">
        <v>0</v>
      </c>
      <c r="AO26" s="39">
        <v>0</v>
      </c>
      <c r="AP26" s="39">
        <f t="shared" ref="AP26:AP47" si="3">+SUM(AL26:AO26)</f>
        <v>100</v>
      </c>
      <c r="AQ26" s="39">
        <v>91</v>
      </c>
      <c r="AR26" s="39">
        <v>8</v>
      </c>
      <c r="AS26" s="39">
        <v>1</v>
      </c>
      <c r="AT26" s="39">
        <v>0</v>
      </c>
      <c r="AU26" s="39">
        <f t="shared" ref="AU26:AU47" si="4">+SUM(AQ26:AT26)</f>
        <v>100</v>
      </c>
      <c r="AV26" s="39" t="s">
        <v>130</v>
      </c>
      <c r="AW26" s="39" t="s">
        <v>130</v>
      </c>
      <c r="AX26" s="39" t="s">
        <v>130</v>
      </c>
      <c r="AY26" s="39" t="s">
        <v>130</v>
      </c>
      <c r="AZ26" s="95">
        <f>+'T_EVALUACION CONOCIMIENTOS'!G355</f>
        <v>0</v>
      </c>
      <c r="BA26" s="203">
        <v>0</v>
      </c>
    </row>
    <row r="27" spans="1:54" ht="60.75" customHeight="1" x14ac:dyDescent="0.25">
      <c r="A27" s="186">
        <v>31</v>
      </c>
      <c r="B27" s="223" t="s">
        <v>101</v>
      </c>
      <c r="C27" s="191" t="s">
        <v>121</v>
      </c>
      <c r="D27" s="29" t="s">
        <v>76</v>
      </c>
      <c r="E27" s="29"/>
      <c r="F27" s="27" t="s">
        <v>243</v>
      </c>
      <c r="G27" s="32" t="s">
        <v>242</v>
      </c>
      <c r="H27" s="29" t="s">
        <v>198</v>
      </c>
      <c r="I27" s="31" t="s">
        <v>226</v>
      </c>
      <c r="J27" s="29">
        <v>21</v>
      </c>
      <c r="K27" s="29">
        <v>21</v>
      </c>
      <c r="L27" s="28">
        <f t="shared" si="0"/>
        <v>100</v>
      </c>
      <c r="M27" s="29"/>
      <c r="N27" s="29">
        <v>0</v>
      </c>
      <c r="O27" s="29">
        <v>0</v>
      </c>
      <c r="P27" s="29">
        <v>20</v>
      </c>
      <c r="Q27" s="29">
        <v>1</v>
      </c>
      <c r="R27" s="29">
        <v>0</v>
      </c>
      <c r="S27" s="29">
        <v>0</v>
      </c>
      <c r="T27" s="29">
        <v>0</v>
      </c>
      <c r="U27" s="29">
        <v>19</v>
      </c>
      <c r="V27" s="29">
        <v>1</v>
      </c>
      <c r="W27" s="29">
        <v>0</v>
      </c>
      <c r="X27" s="29">
        <v>1</v>
      </c>
      <c r="Y27" s="29">
        <v>6</v>
      </c>
      <c r="Z27" s="29">
        <v>15</v>
      </c>
      <c r="AA27" s="29">
        <v>0</v>
      </c>
      <c r="AB27" s="39">
        <v>90</v>
      </c>
      <c r="AC27" s="39">
        <v>10</v>
      </c>
      <c r="AD27" s="39">
        <v>0</v>
      </c>
      <c r="AE27" s="39">
        <v>0</v>
      </c>
      <c r="AF27" s="29">
        <f>+SUM(AA27:AE27)</f>
        <v>100</v>
      </c>
      <c r="AG27" s="39">
        <v>90</v>
      </c>
      <c r="AH27" s="39">
        <v>10</v>
      </c>
      <c r="AI27" s="39">
        <v>0</v>
      </c>
      <c r="AJ27" s="39">
        <v>0</v>
      </c>
      <c r="AK27" s="39">
        <f t="shared" si="2"/>
        <v>100</v>
      </c>
      <c r="AL27" s="39">
        <v>90</v>
      </c>
      <c r="AM27" s="39">
        <v>10</v>
      </c>
      <c r="AN27" s="39">
        <v>0</v>
      </c>
      <c r="AO27" s="39">
        <v>0</v>
      </c>
      <c r="AP27" s="39">
        <f t="shared" si="3"/>
        <v>100</v>
      </c>
      <c r="AQ27" s="39">
        <v>95</v>
      </c>
      <c r="AR27" s="39">
        <v>5</v>
      </c>
      <c r="AS27" s="39">
        <v>0</v>
      </c>
      <c r="AT27" s="39">
        <v>0</v>
      </c>
      <c r="AU27" s="39">
        <f t="shared" si="4"/>
        <v>100</v>
      </c>
      <c r="AV27" s="29"/>
      <c r="AW27" s="39" t="s">
        <v>130</v>
      </c>
      <c r="AX27" s="39" t="s">
        <v>130</v>
      </c>
      <c r="AY27" s="39" t="s">
        <v>130</v>
      </c>
      <c r="AZ27" s="39" t="s">
        <v>130</v>
      </c>
      <c r="BA27" s="202">
        <v>0</v>
      </c>
    </row>
    <row r="28" spans="1:54" s="94" customFormat="1" ht="36.75" customHeight="1" x14ac:dyDescent="0.25">
      <c r="A28" s="186">
        <v>32</v>
      </c>
      <c r="B28" s="223" t="s">
        <v>102</v>
      </c>
      <c r="C28" s="194" t="s">
        <v>157</v>
      </c>
      <c r="D28" s="85" t="s">
        <v>76</v>
      </c>
      <c r="E28" s="85" t="s">
        <v>76</v>
      </c>
      <c r="F28" s="114">
        <v>43586</v>
      </c>
      <c r="G28" s="115" t="s">
        <v>77</v>
      </c>
      <c r="H28" s="85" t="s">
        <v>190</v>
      </c>
      <c r="I28" s="116" t="s">
        <v>208</v>
      </c>
      <c r="J28" s="85">
        <v>28</v>
      </c>
      <c r="K28" s="85">
        <v>28</v>
      </c>
      <c r="L28" s="88">
        <f t="shared" si="0"/>
        <v>100</v>
      </c>
      <c r="M28" s="85"/>
      <c r="N28" s="85">
        <v>0</v>
      </c>
      <c r="O28" s="85">
        <v>0</v>
      </c>
      <c r="P28" s="85">
        <v>6</v>
      </c>
      <c r="Q28" s="85">
        <v>6</v>
      </c>
      <c r="R28" s="85">
        <v>16</v>
      </c>
      <c r="S28" s="85">
        <v>2</v>
      </c>
      <c r="T28" s="85">
        <v>0</v>
      </c>
      <c r="U28" s="85">
        <v>8</v>
      </c>
      <c r="V28" s="85">
        <v>16</v>
      </c>
      <c r="W28" s="85">
        <v>2</v>
      </c>
      <c r="X28" s="85">
        <v>0</v>
      </c>
      <c r="Y28" s="85">
        <v>12</v>
      </c>
      <c r="Z28" s="85">
        <v>16</v>
      </c>
      <c r="AA28" s="85">
        <v>0</v>
      </c>
      <c r="AB28" s="98">
        <v>75</v>
      </c>
      <c r="AC28" s="98">
        <v>25</v>
      </c>
      <c r="AD28" s="98">
        <v>0</v>
      </c>
      <c r="AE28" s="98">
        <v>0</v>
      </c>
      <c r="AF28" s="85">
        <f>+SUM(AA28:AE28)</f>
        <v>100</v>
      </c>
      <c r="AG28" s="98">
        <v>65</v>
      </c>
      <c r="AH28" s="98">
        <v>35</v>
      </c>
      <c r="AI28" s="98">
        <v>0</v>
      </c>
      <c r="AJ28" s="98">
        <v>0</v>
      </c>
      <c r="AK28" s="98">
        <f t="shared" si="2"/>
        <v>100</v>
      </c>
      <c r="AL28" s="98">
        <v>75</v>
      </c>
      <c r="AM28" s="98">
        <v>25</v>
      </c>
      <c r="AN28" s="98">
        <v>0</v>
      </c>
      <c r="AO28" s="98">
        <v>0</v>
      </c>
      <c r="AP28" s="98">
        <f t="shared" si="3"/>
        <v>100</v>
      </c>
      <c r="AQ28" s="98">
        <v>75</v>
      </c>
      <c r="AR28" s="98">
        <v>25</v>
      </c>
      <c r="AS28" s="98">
        <v>0</v>
      </c>
      <c r="AT28" s="98">
        <v>0</v>
      </c>
      <c r="AU28" s="98">
        <f t="shared" si="4"/>
        <v>100</v>
      </c>
      <c r="AV28" s="85"/>
      <c r="AW28" s="85">
        <f>+'T_EVALUACION CONOCIMIENTOS'!B401</f>
        <v>4</v>
      </c>
      <c r="AX28" s="85">
        <f>+'T_EVALUACION CONOCIMIENTOS'!E401</f>
        <v>0</v>
      </c>
      <c r="AY28" s="93">
        <f>+'T_EVALUACION CONOCIMIENTOS'!F401</f>
        <v>83.333333333333329</v>
      </c>
      <c r="AZ28" s="93">
        <f>+'T_EVALUACION CONOCIMIENTOS'!G401</f>
        <v>83.333333333333329</v>
      </c>
      <c r="BA28" s="204">
        <v>0</v>
      </c>
      <c r="BB28" s="181"/>
    </row>
    <row r="29" spans="1:54" s="94" customFormat="1" ht="52.5" customHeight="1" x14ac:dyDescent="0.25">
      <c r="A29" s="186">
        <v>33</v>
      </c>
      <c r="B29" s="223" t="s">
        <v>240</v>
      </c>
      <c r="C29" s="195" t="s">
        <v>186</v>
      </c>
      <c r="D29" s="85" t="s">
        <v>76</v>
      </c>
      <c r="E29" s="85" t="s">
        <v>76</v>
      </c>
      <c r="F29" s="114">
        <v>43608</v>
      </c>
      <c r="G29" s="115" t="s">
        <v>84</v>
      </c>
      <c r="H29" s="85" t="s">
        <v>216</v>
      </c>
      <c r="I29" s="116" t="s">
        <v>187</v>
      </c>
      <c r="J29" s="85">
        <v>54</v>
      </c>
      <c r="K29" s="85">
        <v>54</v>
      </c>
      <c r="L29" s="88">
        <f t="shared" si="0"/>
        <v>100</v>
      </c>
      <c r="M29" s="85"/>
      <c r="N29" s="85">
        <v>4</v>
      </c>
      <c r="O29" s="85">
        <v>5</v>
      </c>
      <c r="P29" s="85">
        <v>40</v>
      </c>
      <c r="Q29" s="85">
        <v>2</v>
      </c>
      <c r="R29" s="85">
        <v>3</v>
      </c>
      <c r="S29" s="85">
        <v>12</v>
      </c>
      <c r="T29" s="85">
        <v>9</v>
      </c>
      <c r="U29" s="85">
        <v>0</v>
      </c>
      <c r="V29" s="85">
        <v>21</v>
      </c>
      <c r="W29" s="85">
        <v>1</v>
      </c>
      <c r="X29" s="85">
        <v>11</v>
      </c>
      <c r="Y29" s="85">
        <v>18</v>
      </c>
      <c r="Z29" s="85">
        <v>36</v>
      </c>
      <c r="AA29" s="85">
        <v>0</v>
      </c>
      <c r="AB29" s="85" t="s">
        <v>130</v>
      </c>
      <c r="AC29" s="85" t="s">
        <v>130</v>
      </c>
      <c r="AD29" s="85" t="s">
        <v>130</v>
      </c>
      <c r="AE29" s="85" t="s">
        <v>130</v>
      </c>
      <c r="AF29" s="85" t="s">
        <v>130</v>
      </c>
      <c r="AG29" s="85" t="s">
        <v>130</v>
      </c>
      <c r="AH29" s="85" t="s">
        <v>130</v>
      </c>
      <c r="AI29" s="85" t="s">
        <v>130</v>
      </c>
      <c r="AJ29" s="85" t="s">
        <v>130</v>
      </c>
      <c r="AK29" s="85" t="s">
        <v>130</v>
      </c>
      <c r="AL29" s="85" t="s">
        <v>130</v>
      </c>
      <c r="AM29" s="85" t="s">
        <v>130</v>
      </c>
      <c r="AN29" s="85" t="s">
        <v>130</v>
      </c>
      <c r="AO29" s="85" t="s">
        <v>130</v>
      </c>
      <c r="AP29" s="85" t="s">
        <v>130</v>
      </c>
      <c r="AQ29" s="85" t="s">
        <v>130</v>
      </c>
      <c r="AR29" s="85" t="s">
        <v>130</v>
      </c>
      <c r="AS29" s="85" t="s">
        <v>130</v>
      </c>
      <c r="AT29" s="85" t="s">
        <v>130</v>
      </c>
      <c r="AU29" s="85" t="s">
        <v>130</v>
      </c>
      <c r="AV29" s="85" t="s">
        <v>130</v>
      </c>
      <c r="AW29" s="85" t="s">
        <v>130</v>
      </c>
      <c r="AX29" s="85" t="s">
        <v>130</v>
      </c>
      <c r="AY29" s="85" t="s">
        <v>130</v>
      </c>
      <c r="AZ29" s="85" t="s">
        <v>130</v>
      </c>
      <c r="BA29" s="204">
        <v>0</v>
      </c>
      <c r="BB29" s="181"/>
    </row>
    <row r="30" spans="1:54" ht="36.75" customHeight="1" x14ac:dyDescent="0.25">
      <c r="A30" s="186">
        <v>34</v>
      </c>
      <c r="B30" s="223" t="s">
        <v>103</v>
      </c>
      <c r="C30" s="191" t="s">
        <v>122</v>
      </c>
      <c r="D30" s="29" t="s">
        <v>76</v>
      </c>
      <c r="E30" s="29"/>
      <c r="F30" s="27" t="s">
        <v>234</v>
      </c>
      <c r="G30" s="32" t="s">
        <v>235</v>
      </c>
      <c r="H30" s="31" t="s">
        <v>193</v>
      </c>
      <c r="I30" s="31" t="s">
        <v>226</v>
      </c>
      <c r="J30" s="29">
        <v>38</v>
      </c>
      <c r="K30" s="29">
        <v>38</v>
      </c>
      <c r="L30" s="28">
        <f t="shared" si="0"/>
        <v>100</v>
      </c>
      <c r="M30" s="31"/>
      <c r="N30" s="29">
        <v>0</v>
      </c>
      <c r="O30" s="29">
        <v>0</v>
      </c>
      <c r="P30" s="29">
        <v>19</v>
      </c>
      <c r="Q30" s="29">
        <v>1</v>
      </c>
      <c r="R30" s="29">
        <v>18</v>
      </c>
      <c r="S30" s="29">
        <v>2</v>
      </c>
      <c r="T30" s="29">
        <v>0</v>
      </c>
      <c r="U30" s="29">
        <v>7</v>
      </c>
      <c r="V30" s="29">
        <v>12</v>
      </c>
      <c r="W30" s="29">
        <v>0</v>
      </c>
      <c r="X30" s="29">
        <v>17</v>
      </c>
      <c r="Y30" s="29">
        <v>23</v>
      </c>
      <c r="Z30" s="29">
        <v>15</v>
      </c>
      <c r="AA30" s="29"/>
      <c r="AB30" s="136">
        <v>90</v>
      </c>
      <c r="AC30" s="136">
        <v>10</v>
      </c>
      <c r="AD30" s="136">
        <v>0</v>
      </c>
      <c r="AE30" s="136">
        <v>0</v>
      </c>
      <c r="AF30" s="137">
        <f>+SUM(AA30:AE30)</f>
        <v>100</v>
      </c>
      <c r="AG30" s="136">
        <v>88</v>
      </c>
      <c r="AH30" s="136">
        <v>12</v>
      </c>
      <c r="AI30" s="136">
        <v>0</v>
      </c>
      <c r="AJ30" s="136">
        <v>0</v>
      </c>
      <c r="AK30" s="136">
        <f t="shared" si="2"/>
        <v>100</v>
      </c>
      <c r="AL30" s="136">
        <v>85</v>
      </c>
      <c r="AM30" s="136">
        <v>15</v>
      </c>
      <c r="AN30" s="136">
        <v>0</v>
      </c>
      <c r="AO30" s="136">
        <v>0</v>
      </c>
      <c r="AP30" s="136">
        <f t="shared" si="3"/>
        <v>100</v>
      </c>
      <c r="AQ30" s="136">
        <v>92</v>
      </c>
      <c r="AR30" s="136">
        <v>0</v>
      </c>
      <c r="AS30" s="136">
        <v>0</v>
      </c>
      <c r="AT30" s="136">
        <v>0</v>
      </c>
      <c r="AU30" s="136">
        <f t="shared" si="4"/>
        <v>92</v>
      </c>
      <c r="AV30" s="138"/>
      <c r="AW30" s="137">
        <v>2</v>
      </c>
      <c r="AX30" s="137">
        <v>50</v>
      </c>
      <c r="AY30" s="137">
        <v>100</v>
      </c>
      <c r="AZ30" s="137">
        <f>+AY30-AX30</f>
        <v>50</v>
      </c>
      <c r="BA30" s="205">
        <v>0</v>
      </c>
    </row>
    <row r="31" spans="1:54" ht="76.5" customHeight="1" x14ac:dyDescent="0.25">
      <c r="A31" s="186">
        <v>35</v>
      </c>
      <c r="B31" s="223" t="s">
        <v>104</v>
      </c>
      <c r="C31" s="187" t="s">
        <v>123</v>
      </c>
      <c r="D31" s="29" t="s">
        <v>76</v>
      </c>
      <c r="E31" s="29"/>
      <c r="F31" s="27" t="s">
        <v>244</v>
      </c>
      <c r="G31" s="32" t="s">
        <v>245</v>
      </c>
      <c r="H31" s="29" t="s">
        <v>254</v>
      </c>
      <c r="I31" s="31" t="s">
        <v>226</v>
      </c>
      <c r="J31" s="29">
        <v>82</v>
      </c>
      <c r="K31" s="29">
        <v>82</v>
      </c>
      <c r="L31" s="28">
        <f t="shared" si="0"/>
        <v>100</v>
      </c>
      <c r="M31" s="31"/>
      <c r="N31" s="29">
        <v>0</v>
      </c>
      <c r="O31" s="29">
        <v>0</v>
      </c>
      <c r="P31" s="29">
        <v>68</v>
      </c>
      <c r="Q31" s="29">
        <v>11</v>
      </c>
      <c r="R31" s="29">
        <v>3</v>
      </c>
      <c r="S31" s="29">
        <v>1</v>
      </c>
      <c r="T31" s="29">
        <v>0</v>
      </c>
      <c r="U31" s="29">
        <v>76</v>
      </c>
      <c r="V31" s="29">
        <v>0</v>
      </c>
      <c r="W31" s="29">
        <v>5</v>
      </c>
      <c r="X31" s="29">
        <v>0</v>
      </c>
      <c r="Y31" s="29">
        <v>25</v>
      </c>
      <c r="Z31" s="29">
        <v>57</v>
      </c>
      <c r="AA31" s="29">
        <v>0</v>
      </c>
      <c r="AB31" s="39">
        <v>90</v>
      </c>
      <c r="AC31" s="39">
        <v>10</v>
      </c>
      <c r="AD31" s="39">
        <v>0</v>
      </c>
      <c r="AE31" s="39">
        <v>0</v>
      </c>
      <c r="AF31" s="29">
        <f>+SUM(AA31:AE31)</f>
        <v>100</v>
      </c>
      <c r="AG31" s="39">
        <v>85</v>
      </c>
      <c r="AH31" s="39">
        <v>15</v>
      </c>
      <c r="AI31" s="39">
        <v>0</v>
      </c>
      <c r="AJ31" s="39">
        <v>0</v>
      </c>
      <c r="AK31" s="39">
        <f t="shared" si="2"/>
        <v>100</v>
      </c>
      <c r="AL31" s="39">
        <v>90</v>
      </c>
      <c r="AM31" s="39">
        <v>10</v>
      </c>
      <c r="AN31" s="39">
        <v>0</v>
      </c>
      <c r="AO31" s="39">
        <v>0</v>
      </c>
      <c r="AP31" s="39">
        <f t="shared" si="3"/>
        <v>100</v>
      </c>
      <c r="AQ31" s="39">
        <v>95</v>
      </c>
      <c r="AR31" s="39">
        <v>5</v>
      </c>
      <c r="AS31" s="39">
        <v>0</v>
      </c>
      <c r="AT31" s="39">
        <v>0</v>
      </c>
      <c r="AU31" s="39">
        <f t="shared" si="4"/>
        <v>100</v>
      </c>
      <c r="AV31" s="29"/>
      <c r="AW31" s="29" t="s">
        <v>130</v>
      </c>
      <c r="AX31" s="29" t="s">
        <v>130</v>
      </c>
      <c r="AY31" s="29" t="s">
        <v>130</v>
      </c>
      <c r="AZ31" s="29" t="s">
        <v>130</v>
      </c>
      <c r="BA31" s="205">
        <v>0</v>
      </c>
    </row>
    <row r="32" spans="1:54" ht="36.75" customHeight="1" x14ac:dyDescent="0.25">
      <c r="A32" s="186">
        <v>36</v>
      </c>
      <c r="B32" s="223" t="s">
        <v>230</v>
      </c>
      <c r="C32" s="191" t="s">
        <v>124</v>
      </c>
      <c r="D32" s="29" t="s">
        <v>76</v>
      </c>
      <c r="E32" s="29" t="s">
        <v>76</v>
      </c>
      <c r="F32" s="27" t="s">
        <v>165</v>
      </c>
      <c r="G32" s="32" t="s">
        <v>212</v>
      </c>
      <c r="H32" s="29" t="s">
        <v>205</v>
      </c>
      <c r="I32" s="31" t="s">
        <v>217</v>
      </c>
      <c r="J32" s="29">
        <v>2</v>
      </c>
      <c r="K32" s="29">
        <v>2</v>
      </c>
      <c r="L32" s="28">
        <f t="shared" si="0"/>
        <v>100</v>
      </c>
      <c r="M32" s="31"/>
      <c r="N32" s="29">
        <v>2</v>
      </c>
      <c r="O32" s="29">
        <v>0</v>
      </c>
      <c r="P32" s="29">
        <v>0</v>
      </c>
      <c r="Q32" s="29">
        <v>0</v>
      </c>
      <c r="R32" s="29">
        <v>0</v>
      </c>
      <c r="S32" s="29">
        <v>0</v>
      </c>
      <c r="T32" s="29">
        <v>2</v>
      </c>
      <c r="U32" s="29">
        <v>0</v>
      </c>
      <c r="V32" s="29">
        <v>0</v>
      </c>
      <c r="W32" s="29">
        <v>0</v>
      </c>
      <c r="X32" s="29">
        <v>0</v>
      </c>
      <c r="Y32" s="29">
        <v>1</v>
      </c>
      <c r="Z32" s="29">
        <v>1</v>
      </c>
      <c r="AA32" s="29">
        <v>0</v>
      </c>
      <c r="AB32" s="39" t="s">
        <v>130</v>
      </c>
      <c r="AC32" s="39" t="s">
        <v>130</v>
      </c>
      <c r="AD32" s="39" t="s">
        <v>130</v>
      </c>
      <c r="AE32" s="39" t="s">
        <v>130</v>
      </c>
      <c r="AF32" s="29">
        <f>+SUM(AA32:AE32)</f>
        <v>0</v>
      </c>
      <c r="AG32" s="39" t="s">
        <v>130</v>
      </c>
      <c r="AH32" s="39" t="s">
        <v>130</v>
      </c>
      <c r="AI32" s="39" t="s">
        <v>130</v>
      </c>
      <c r="AJ32" s="39" t="s">
        <v>130</v>
      </c>
      <c r="AK32" s="98">
        <f t="shared" si="2"/>
        <v>0</v>
      </c>
      <c r="AL32" s="39" t="s">
        <v>130</v>
      </c>
      <c r="AM32" s="39" t="s">
        <v>130</v>
      </c>
      <c r="AN32" s="39" t="s">
        <v>130</v>
      </c>
      <c r="AO32" s="39" t="s">
        <v>130</v>
      </c>
      <c r="AP32" s="98">
        <f t="shared" si="3"/>
        <v>0</v>
      </c>
      <c r="AQ32" s="39" t="s">
        <v>130</v>
      </c>
      <c r="AR32" s="39" t="s">
        <v>130</v>
      </c>
      <c r="AS32" s="39" t="s">
        <v>130</v>
      </c>
      <c r="AT32" s="39" t="s">
        <v>130</v>
      </c>
      <c r="AU32" s="98">
        <f t="shared" si="4"/>
        <v>0</v>
      </c>
      <c r="AV32" s="29"/>
      <c r="AW32" s="29" t="s">
        <v>130</v>
      </c>
      <c r="AX32" s="29" t="s">
        <v>130</v>
      </c>
      <c r="AY32" s="29" t="s">
        <v>130</v>
      </c>
      <c r="AZ32" s="29" t="s">
        <v>130</v>
      </c>
      <c r="BA32" s="177">
        <v>4779668</v>
      </c>
    </row>
    <row r="33" spans="1:65" ht="36.75" customHeight="1" x14ac:dyDescent="0.25">
      <c r="A33" s="186">
        <v>38</v>
      </c>
      <c r="B33" s="223" t="s">
        <v>105</v>
      </c>
      <c r="C33" s="191" t="s">
        <v>125</v>
      </c>
      <c r="D33" s="29" t="s">
        <v>76</v>
      </c>
      <c r="E33" s="29"/>
      <c r="F33" s="27" t="s">
        <v>185</v>
      </c>
      <c r="G33" s="32" t="s">
        <v>209</v>
      </c>
      <c r="H33" s="29" t="s">
        <v>210</v>
      </c>
      <c r="I33" s="31" t="s">
        <v>211</v>
      </c>
      <c r="J33" s="29">
        <v>16</v>
      </c>
      <c r="K33" s="29">
        <v>16</v>
      </c>
      <c r="L33" s="28">
        <f t="shared" si="0"/>
        <v>100</v>
      </c>
      <c r="M33" s="31"/>
      <c r="N33" s="29">
        <v>0</v>
      </c>
      <c r="O33" s="29">
        <v>0</v>
      </c>
      <c r="P33" s="29">
        <v>0</v>
      </c>
      <c r="Q33" s="29">
        <v>6</v>
      </c>
      <c r="R33" s="29">
        <v>10</v>
      </c>
      <c r="S33" s="29">
        <v>5</v>
      </c>
      <c r="T33" s="29">
        <v>0</v>
      </c>
      <c r="U33" s="29">
        <v>0</v>
      </c>
      <c r="V33" s="29">
        <v>11</v>
      </c>
      <c r="W33" s="29">
        <v>0</v>
      </c>
      <c r="X33" s="29">
        <v>0</v>
      </c>
      <c r="Y33" s="29">
        <v>10</v>
      </c>
      <c r="Z33" s="29">
        <v>6</v>
      </c>
      <c r="AA33" s="29">
        <v>0</v>
      </c>
      <c r="AB33" s="132" t="s">
        <v>225</v>
      </c>
      <c r="AC33" s="130"/>
      <c r="AD33" s="130"/>
      <c r="AE33" s="130"/>
      <c r="AF33" s="129">
        <f t="shared" ref="AF33:AF47" si="5">+SUM(AA33:AE33)</f>
        <v>0</v>
      </c>
      <c r="AG33" s="130"/>
      <c r="AH33" s="130"/>
      <c r="AI33" s="130"/>
      <c r="AJ33" s="130"/>
      <c r="AK33" s="130">
        <f t="shared" si="2"/>
        <v>0</v>
      </c>
      <c r="AL33" s="130"/>
      <c r="AM33" s="130"/>
      <c r="AN33" s="130"/>
      <c r="AO33" s="130"/>
      <c r="AP33" s="130">
        <f t="shared" si="3"/>
        <v>0</v>
      </c>
      <c r="AQ33" s="130"/>
      <c r="AR33" s="130"/>
      <c r="AS33" s="130"/>
      <c r="AT33" s="130"/>
      <c r="AU33" s="130">
        <f t="shared" si="4"/>
        <v>0</v>
      </c>
      <c r="AV33" s="131"/>
      <c r="AW33" s="135" t="s">
        <v>239</v>
      </c>
      <c r="AX33" s="135" t="s">
        <v>239</v>
      </c>
      <c r="AY33" s="135" t="s">
        <v>239</v>
      </c>
      <c r="AZ33" s="135" t="s">
        <v>239</v>
      </c>
      <c r="BA33" s="205">
        <v>0</v>
      </c>
    </row>
    <row r="34" spans="1:65" ht="36.75" customHeight="1" x14ac:dyDescent="0.25">
      <c r="A34" s="186">
        <v>39</v>
      </c>
      <c r="B34" s="223" t="s">
        <v>106</v>
      </c>
      <c r="C34" s="187" t="s">
        <v>126</v>
      </c>
      <c r="D34" s="29" t="s">
        <v>76</v>
      </c>
      <c r="E34" s="29" t="s">
        <v>76</v>
      </c>
      <c r="F34" s="26">
        <v>43601</v>
      </c>
      <c r="G34" s="29" t="s">
        <v>77</v>
      </c>
      <c r="H34" s="29" t="s">
        <v>190</v>
      </c>
      <c r="I34" s="31" t="s">
        <v>87</v>
      </c>
      <c r="J34" s="29">
        <v>50</v>
      </c>
      <c r="K34" s="29">
        <v>50</v>
      </c>
      <c r="L34" s="28">
        <f t="shared" si="0"/>
        <v>100</v>
      </c>
      <c r="M34" s="29"/>
      <c r="N34" s="29">
        <v>0</v>
      </c>
      <c r="O34" s="29">
        <v>0</v>
      </c>
      <c r="P34" s="29">
        <v>43</v>
      </c>
      <c r="Q34" s="29">
        <v>4</v>
      </c>
      <c r="R34" s="29">
        <v>3</v>
      </c>
      <c r="S34" s="29">
        <v>9</v>
      </c>
      <c r="T34" s="29">
        <v>0</v>
      </c>
      <c r="U34" s="29">
        <v>3</v>
      </c>
      <c r="V34" s="29">
        <v>26</v>
      </c>
      <c r="W34" s="29">
        <v>0</v>
      </c>
      <c r="X34" s="29">
        <v>12</v>
      </c>
      <c r="Y34" s="29">
        <v>13</v>
      </c>
      <c r="Z34" s="29">
        <v>37</v>
      </c>
      <c r="AA34" s="29">
        <v>0</v>
      </c>
      <c r="AB34" s="29">
        <f>+'[2]APLICATIVO SIG'!$C$10</f>
        <v>45.8</v>
      </c>
      <c r="AC34" s="29">
        <f>+'[2]APLICATIVO SIG'!$D$10</f>
        <v>53</v>
      </c>
      <c r="AD34" s="29">
        <f>+'[2]APLICATIVO SIG'!$E$10</f>
        <v>1.2</v>
      </c>
      <c r="AE34" s="29">
        <f>+'[2]APLICATIVO SIG'!$F$10</f>
        <v>0</v>
      </c>
      <c r="AF34" s="29">
        <f t="shared" si="5"/>
        <v>100</v>
      </c>
      <c r="AG34" s="29">
        <f>+'[2]APLICATIVO SIG'!$C$19</f>
        <v>51.8</v>
      </c>
      <c r="AH34" s="29">
        <f>+'[2]APLICATIVO SIG'!$D$19</f>
        <v>45.8</v>
      </c>
      <c r="AI34" s="29">
        <f>+'[2]APLICATIVO SIG'!$E$19</f>
        <v>2.4</v>
      </c>
      <c r="AJ34" s="29">
        <f>+'[2]APLICATIVO SIG'!$F$19</f>
        <v>0</v>
      </c>
      <c r="AK34" s="39">
        <f t="shared" si="2"/>
        <v>100</v>
      </c>
      <c r="AL34" s="29">
        <f>+'[2]APLICATIVO SIG'!$C$25</f>
        <v>53</v>
      </c>
      <c r="AM34" s="29">
        <f>+'[2]APLICATIVO SIG'!$D$25</f>
        <v>47</v>
      </c>
      <c r="AN34" s="29">
        <f>+'[2]APLICATIVO SIG'!$E$25</f>
        <v>0</v>
      </c>
      <c r="AO34" s="29">
        <f>+'[2]APLICATIVO SIG'!$F$25</f>
        <v>0</v>
      </c>
      <c r="AP34" s="39">
        <f t="shared" si="3"/>
        <v>100</v>
      </c>
      <c r="AQ34" s="29">
        <f>+'[2]APLICATIVO SIG'!$C$35</f>
        <v>53</v>
      </c>
      <c r="AR34" s="29">
        <f>+'[2]APLICATIVO SIG'!$D$35</f>
        <v>46</v>
      </c>
      <c r="AS34" s="29">
        <f>+'[2]APLICATIVO SIG'!$E$35</f>
        <v>1</v>
      </c>
      <c r="AT34" s="29">
        <f>+'[2]APLICATIVO SIG'!$F$35</f>
        <v>0</v>
      </c>
      <c r="AU34" s="39">
        <f t="shared" si="4"/>
        <v>100</v>
      </c>
      <c r="AV34" s="29"/>
      <c r="AW34" s="29">
        <f>+'T_EVALUACION CONOCIMIENTOS'!J433</f>
        <v>7</v>
      </c>
      <c r="AX34" s="95">
        <f>+'T_EVALUACION CONOCIMIENTOS'!M433</f>
        <v>72.689075630252105</v>
      </c>
      <c r="AY34" s="95">
        <f>+'T_EVALUACION CONOCIMIENTOS'!N433</f>
        <v>79.831932773109259</v>
      </c>
      <c r="AZ34" s="95">
        <f>+'T_EVALUACION CONOCIMIENTOS'!O433</f>
        <v>7.142857142857153</v>
      </c>
      <c r="BA34" s="203">
        <v>0</v>
      </c>
    </row>
    <row r="35" spans="1:65" s="216" customFormat="1" ht="36.75" customHeight="1" x14ac:dyDescent="0.25">
      <c r="A35" s="217">
        <v>40</v>
      </c>
      <c r="B35" s="225" t="s">
        <v>299</v>
      </c>
      <c r="C35" s="218" t="s">
        <v>127</v>
      </c>
      <c r="D35" s="41" t="s">
        <v>76</v>
      </c>
      <c r="E35" s="41" t="s">
        <v>76</v>
      </c>
      <c r="F35" s="221">
        <v>43707</v>
      </c>
      <c r="G35" s="41" t="s">
        <v>77</v>
      </c>
      <c r="H35" s="41" t="s">
        <v>190</v>
      </c>
      <c r="I35" s="40" t="s">
        <v>87</v>
      </c>
      <c r="J35" s="41">
        <v>58</v>
      </c>
      <c r="K35" s="41">
        <v>58</v>
      </c>
      <c r="L35" s="119">
        <f t="shared" si="0"/>
        <v>100</v>
      </c>
      <c r="M35" s="41"/>
      <c r="N35" s="41">
        <v>1</v>
      </c>
      <c r="O35" s="41">
        <v>2</v>
      </c>
      <c r="P35" s="41">
        <v>52</v>
      </c>
      <c r="Q35" s="41">
        <v>2</v>
      </c>
      <c r="R35" s="41">
        <v>1</v>
      </c>
      <c r="S35" s="137">
        <v>15</v>
      </c>
      <c r="T35" s="137">
        <v>3</v>
      </c>
      <c r="U35" s="137">
        <v>1</v>
      </c>
      <c r="V35" s="137">
        <v>27</v>
      </c>
      <c r="W35" s="137">
        <v>0</v>
      </c>
      <c r="X35" s="137">
        <v>12</v>
      </c>
      <c r="Y35" s="41">
        <v>15</v>
      </c>
      <c r="Z35" s="41">
        <v>30</v>
      </c>
      <c r="AA35" s="41">
        <v>0</v>
      </c>
      <c r="AB35" s="43">
        <f>+'[1]Indicadores de Gestion'!$B$10</f>
        <v>51</v>
      </c>
      <c r="AC35" s="43">
        <f>+'[1]Indicadores de Gestion'!$C$10</f>
        <v>45.2</v>
      </c>
      <c r="AD35" s="43">
        <f>+'[1]Indicadores de Gestion'!$D$10</f>
        <v>3.8</v>
      </c>
      <c r="AE35" s="43">
        <f>+'[1]Indicadores de Gestion'!$E$10</f>
        <v>0</v>
      </c>
      <c r="AF35" s="41">
        <f t="shared" si="5"/>
        <v>100</v>
      </c>
      <c r="AG35" s="43">
        <f>+'[1]Indicadores de Gestion'!$B$19</f>
        <v>46.2</v>
      </c>
      <c r="AH35" s="43">
        <f>+'[1]Indicadores de Gestion'!$C$19</f>
        <v>47.6</v>
      </c>
      <c r="AI35" s="43">
        <f>+'[1]Indicadores de Gestion'!$D$19</f>
        <v>6.2</v>
      </c>
      <c r="AJ35" s="43">
        <f>+'[1]Indicadores de Gestion'!$E$19</f>
        <v>0</v>
      </c>
      <c r="AK35" s="136">
        <f t="shared" si="2"/>
        <v>100.00000000000001</v>
      </c>
      <c r="AL35" s="43">
        <f>+'[1]Indicadores de Gestion'!$B$25</f>
        <v>50</v>
      </c>
      <c r="AM35" s="43">
        <f>+'[1]Indicadores de Gestion'!$C$25</f>
        <v>50</v>
      </c>
      <c r="AN35" s="43">
        <f>+'[1]Indicadores de Gestion'!$D$25</f>
        <v>0</v>
      </c>
      <c r="AO35" s="43">
        <f>+'[1]Indicadores de Gestion'!$E$25</f>
        <v>0</v>
      </c>
      <c r="AP35" s="43">
        <f t="shared" si="3"/>
        <v>100</v>
      </c>
      <c r="AQ35" s="43">
        <f>+'[1]Indicadores de Gestion'!$B$35</f>
        <v>56.333333333333336</v>
      </c>
      <c r="AR35" s="43">
        <f>+'[1]Indicadores de Gestion'!$C$35</f>
        <v>42.333333333333336</v>
      </c>
      <c r="AS35" s="43">
        <f>+'[1]Indicadores de Gestion'!$D$35</f>
        <v>1.3333333333333333</v>
      </c>
      <c r="AT35" s="43">
        <f>+'[1]Indicadores de Gestion'!$E$35</f>
        <v>0</v>
      </c>
      <c r="AU35" s="43">
        <f t="shared" si="4"/>
        <v>100</v>
      </c>
      <c r="AV35" s="41"/>
      <c r="AW35" s="43">
        <v>13</v>
      </c>
      <c r="AX35" s="153">
        <f>+'T_EVALUACION CONOCIMIENTOS'!E622</f>
        <v>48.13186813186811</v>
      </c>
      <c r="AY35" s="153">
        <f>+'T_EVALUACION CONOCIMIENTOS'!F622</f>
        <v>80.87912087912089</v>
      </c>
      <c r="AZ35" s="153">
        <f>+'T_EVALUACION CONOCIMIENTOS'!G622</f>
        <v>32.74725274725278</v>
      </c>
      <c r="BA35" s="205">
        <v>0</v>
      </c>
      <c r="BB35" s="222"/>
    </row>
    <row r="36" spans="1:65" s="215" customFormat="1" ht="36.75" customHeight="1" x14ac:dyDescent="0.25">
      <c r="A36" s="217">
        <v>42</v>
      </c>
      <c r="B36" s="225" t="s">
        <v>305</v>
      </c>
      <c r="C36" s="218" t="s">
        <v>128</v>
      </c>
      <c r="D36" s="41" t="s">
        <v>76</v>
      </c>
      <c r="E36" s="41"/>
      <c r="F36" s="118" t="s">
        <v>314</v>
      </c>
      <c r="G36" s="220" t="s">
        <v>315</v>
      </c>
      <c r="H36" s="41" t="s">
        <v>205</v>
      </c>
      <c r="I36" s="40" t="s">
        <v>316</v>
      </c>
      <c r="J36" s="41">
        <v>1</v>
      </c>
      <c r="K36" s="41">
        <v>1</v>
      </c>
      <c r="L36" s="119">
        <f t="shared" si="0"/>
        <v>100</v>
      </c>
      <c r="M36" s="41"/>
      <c r="N36" s="41">
        <v>0</v>
      </c>
      <c r="O36" s="41">
        <v>0</v>
      </c>
      <c r="P36" s="41">
        <v>1</v>
      </c>
      <c r="Q36" s="41">
        <v>0</v>
      </c>
      <c r="R36" s="41">
        <v>0</v>
      </c>
      <c r="S36" s="41">
        <v>0</v>
      </c>
      <c r="T36" s="41">
        <v>0</v>
      </c>
      <c r="U36" s="41">
        <v>0</v>
      </c>
      <c r="V36" s="41">
        <v>1</v>
      </c>
      <c r="W36" s="41">
        <v>0</v>
      </c>
      <c r="X36" s="41">
        <v>0</v>
      </c>
      <c r="Y36" s="41">
        <v>0</v>
      </c>
      <c r="Z36" s="41">
        <v>1</v>
      </c>
      <c r="AA36" s="41">
        <v>0</v>
      </c>
      <c r="AB36" s="43" t="s">
        <v>293</v>
      </c>
      <c r="AC36" s="43" t="s">
        <v>293</v>
      </c>
      <c r="AD36" s="43" t="s">
        <v>293</v>
      </c>
      <c r="AE36" s="43" t="s">
        <v>293</v>
      </c>
      <c r="AF36" s="41" t="s">
        <v>293</v>
      </c>
      <c r="AG36" s="43" t="s">
        <v>293</v>
      </c>
      <c r="AH36" s="43" t="s">
        <v>293</v>
      </c>
      <c r="AI36" s="43" t="s">
        <v>293</v>
      </c>
      <c r="AJ36" s="43" t="s">
        <v>293</v>
      </c>
      <c r="AK36" s="136" t="s">
        <v>293</v>
      </c>
      <c r="AL36" s="43" t="s">
        <v>293</v>
      </c>
      <c r="AM36" s="43" t="s">
        <v>293</v>
      </c>
      <c r="AN36" s="43" t="s">
        <v>293</v>
      </c>
      <c r="AO36" s="43" t="s">
        <v>293</v>
      </c>
      <c r="AP36" s="43" t="s">
        <v>293</v>
      </c>
      <c r="AQ36" s="43" t="s">
        <v>293</v>
      </c>
      <c r="AR36" s="43" t="s">
        <v>293</v>
      </c>
      <c r="AS36" s="43" t="s">
        <v>293</v>
      </c>
      <c r="AT36" s="43" t="s">
        <v>293</v>
      </c>
      <c r="AU36" s="43">
        <f t="shared" si="4"/>
        <v>0</v>
      </c>
      <c r="AV36" s="41"/>
      <c r="AW36" s="41" t="s">
        <v>130</v>
      </c>
      <c r="AX36" s="41" t="s">
        <v>130</v>
      </c>
      <c r="AY36" s="41" t="s">
        <v>130</v>
      </c>
      <c r="AZ36" s="41" t="s">
        <v>130</v>
      </c>
      <c r="BA36" s="219">
        <v>4498200</v>
      </c>
      <c r="BB36" s="182"/>
    </row>
    <row r="37" spans="1:65" ht="57" customHeight="1" x14ac:dyDescent="0.25">
      <c r="A37" s="186">
        <v>45</v>
      </c>
      <c r="B37" s="223" t="s">
        <v>107</v>
      </c>
      <c r="C37" s="196" t="s">
        <v>158</v>
      </c>
      <c r="D37" s="29"/>
      <c r="E37" s="29" t="s">
        <v>76</v>
      </c>
      <c r="F37" s="26">
        <v>43580</v>
      </c>
      <c r="G37" s="32" t="s">
        <v>213</v>
      </c>
      <c r="H37" s="29" t="s">
        <v>215</v>
      </c>
      <c r="I37" s="31" t="s">
        <v>218</v>
      </c>
      <c r="J37" s="29">
        <v>7</v>
      </c>
      <c r="K37" s="29">
        <v>7</v>
      </c>
      <c r="L37" s="28">
        <f t="shared" si="0"/>
        <v>100</v>
      </c>
      <c r="M37" s="31"/>
      <c r="N37" s="29">
        <v>0</v>
      </c>
      <c r="O37" s="29">
        <v>0</v>
      </c>
      <c r="P37" s="29">
        <v>3</v>
      </c>
      <c r="Q37" s="29">
        <v>0</v>
      </c>
      <c r="R37" s="29">
        <v>4</v>
      </c>
      <c r="S37" s="29">
        <v>3</v>
      </c>
      <c r="T37" s="29">
        <v>0</v>
      </c>
      <c r="U37" s="29">
        <v>0</v>
      </c>
      <c r="V37" s="29">
        <v>4</v>
      </c>
      <c r="W37" s="29">
        <v>0</v>
      </c>
      <c r="X37" s="29">
        <v>0</v>
      </c>
      <c r="Y37" s="29">
        <v>4</v>
      </c>
      <c r="Z37" s="29">
        <v>3</v>
      </c>
      <c r="AA37" s="29">
        <v>0</v>
      </c>
      <c r="AB37" s="39" t="s">
        <v>130</v>
      </c>
      <c r="AC37" s="39" t="s">
        <v>130</v>
      </c>
      <c r="AD37" s="39" t="s">
        <v>130</v>
      </c>
      <c r="AE37" s="39" t="s">
        <v>130</v>
      </c>
      <c r="AF37" s="29">
        <f t="shared" si="5"/>
        <v>0</v>
      </c>
      <c r="AG37" s="39" t="s">
        <v>130</v>
      </c>
      <c r="AH37" s="39" t="s">
        <v>130</v>
      </c>
      <c r="AI37" s="39" t="s">
        <v>130</v>
      </c>
      <c r="AJ37" s="39" t="s">
        <v>130</v>
      </c>
      <c r="AK37" s="98">
        <f t="shared" si="2"/>
        <v>0</v>
      </c>
      <c r="AL37" s="39" t="s">
        <v>130</v>
      </c>
      <c r="AM37" s="39" t="s">
        <v>130</v>
      </c>
      <c r="AN37" s="39" t="s">
        <v>130</v>
      </c>
      <c r="AO37" s="39" t="s">
        <v>130</v>
      </c>
      <c r="AP37" s="39">
        <f t="shared" si="3"/>
        <v>0</v>
      </c>
      <c r="AQ37" s="39" t="s">
        <v>130</v>
      </c>
      <c r="AR37" s="39" t="s">
        <v>130</v>
      </c>
      <c r="AS37" s="39" t="s">
        <v>130</v>
      </c>
      <c r="AT37" s="39" t="s">
        <v>130</v>
      </c>
      <c r="AU37" s="39">
        <f t="shared" si="4"/>
        <v>0</v>
      </c>
      <c r="AV37" s="29"/>
      <c r="AW37" s="29" t="s">
        <v>130</v>
      </c>
      <c r="AX37" s="29" t="s">
        <v>130</v>
      </c>
      <c r="AY37" s="29" t="s">
        <v>130</v>
      </c>
      <c r="AZ37" s="29" t="s">
        <v>130</v>
      </c>
      <c r="BA37" s="203">
        <v>0</v>
      </c>
    </row>
    <row r="38" spans="1:65" ht="83.25" customHeight="1" x14ac:dyDescent="0.25">
      <c r="A38" s="186">
        <v>47</v>
      </c>
      <c r="B38" s="223" t="s">
        <v>246</v>
      </c>
      <c r="C38" s="191" t="s">
        <v>129</v>
      </c>
      <c r="D38" s="29" t="s">
        <v>76</v>
      </c>
      <c r="E38" s="29" t="s">
        <v>76</v>
      </c>
      <c r="F38" s="27" t="s">
        <v>249</v>
      </c>
      <c r="G38" s="29" t="s">
        <v>77</v>
      </c>
      <c r="H38" s="29" t="s">
        <v>210</v>
      </c>
      <c r="I38" s="31" t="s">
        <v>222</v>
      </c>
      <c r="J38" s="29">
        <v>19</v>
      </c>
      <c r="K38" s="29">
        <v>19</v>
      </c>
      <c r="L38" s="28">
        <f t="shared" si="0"/>
        <v>100</v>
      </c>
      <c r="M38" s="29"/>
      <c r="N38" s="29">
        <v>0</v>
      </c>
      <c r="O38" s="29">
        <v>0</v>
      </c>
      <c r="P38" s="29">
        <v>11</v>
      </c>
      <c r="Q38" s="29">
        <v>4</v>
      </c>
      <c r="R38" s="29">
        <v>4</v>
      </c>
      <c r="S38" s="29">
        <v>3</v>
      </c>
      <c r="T38" s="29">
        <v>0</v>
      </c>
      <c r="U38" s="29">
        <v>0</v>
      </c>
      <c r="V38" s="29">
        <v>16</v>
      </c>
      <c r="W38" s="29">
        <v>0</v>
      </c>
      <c r="X38" s="29">
        <v>0</v>
      </c>
      <c r="Y38" s="29">
        <v>5</v>
      </c>
      <c r="Z38" s="29">
        <v>14</v>
      </c>
      <c r="AA38" s="29">
        <v>0</v>
      </c>
      <c r="AB38" s="98">
        <v>88</v>
      </c>
      <c r="AC38" s="98">
        <v>12</v>
      </c>
      <c r="AD38" s="98">
        <v>0</v>
      </c>
      <c r="AE38" s="98">
        <v>0</v>
      </c>
      <c r="AF38" s="85">
        <f t="shared" ref="AF38:AF39" si="6">+AE38+AD38+AC38+AB38</f>
        <v>100</v>
      </c>
      <c r="AG38" s="98">
        <v>94</v>
      </c>
      <c r="AH38" s="98">
        <v>6</v>
      </c>
      <c r="AI38" s="98">
        <v>0</v>
      </c>
      <c r="AJ38" s="98">
        <v>0</v>
      </c>
      <c r="AK38" s="98">
        <f t="shared" ref="AK38:AK39" si="7">+AJ38+AI38+AH38+AG38</f>
        <v>100</v>
      </c>
      <c r="AL38" s="98">
        <v>82</v>
      </c>
      <c r="AM38" s="98">
        <v>18</v>
      </c>
      <c r="AN38" s="98">
        <v>0</v>
      </c>
      <c r="AO38" s="98">
        <v>0</v>
      </c>
      <c r="AP38" s="85">
        <f t="shared" ref="AP38:AP39" si="8">+AO38+AN38+AM38+AL38</f>
        <v>100</v>
      </c>
      <c r="AQ38" s="98">
        <v>88</v>
      </c>
      <c r="AR38" s="98">
        <v>12</v>
      </c>
      <c r="AS38" s="98">
        <v>0</v>
      </c>
      <c r="AT38" s="98">
        <v>0</v>
      </c>
      <c r="AU38" s="85">
        <f t="shared" ref="AU38:AU39" si="9">+AT38+AS38+AR38+AQ38</f>
        <v>100</v>
      </c>
      <c r="AV38" s="116" t="s">
        <v>322</v>
      </c>
      <c r="AW38" s="93">
        <v>6</v>
      </c>
      <c r="AX38" s="228">
        <f>+'[4]T_EVALUACION CONOCIMIENTOS'!E491</f>
        <v>50</v>
      </c>
      <c r="AY38" s="228">
        <f>+'[4]T_EVALUACION CONOCIMIENTOS'!F491</f>
        <v>50</v>
      </c>
      <c r="AZ38" s="228">
        <f>+'[4]T_EVALUACION CONOCIMIENTOS'!G491</f>
        <v>0</v>
      </c>
      <c r="BA38" s="227">
        <v>14207410</v>
      </c>
      <c r="BB38" s="181"/>
    </row>
    <row r="39" spans="1:65" ht="90.75" customHeight="1" x14ac:dyDescent="0.25">
      <c r="A39" s="186">
        <v>48</v>
      </c>
      <c r="B39" s="223" t="s">
        <v>247</v>
      </c>
      <c r="C39" s="191" t="s">
        <v>129</v>
      </c>
      <c r="D39" s="29" t="s">
        <v>76</v>
      </c>
      <c r="E39" s="29" t="s">
        <v>76</v>
      </c>
      <c r="F39" s="27" t="s">
        <v>250</v>
      </c>
      <c r="G39" s="29" t="s">
        <v>77</v>
      </c>
      <c r="H39" s="29" t="s">
        <v>210</v>
      </c>
      <c r="I39" s="31" t="s">
        <v>222</v>
      </c>
      <c r="J39" s="29">
        <v>18</v>
      </c>
      <c r="K39" s="29">
        <v>18</v>
      </c>
      <c r="L39" s="28">
        <f>+(K39*100)/J39</f>
        <v>100</v>
      </c>
      <c r="M39" s="29"/>
      <c r="N39" s="29">
        <v>0</v>
      </c>
      <c r="O39" s="29">
        <v>0</v>
      </c>
      <c r="P39" s="29">
        <v>10</v>
      </c>
      <c r="Q39" s="29">
        <v>3</v>
      </c>
      <c r="R39" s="29">
        <v>5</v>
      </c>
      <c r="S39" s="29">
        <v>1</v>
      </c>
      <c r="T39" s="29">
        <v>0</v>
      </c>
      <c r="U39" s="29">
        <v>0</v>
      </c>
      <c r="V39" s="29">
        <v>17</v>
      </c>
      <c r="W39" s="29">
        <v>0</v>
      </c>
      <c r="X39" s="29">
        <v>0</v>
      </c>
      <c r="Y39" s="29">
        <v>6</v>
      </c>
      <c r="Z39" s="29">
        <v>11</v>
      </c>
      <c r="AA39" s="29">
        <v>0</v>
      </c>
      <c r="AB39" s="98">
        <v>87</v>
      </c>
      <c r="AC39" s="98">
        <v>13</v>
      </c>
      <c r="AD39" s="98">
        <v>0</v>
      </c>
      <c r="AE39" s="98">
        <v>0</v>
      </c>
      <c r="AF39" s="85">
        <f t="shared" si="6"/>
        <v>100</v>
      </c>
      <c r="AG39" s="98">
        <v>83</v>
      </c>
      <c r="AH39" s="98">
        <v>17</v>
      </c>
      <c r="AI39" s="98">
        <v>0</v>
      </c>
      <c r="AJ39" s="98">
        <v>0</v>
      </c>
      <c r="AK39" s="98">
        <f t="shared" si="7"/>
        <v>100</v>
      </c>
      <c r="AL39" s="98">
        <v>80</v>
      </c>
      <c r="AM39" s="98">
        <v>20</v>
      </c>
      <c r="AN39" s="98">
        <v>0</v>
      </c>
      <c r="AO39" s="98">
        <v>0</v>
      </c>
      <c r="AP39" s="85">
        <f t="shared" si="8"/>
        <v>100</v>
      </c>
      <c r="AQ39" s="98">
        <v>74</v>
      </c>
      <c r="AR39" s="98">
        <v>26</v>
      </c>
      <c r="AS39" s="98">
        <v>0</v>
      </c>
      <c r="AT39" s="98">
        <v>0</v>
      </c>
      <c r="AU39" s="85">
        <f t="shared" si="9"/>
        <v>100</v>
      </c>
      <c r="AV39" s="116" t="s">
        <v>323</v>
      </c>
      <c r="AW39" s="93">
        <v>6</v>
      </c>
      <c r="AX39" s="228">
        <f>+'[4]T_EVALUACION CONOCIMIENTOS'!M489</f>
        <v>33.333333333333336</v>
      </c>
      <c r="AY39" s="228">
        <f>+'[4]T_EVALUACION CONOCIMIENTOS'!N489</f>
        <v>50</v>
      </c>
      <c r="AZ39" s="228">
        <f>+'[4]T_EVALUACION CONOCIMIENTOS'!O489</f>
        <v>16.666666666666664</v>
      </c>
      <c r="BA39" s="227">
        <v>14207410</v>
      </c>
    </row>
    <row r="40" spans="1:65" ht="87.75" customHeight="1" x14ac:dyDescent="0.25">
      <c r="A40" s="186">
        <v>49</v>
      </c>
      <c r="B40" s="223" t="s">
        <v>248</v>
      </c>
      <c r="C40" s="191" t="s">
        <v>129</v>
      </c>
      <c r="D40" s="29" t="s">
        <v>76</v>
      </c>
      <c r="E40" s="29" t="s">
        <v>76</v>
      </c>
      <c r="F40" s="27" t="s">
        <v>251</v>
      </c>
      <c r="G40" s="29" t="s">
        <v>189</v>
      </c>
      <c r="H40" s="29" t="s">
        <v>210</v>
      </c>
      <c r="I40" s="31" t="s">
        <v>222</v>
      </c>
      <c r="J40" s="29">
        <v>22</v>
      </c>
      <c r="K40" s="29">
        <v>22</v>
      </c>
      <c r="L40" s="28">
        <f>+(K40*100)/J40</f>
        <v>100</v>
      </c>
      <c r="M40" s="29"/>
      <c r="N40" s="29">
        <v>0</v>
      </c>
      <c r="O40" s="29">
        <v>0</v>
      </c>
      <c r="P40" s="29">
        <v>13</v>
      </c>
      <c r="Q40" s="29">
        <v>1</v>
      </c>
      <c r="R40" s="29">
        <v>8</v>
      </c>
      <c r="S40" s="29">
        <v>4</v>
      </c>
      <c r="T40" s="29">
        <v>0</v>
      </c>
      <c r="U40" s="29">
        <v>3</v>
      </c>
      <c r="V40" s="29">
        <v>15</v>
      </c>
      <c r="W40" s="29">
        <v>0</v>
      </c>
      <c r="X40" s="29">
        <v>0</v>
      </c>
      <c r="Y40" s="29">
        <v>6</v>
      </c>
      <c r="Z40" s="29">
        <v>16</v>
      </c>
      <c r="AA40" s="29">
        <v>0</v>
      </c>
      <c r="AB40" s="39">
        <v>77</v>
      </c>
      <c r="AC40" s="39">
        <v>23</v>
      </c>
      <c r="AD40" s="39">
        <v>0</v>
      </c>
      <c r="AE40" s="39">
        <v>0</v>
      </c>
      <c r="AF40" s="29">
        <v>100</v>
      </c>
      <c r="AG40" s="39">
        <v>89</v>
      </c>
      <c r="AH40" s="39">
        <v>11</v>
      </c>
      <c r="AI40" s="39">
        <v>0</v>
      </c>
      <c r="AJ40" s="39">
        <v>0</v>
      </c>
      <c r="AK40" s="98">
        <v>100</v>
      </c>
      <c r="AL40" s="39">
        <v>70</v>
      </c>
      <c r="AM40" s="39">
        <v>30</v>
      </c>
      <c r="AN40" s="39">
        <v>0</v>
      </c>
      <c r="AO40" s="39">
        <v>0</v>
      </c>
      <c r="AP40" s="39">
        <v>100</v>
      </c>
      <c r="AQ40" s="39">
        <v>72</v>
      </c>
      <c r="AR40" s="39">
        <v>28</v>
      </c>
      <c r="AS40" s="39">
        <v>0</v>
      </c>
      <c r="AT40" s="39">
        <v>0</v>
      </c>
      <c r="AU40" s="39">
        <v>100</v>
      </c>
      <c r="AV40" s="29" t="s">
        <v>324</v>
      </c>
      <c r="AW40" s="33">
        <v>6</v>
      </c>
      <c r="AX40" s="33">
        <v>40.151515151515156</v>
      </c>
      <c r="AY40" s="33">
        <v>53.787878787878796</v>
      </c>
      <c r="AZ40" s="33">
        <v>13.63636363636364</v>
      </c>
      <c r="BA40" s="203">
        <v>14207410</v>
      </c>
    </row>
    <row r="41" spans="1:65" ht="115.5" customHeight="1" x14ac:dyDescent="0.25">
      <c r="A41" s="186"/>
      <c r="B41" s="223" t="s">
        <v>327</v>
      </c>
      <c r="C41" s="191" t="s">
        <v>325</v>
      </c>
      <c r="D41" s="29" t="s">
        <v>76</v>
      </c>
      <c r="E41" s="29" t="s">
        <v>76</v>
      </c>
      <c r="F41" s="27" t="s">
        <v>333</v>
      </c>
      <c r="G41" s="29" t="s">
        <v>334</v>
      </c>
      <c r="H41" s="29" t="s">
        <v>205</v>
      </c>
      <c r="I41" s="31" t="s">
        <v>222</v>
      </c>
      <c r="J41" s="29">
        <v>11</v>
      </c>
      <c r="K41" s="29">
        <v>11</v>
      </c>
      <c r="L41" s="28">
        <v>100</v>
      </c>
      <c r="M41" s="29"/>
      <c r="N41" s="29">
        <v>0</v>
      </c>
      <c r="O41" s="29">
        <v>4</v>
      </c>
      <c r="P41" s="29">
        <v>6</v>
      </c>
      <c r="Q41" s="29">
        <v>0</v>
      </c>
      <c r="R41" s="29">
        <v>0</v>
      </c>
      <c r="S41" s="29">
        <v>1</v>
      </c>
      <c r="T41" s="29">
        <v>4</v>
      </c>
      <c r="U41" s="29">
        <v>0</v>
      </c>
      <c r="V41" s="29">
        <v>5</v>
      </c>
      <c r="W41" s="29">
        <v>0</v>
      </c>
      <c r="X41" s="29">
        <v>0</v>
      </c>
      <c r="Y41" s="29">
        <v>3</v>
      </c>
      <c r="Z41" s="29">
        <v>7</v>
      </c>
      <c r="AA41" s="29">
        <v>0</v>
      </c>
      <c r="AB41" s="39">
        <v>100</v>
      </c>
      <c r="AC41" s="39">
        <v>0</v>
      </c>
      <c r="AD41" s="39">
        <v>0</v>
      </c>
      <c r="AE41" s="39">
        <v>0</v>
      </c>
      <c r="AF41" s="29">
        <v>100</v>
      </c>
      <c r="AG41" s="39">
        <v>100</v>
      </c>
      <c r="AH41" s="39">
        <v>0</v>
      </c>
      <c r="AI41" s="39">
        <v>0</v>
      </c>
      <c r="AJ41" s="39">
        <v>0</v>
      </c>
      <c r="AK41" s="98">
        <v>100</v>
      </c>
      <c r="AL41" s="39">
        <v>100</v>
      </c>
      <c r="AM41" s="39">
        <v>0</v>
      </c>
      <c r="AN41" s="39">
        <v>0</v>
      </c>
      <c r="AO41" s="39">
        <v>0</v>
      </c>
      <c r="AP41" s="39">
        <v>100</v>
      </c>
      <c r="AQ41" s="39">
        <v>90</v>
      </c>
      <c r="AR41" s="39">
        <v>10</v>
      </c>
      <c r="AS41" s="39">
        <v>0</v>
      </c>
      <c r="AT41" s="39">
        <v>0</v>
      </c>
      <c r="AU41" s="39">
        <v>100</v>
      </c>
      <c r="AV41" s="31" t="s">
        <v>326</v>
      </c>
      <c r="AW41" s="33">
        <v>12</v>
      </c>
      <c r="AX41" s="33">
        <v>51.515151515151523</v>
      </c>
      <c r="AY41" s="33">
        <v>84.090909090909079</v>
      </c>
      <c r="AZ41" s="33">
        <v>32.575757575757571</v>
      </c>
      <c r="BA41" s="203">
        <v>0</v>
      </c>
    </row>
    <row r="42" spans="1:65" ht="44.25" customHeight="1" x14ac:dyDescent="0.25">
      <c r="A42" s="186">
        <v>50</v>
      </c>
      <c r="B42" s="224" t="s">
        <v>145</v>
      </c>
      <c r="C42" s="197" t="s">
        <v>144</v>
      </c>
      <c r="D42" s="29" t="s">
        <v>76</v>
      </c>
      <c r="E42" s="29" t="s">
        <v>76</v>
      </c>
      <c r="F42" s="26">
        <v>43542</v>
      </c>
      <c r="G42" s="29" t="s">
        <v>77</v>
      </c>
      <c r="H42" s="29" t="s">
        <v>224</v>
      </c>
      <c r="I42" s="31" t="s">
        <v>219</v>
      </c>
      <c r="J42" s="29">
        <v>27</v>
      </c>
      <c r="K42" s="29">
        <v>27</v>
      </c>
      <c r="L42" s="28">
        <f t="shared" si="0"/>
        <v>100</v>
      </c>
      <c r="M42" s="29"/>
      <c r="N42" s="39">
        <v>0</v>
      </c>
      <c r="O42" s="29">
        <v>0</v>
      </c>
      <c r="P42" s="29">
        <v>13</v>
      </c>
      <c r="Q42" s="29">
        <v>6</v>
      </c>
      <c r="R42" s="29">
        <v>8</v>
      </c>
      <c r="S42" s="39">
        <v>3</v>
      </c>
      <c r="T42" s="29">
        <v>0</v>
      </c>
      <c r="U42" s="29">
        <v>10</v>
      </c>
      <c r="V42" s="29">
        <v>12</v>
      </c>
      <c r="W42" s="29">
        <v>0</v>
      </c>
      <c r="X42" s="29">
        <v>2</v>
      </c>
      <c r="Y42" s="29">
        <v>13</v>
      </c>
      <c r="Z42" s="29">
        <v>14</v>
      </c>
      <c r="AA42" s="29">
        <v>0</v>
      </c>
      <c r="AB42" s="39" t="s">
        <v>130</v>
      </c>
      <c r="AC42" s="39" t="s">
        <v>130</v>
      </c>
      <c r="AD42" s="39" t="s">
        <v>130</v>
      </c>
      <c r="AE42" s="39" t="s">
        <v>130</v>
      </c>
      <c r="AF42" s="29">
        <f t="shared" si="5"/>
        <v>0</v>
      </c>
      <c r="AG42" s="39" t="s">
        <v>130</v>
      </c>
      <c r="AH42" s="39" t="s">
        <v>130</v>
      </c>
      <c r="AI42" s="39" t="s">
        <v>130</v>
      </c>
      <c r="AJ42" s="39" t="s">
        <v>130</v>
      </c>
      <c r="AK42" s="98">
        <f t="shared" si="2"/>
        <v>0</v>
      </c>
      <c r="AL42" s="39" t="s">
        <v>130</v>
      </c>
      <c r="AM42" s="39" t="s">
        <v>130</v>
      </c>
      <c r="AN42" s="39" t="s">
        <v>130</v>
      </c>
      <c r="AO42" s="39" t="s">
        <v>130</v>
      </c>
      <c r="AP42" s="39">
        <f t="shared" si="3"/>
        <v>0</v>
      </c>
      <c r="AQ42" s="39" t="s">
        <v>130</v>
      </c>
      <c r="AR42" s="39" t="s">
        <v>130</v>
      </c>
      <c r="AS42" s="39" t="s">
        <v>130</v>
      </c>
      <c r="AT42" s="39" t="s">
        <v>130</v>
      </c>
      <c r="AU42" s="39">
        <f t="shared" si="4"/>
        <v>0</v>
      </c>
      <c r="AV42" s="39" t="s">
        <v>130</v>
      </c>
      <c r="AW42" s="39" t="s">
        <v>130</v>
      </c>
      <c r="AX42" s="39" t="s">
        <v>130</v>
      </c>
      <c r="AY42" s="39" t="s">
        <v>130</v>
      </c>
      <c r="AZ42" s="39" t="s">
        <v>130</v>
      </c>
      <c r="BA42" s="203">
        <v>0</v>
      </c>
    </row>
    <row r="43" spans="1:65" s="94" customFormat="1" ht="36.75" customHeight="1" x14ac:dyDescent="0.25">
      <c r="A43" s="186">
        <v>51</v>
      </c>
      <c r="B43" s="223" t="s">
        <v>179</v>
      </c>
      <c r="C43" s="198" t="s">
        <v>180</v>
      </c>
      <c r="D43" s="85" t="s">
        <v>76</v>
      </c>
      <c r="E43" s="85" t="s">
        <v>76</v>
      </c>
      <c r="F43" s="114">
        <v>43629</v>
      </c>
      <c r="G43" s="85" t="s">
        <v>189</v>
      </c>
      <c r="H43" s="85" t="s">
        <v>190</v>
      </c>
      <c r="I43" s="116" t="s">
        <v>220</v>
      </c>
      <c r="J43" s="85">
        <v>45</v>
      </c>
      <c r="K43" s="85">
        <v>45</v>
      </c>
      <c r="L43" s="88">
        <f>+(K43*100)/J43</f>
        <v>100</v>
      </c>
      <c r="M43" s="85"/>
      <c r="N43" s="85">
        <v>3</v>
      </c>
      <c r="O43" s="85">
        <v>0</v>
      </c>
      <c r="P43" s="85">
        <v>33</v>
      </c>
      <c r="Q43" s="85">
        <v>7</v>
      </c>
      <c r="R43" s="85">
        <v>2</v>
      </c>
      <c r="S43" s="85">
        <v>2</v>
      </c>
      <c r="T43" s="85">
        <v>4</v>
      </c>
      <c r="U43" s="85">
        <v>3</v>
      </c>
      <c r="V43" s="85">
        <v>20</v>
      </c>
      <c r="W43" s="85">
        <v>0</v>
      </c>
      <c r="X43" s="85">
        <v>16</v>
      </c>
      <c r="Y43" s="85">
        <v>21</v>
      </c>
      <c r="Z43" s="85">
        <v>24</v>
      </c>
      <c r="AA43" s="85">
        <v>0</v>
      </c>
      <c r="AB43" s="98">
        <v>48</v>
      </c>
      <c r="AC43" s="98">
        <v>47</v>
      </c>
      <c r="AD43" s="98">
        <v>5</v>
      </c>
      <c r="AE43" s="98">
        <v>0</v>
      </c>
      <c r="AF43" s="85">
        <f t="shared" si="5"/>
        <v>100</v>
      </c>
      <c r="AG43" s="98">
        <v>45</v>
      </c>
      <c r="AH43" s="98">
        <v>47</v>
      </c>
      <c r="AI43" s="98">
        <v>8</v>
      </c>
      <c r="AJ43" s="98">
        <v>0</v>
      </c>
      <c r="AK43" s="98">
        <f t="shared" si="2"/>
        <v>100</v>
      </c>
      <c r="AL43" s="98">
        <v>65</v>
      </c>
      <c r="AM43" s="98">
        <v>31</v>
      </c>
      <c r="AN43" s="98">
        <v>4</v>
      </c>
      <c r="AO43" s="98">
        <v>0</v>
      </c>
      <c r="AP43" s="98">
        <f t="shared" si="3"/>
        <v>100</v>
      </c>
      <c r="AQ43" s="98">
        <v>55</v>
      </c>
      <c r="AR43" s="98">
        <v>40</v>
      </c>
      <c r="AS43" s="98">
        <v>5</v>
      </c>
      <c r="AT43" s="98">
        <v>0</v>
      </c>
      <c r="AU43" s="98">
        <f t="shared" si="4"/>
        <v>100</v>
      </c>
      <c r="AV43" s="85"/>
      <c r="AW43" s="93">
        <f>+'T_EVALUACION CONOCIMIENTOS'!B479</f>
        <v>6</v>
      </c>
      <c r="AX43" s="93">
        <f>+'T_EVALUACION CONOCIMIENTOS'!E479</f>
        <v>49.259259259259267</v>
      </c>
      <c r="AY43" s="93">
        <f>+'T_EVALUACION CONOCIMIENTOS'!F479</f>
        <v>55.555555555555557</v>
      </c>
      <c r="AZ43" s="93">
        <f>+'T_EVALUACION CONOCIMIENTOS'!G479</f>
        <v>6.2962962962962905</v>
      </c>
      <c r="BA43" s="204">
        <v>0</v>
      </c>
      <c r="BB43" s="180"/>
      <c r="BC43" s="45"/>
      <c r="BD43" s="45"/>
      <c r="BE43" s="45"/>
      <c r="BF43" s="45"/>
      <c r="BG43" s="45"/>
      <c r="BH43" s="45"/>
      <c r="BI43" s="45"/>
      <c r="BJ43" s="45"/>
      <c r="BK43" s="45"/>
      <c r="BL43" s="45"/>
      <c r="BM43" s="45"/>
    </row>
    <row r="44" spans="1:65" s="94" customFormat="1" ht="48.75" customHeight="1" x14ac:dyDescent="0.25">
      <c r="A44" s="186">
        <v>52</v>
      </c>
      <c r="B44" s="223" t="s">
        <v>176</v>
      </c>
      <c r="C44" s="198" t="s">
        <v>177</v>
      </c>
      <c r="D44" s="85" t="s">
        <v>76</v>
      </c>
      <c r="E44" s="85" t="s">
        <v>76</v>
      </c>
      <c r="F44" s="114">
        <v>43641</v>
      </c>
      <c r="G44" s="29" t="s">
        <v>77</v>
      </c>
      <c r="H44" s="85" t="s">
        <v>191</v>
      </c>
      <c r="I44" s="116" t="s">
        <v>221</v>
      </c>
      <c r="J44" s="85">
        <v>23</v>
      </c>
      <c r="K44" s="85">
        <v>23</v>
      </c>
      <c r="L44" s="88">
        <f t="shared" si="0"/>
        <v>100</v>
      </c>
      <c r="M44" s="85"/>
      <c r="N44" s="85">
        <v>0</v>
      </c>
      <c r="O44" s="85">
        <v>3</v>
      </c>
      <c r="P44" s="85">
        <v>11</v>
      </c>
      <c r="Q44" s="85">
        <v>4</v>
      </c>
      <c r="R44" s="85">
        <v>5</v>
      </c>
      <c r="S44" s="85">
        <v>4</v>
      </c>
      <c r="T44" s="85">
        <v>3</v>
      </c>
      <c r="U44" s="85">
        <v>0</v>
      </c>
      <c r="V44" s="85">
        <v>12</v>
      </c>
      <c r="W44" s="85">
        <v>1</v>
      </c>
      <c r="X44" s="85">
        <v>3</v>
      </c>
      <c r="Y44" s="85">
        <v>9</v>
      </c>
      <c r="Z44" s="85">
        <v>14</v>
      </c>
      <c r="AA44" s="85">
        <v>0</v>
      </c>
      <c r="AB44" s="98">
        <v>52</v>
      </c>
      <c r="AC44" s="98">
        <v>45</v>
      </c>
      <c r="AD44" s="98">
        <v>2</v>
      </c>
      <c r="AE44" s="98">
        <v>1</v>
      </c>
      <c r="AF44" s="29">
        <f t="shared" si="5"/>
        <v>100</v>
      </c>
      <c r="AG44" s="98">
        <v>59</v>
      </c>
      <c r="AH44" s="98">
        <v>39</v>
      </c>
      <c r="AI44" s="98">
        <v>2</v>
      </c>
      <c r="AJ44" s="98">
        <v>0</v>
      </c>
      <c r="AK44" s="98">
        <f t="shared" si="2"/>
        <v>100</v>
      </c>
      <c r="AL44" s="98">
        <v>60</v>
      </c>
      <c r="AM44" s="98">
        <v>40</v>
      </c>
      <c r="AN44" s="98">
        <v>0</v>
      </c>
      <c r="AO44" s="98">
        <v>0</v>
      </c>
      <c r="AP44" s="39">
        <f t="shared" si="3"/>
        <v>100</v>
      </c>
      <c r="AQ44" s="98">
        <v>48</v>
      </c>
      <c r="AR44" s="98">
        <v>50</v>
      </c>
      <c r="AS44" s="98">
        <v>2</v>
      </c>
      <c r="AT44" s="98">
        <v>0</v>
      </c>
      <c r="AU44" s="39">
        <f t="shared" si="4"/>
        <v>100</v>
      </c>
      <c r="AV44" s="85"/>
      <c r="AW44" s="93">
        <f>+'T_EVALUACION CONOCIMIENTOS'!B429</f>
        <v>6</v>
      </c>
      <c r="AX44" s="93">
        <f>+'T_EVALUACION CONOCIMIENTOS'!E429</f>
        <v>36.956521739130437</v>
      </c>
      <c r="AY44" s="93">
        <f>+'T_EVALUACION CONOCIMIENTOS'!F429</f>
        <v>55.79710144927536</v>
      </c>
      <c r="AZ44" s="93">
        <f>+'T_EVALUACION CONOCIMIENTOS'!G429</f>
        <v>18.840579710144922</v>
      </c>
      <c r="BA44" s="204">
        <v>0</v>
      </c>
      <c r="BB44" s="180"/>
      <c r="BC44" s="45"/>
      <c r="BD44" s="45"/>
      <c r="BE44" s="45"/>
      <c r="BF44" s="45"/>
      <c r="BG44" s="45"/>
      <c r="BH44" s="45"/>
      <c r="BI44" s="45"/>
      <c r="BJ44" s="45"/>
      <c r="BK44" s="45"/>
      <c r="BL44" s="45"/>
      <c r="BM44" s="45"/>
    </row>
    <row r="45" spans="1:65" s="94" customFormat="1" ht="41.25" customHeight="1" x14ac:dyDescent="0.25">
      <c r="A45" s="186">
        <v>53</v>
      </c>
      <c r="B45" s="223" t="s">
        <v>182</v>
      </c>
      <c r="C45" s="198" t="s">
        <v>183</v>
      </c>
      <c r="D45" s="85" t="s">
        <v>76</v>
      </c>
      <c r="E45" s="85" t="s">
        <v>76</v>
      </c>
      <c r="F45" s="114">
        <v>43644</v>
      </c>
      <c r="G45" s="85" t="s">
        <v>189</v>
      </c>
      <c r="H45" s="85" t="s">
        <v>200</v>
      </c>
      <c r="I45" s="116" t="s">
        <v>195</v>
      </c>
      <c r="J45" s="85">
        <v>20</v>
      </c>
      <c r="K45" s="85">
        <v>20</v>
      </c>
      <c r="L45" s="88">
        <f t="shared" si="0"/>
        <v>100</v>
      </c>
      <c r="M45" s="85"/>
      <c r="N45" s="85">
        <v>0</v>
      </c>
      <c r="O45" s="85">
        <v>1</v>
      </c>
      <c r="P45" s="85">
        <v>12</v>
      </c>
      <c r="Q45" s="85">
        <v>5</v>
      </c>
      <c r="R45" s="85">
        <v>2</v>
      </c>
      <c r="S45" s="85">
        <v>1</v>
      </c>
      <c r="T45" s="85">
        <v>1</v>
      </c>
      <c r="U45" s="85">
        <v>3</v>
      </c>
      <c r="V45" s="85">
        <v>13</v>
      </c>
      <c r="W45" s="85">
        <v>0</v>
      </c>
      <c r="X45" s="85">
        <v>2</v>
      </c>
      <c r="Y45" s="85">
        <v>8</v>
      </c>
      <c r="Z45" s="85">
        <v>12</v>
      </c>
      <c r="AA45" s="85">
        <v>0</v>
      </c>
      <c r="AB45" s="98">
        <f>+'[2]Innovacion Pensamiento de diseñ'!$C$10</f>
        <v>78</v>
      </c>
      <c r="AC45" s="98">
        <f>+'[2]Innovacion Pensamiento de diseñ'!$D$10</f>
        <v>22</v>
      </c>
      <c r="AD45" s="98">
        <f>+'[2]Innovacion Pensamiento de diseñ'!$E$10</f>
        <v>0</v>
      </c>
      <c r="AE45" s="98">
        <f>+'[2]Innovacion Pensamiento de diseñ'!$F$10</f>
        <v>0</v>
      </c>
      <c r="AF45" s="29">
        <f t="shared" si="5"/>
        <v>100</v>
      </c>
      <c r="AG45" s="98">
        <f>+'[2]Innovacion Pensamiento de diseñ'!$C$19</f>
        <v>89</v>
      </c>
      <c r="AH45" s="98">
        <f>+'[2]Innovacion Pensamiento de diseñ'!$D$19</f>
        <v>11</v>
      </c>
      <c r="AI45" s="98">
        <f>+'[2]Innovacion Pensamiento de diseñ'!$E$19</f>
        <v>0</v>
      </c>
      <c r="AJ45" s="98">
        <f>+'[2]Innovacion Pensamiento de diseñ'!$F$19</f>
        <v>0</v>
      </c>
      <c r="AK45" s="98">
        <f t="shared" si="2"/>
        <v>100</v>
      </c>
      <c r="AL45" s="98">
        <f>+'[2]Innovacion Pensamiento de diseñ'!$C$25</f>
        <v>78</v>
      </c>
      <c r="AM45" s="98">
        <f>+'[2]Innovacion Pensamiento de diseñ'!$D$25</f>
        <v>22</v>
      </c>
      <c r="AN45" s="98">
        <f>+'[2]Innovacion Pensamiento de diseñ'!$E$25</f>
        <v>0</v>
      </c>
      <c r="AO45" s="98">
        <f>+'[2]Innovacion Pensamiento de diseñ'!$F$25</f>
        <v>0</v>
      </c>
      <c r="AP45" s="39">
        <f t="shared" si="3"/>
        <v>100</v>
      </c>
      <c r="AQ45" s="98">
        <f>+'[2]Innovacion Pensamiento de diseñ'!$C$35</f>
        <v>74.166666666666671</v>
      </c>
      <c r="AR45" s="98">
        <f>+'[2]Innovacion Pensamiento de diseñ'!$D$35</f>
        <v>25.833333333333332</v>
      </c>
      <c r="AS45" s="98">
        <f>+'[2]Innovacion Pensamiento de diseñ'!$E$35</f>
        <v>0</v>
      </c>
      <c r="AT45" s="98">
        <f>+'[2]Innovacion Pensamiento de diseñ'!$E$35</f>
        <v>0</v>
      </c>
      <c r="AU45" s="39">
        <f t="shared" si="4"/>
        <v>100</v>
      </c>
      <c r="AV45" s="85"/>
      <c r="AW45" s="39" t="s">
        <v>130</v>
      </c>
      <c r="AX45" s="39" t="s">
        <v>130</v>
      </c>
      <c r="AY45" s="39" t="s">
        <v>130</v>
      </c>
      <c r="AZ45" s="39" t="s">
        <v>130</v>
      </c>
      <c r="BA45" s="203">
        <v>0</v>
      </c>
      <c r="BB45" s="180"/>
      <c r="BC45" s="45"/>
      <c r="BD45" s="45"/>
      <c r="BE45" s="45"/>
      <c r="BF45" s="45"/>
      <c r="BG45" s="45"/>
      <c r="BH45" s="45"/>
      <c r="BI45" s="45"/>
      <c r="BJ45" s="45"/>
      <c r="BK45" s="45"/>
      <c r="BL45" s="45"/>
      <c r="BM45" s="45"/>
    </row>
    <row r="46" spans="1:65" ht="75" customHeight="1" x14ac:dyDescent="0.25">
      <c r="A46" s="186">
        <v>54</v>
      </c>
      <c r="B46" s="223" t="s">
        <v>231</v>
      </c>
      <c r="C46" s="199" t="s">
        <v>232</v>
      </c>
      <c r="D46" s="29" t="s">
        <v>76</v>
      </c>
      <c r="E46" s="29" t="s">
        <v>76</v>
      </c>
      <c r="F46" s="86" t="s">
        <v>332</v>
      </c>
      <c r="G46" s="29" t="s">
        <v>233</v>
      </c>
      <c r="H46" s="29" t="s">
        <v>205</v>
      </c>
      <c r="I46" s="31" t="s">
        <v>241</v>
      </c>
      <c r="J46" s="29">
        <v>1</v>
      </c>
      <c r="K46" s="29">
        <v>1</v>
      </c>
      <c r="L46" s="28">
        <f t="shared" si="0"/>
        <v>100</v>
      </c>
      <c r="M46" s="29"/>
      <c r="N46" s="29">
        <v>1</v>
      </c>
      <c r="O46" s="29">
        <v>0</v>
      </c>
      <c r="P46" s="29">
        <v>0</v>
      </c>
      <c r="Q46" s="29">
        <v>0</v>
      </c>
      <c r="R46" s="29">
        <v>0</v>
      </c>
      <c r="S46" s="29">
        <v>0</v>
      </c>
      <c r="T46" s="29">
        <v>1</v>
      </c>
      <c r="U46" s="29">
        <v>0</v>
      </c>
      <c r="V46" s="29">
        <v>0</v>
      </c>
      <c r="W46" s="29">
        <v>0</v>
      </c>
      <c r="X46" s="29">
        <v>0</v>
      </c>
      <c r="Y46" s="29">
        <v>0</v>
      </c>
      <c r="Z46" s="29">
        <v>1</v>
      </c>
      <c r="AA46" s="29">
        <v>0</v>
      </c>
      <c r="AB46" s="29" t="s">
        <v>130</v>
      </c>
      <c r="AC46" s="29" t="s">
        <v>130</v>
      </c>
      <c r="AD46" s="29" t="s">
        <v>130</v>
      </c>
      <c r="AE46" s="29" t="s">
        <v>130</v>
      </c>
      <c r="AF46" s="29">
        <f t="shared" si="5"/>
        <v>0</v>
      </c>
      <c r="AG46" s="29" t="s">
        <v>130</v>
      </c>
      <c r="AH46" s="29" t="s">
        <v>130</v>
      </c>
      <c r="AI46" s="29" t="s">
        <v>130</v>
      </c>
      <c r="AJ46" s="29" t="s">
        <v>130</v>
      </c>
      <c r="AK46" s="98">
        <f t="shared" si="2"/>
        <v>0</v>
      </c>
      <c r="AL46" s="29" t="s">
        <v>130</v>
      </c>
      <c r="AM46" s="29" t="s">
        <v>130</v>
      </c>
      <c r="AN46" s="29" t="s">
        <v>130</v>
      </c>
      <c r="AO46" s="29" t="s">
        <v>130</v>
      </c>
      <c r="AP46" s="39">
        <f t="shared" si="3"/>
        <v>0</v>
      </c>
      <c r="AQ46" s="29" t="s">
        <v>130</v>
      </c>
      <c r="AR46" s="29" t="s">
        <v>130</v>
      </c>
      <c r="AS46" s="29" t="s">
        <v>130</v>
      </c>
      <c r="AT46" s="29" t="s">
        <v>130</v>
      </c>
      <c r="AU46" s="39">
        <f t="shared" si="4"/>
        <v>0</v>
      </c>
      <c r="AV46" s="29" t="s">
        <v>130</v>
      </c>
      <c r="AW46" s="29" t="s">
        <v>130</v>
      </c>
      <c r="AX46" s="29" t="s">
        <v>130</v>
      </c>
      <c r="AY46" s="29" t="s">
        <v>130</v>
      </c>
      <c r="AZ46" s="29" t="s">
        <v>130</v>
      </c>
      <c r="BA46" s="203">
        <v>928200</v>
      </c>
    </row>
    <row r="47" spans="1:65" ht="79.5" customHeight="1" x14ac:dyDescent="0.2">
      <c r="A47" s="186">
        <v>55</v>
      </c>
      <c r="B47" s="223" t="s">
        <v>74</v>
      </c>
      <c r="C47" s="187" t="s">
        <v>75</v>
      </c>
      <c r="D47" s="25" t="s">
        <v>76</v>
      </c>
      <c r="E47" s="25" t="s">
        <v>76</v>
      </c>
      <c r="F47" s="27" t="s">
        <v>227</v>
      </c>
      <c r="G47" s="32" t="s">
        <v>77</v>
      </c>
      <c r="H47" s="29" t="s">
        <v>78</v>
      </c>
      <c r="I47" s="31" t="s">
        <v>79</v>
      </c>
      <c r="J47" s="29">
        <v>41</v>
      </c>
      <c r="K47" s="25">
        <v>39</v>
      </c>
      <c r="L47" s="28">
        <f>+(K47*100)/J47</f>
        <v>95.121951219512198</v>
      </c>
      <c r="M47" s="25"/>
      <c r="N47" s="25">
        <v>0</v>
      </c>
      <c r="O47" s="25">
        <v>0</v>
      </c>
      <c r="P47" s="25">
        <v>22</v>
      </c>
      <c r="Q47" s="25">
        <v>5</v>
      </c>
      <c r="R47" s="25">
        <v>12</v>
      </c>
      <c r="S47" s="25">
        <v>0</v>
      </c>
      <c r="T47" s="25">
        <v>0</v>
      </c>
      <c r="U47" s="25">
        <v>0</v>
      </c>
      <c r="V47" s="25">
        <v>39</v>
      </c>
      <c r="W47" s="25">
        <v>0</v>
      </c>
      <c r="X47" s="25">
        <v>0</v>
      </c>
      <c r="Y47" s="25">
        <v>18</v>
      </c>
      <c r="Z47" s="25">
        <v>21</v>
      </c>
      <c r="AA47" s="25">
        <v>0</v>
      </c>
      <c r="AB47" s="38">
        <f>+'[2]Inducción 1y 2 agosto'!$C$10</f>
        <v>56.8</v>
      </c>
      <c r="AC47" s="38">
        <f>+'[2]Inducción 1y 2 agosto'!$D$10</f>
        <v>40.799999999999997</v>
      </c>
      <c r="AD47" s="38">
        <f>+'[2]Inducción 1y 2 agosto'!$E$10</f>
        <v>2.4</v>
      </c>
      <c r="AE47" s="38">
        <f>+'[2]Inducción 1y 2 agosto'!$F$10</f>
        <v>0</v>
      </c>
      <c r="AF47" s="29">
        <f t="shared" si="5"/>
        <v>100</v>
      </c>
      <c r="AG47" s="38">
        <f>+'[2]Inducción 1y 2 agosto'!$C$19</f>
        <v>51.2</v>
      </c>
      <c r="AH47" s="38">
        <f>+'[2]Inducción 1y 2 agosto'!$D$19</f>
        <v>45.6</v>
      </c>
      <c r="AI47" s="38">
        <f>+'[2]Inducción 1y 2 agosto'!$E$19</f>
        <v>3.2</v>
      </c>
      <c r="AJ47" s="38">
        <f>+'[2]Inducción 1y 2 agosto'!$F$19</f>
        <v>0</v>
      </c>
      <c r="AK47" s="98">
        <f t="shared" si="2"/>
        <v>100.00000000000001</v>
      </c>
      <c r="AL47" s="38">
        <f>+'[2]Inducción 1y 2 agosto'!$C$25</f>
        <v>72</v>
      </c>
      <c r="AM47" s="38">
        <f>+'[2]Inducción 1y 2 agosto'!$D$25</f>
        <v>28</v>
      </c>
      <c r="AN47" s="38">
        <f>+'[2]Inducción 1y 2 agosto'!$E$25</f>
        <v>0</v>
      </c>
      <c r="AO47" s="38">
        <f>+'[2]Inducción 1y 2 agosto'!$F$25</f>
        <v>0</v>
      </c>
      <c r="AP47" s="39">
        <f t="shared" si="3"/>
        <v>100</v>
      </c>
      <c r="AQ47" s="38">
        <f>+'[2]Inducción 1y 2 agosto'!$C$35</f>
        <v>51.333333333333336</v>
      </c>
      <c r="AR47" s="38">
        <f>+'[2]Inducción 1y 2 agosto'!$D$35</f>
        <v>46.666666666666664</v>
      </c>
      <c r="AS47" s="38">
        <f>+'[2]Inducción 1y 2 agosto'!$E$35</f>
        <v>2</v>
      </c>
      <c r="AT47" s="38">
        <f>+'[2]Inducción 1y 2 agosto'!$F$35</f>
        <v>0</v>
      </c>
      <c r="AU47" s="39">
        <f t="shared" si="4"/>
        <v>100</v>
      </c>
      <c r="AV47" s="154" t="s">
        <v>257</v>
      </c>
      <c r="AW47" s="25">
        <f>+'T_EVALUACION CONOCIMIENTOS'!J505</f>
        <v>24</v>
      </c>
      <c r="AX47" s="102">
        <f>+'T_EVALUACION CONOCIMIENTOS'!M505</f>
        <v>68.696581196581178</v>
      </c>
      <c r="AY47" s="28">
        <f>+'T_EVALUACION CONOCIMIENTOS'!N505</f>
        <v>80.876068376068389</v>
      </c>
      <c r="AZ47" s="28">
        <f>+'T_EVALUACION CONOCIMIENTOS'!O505</f>
        <v>12.179487179487211</v>
      </c>
      <c r="BA47" s="175">
        <v>0</v>
      </c>
    </row>
    <row r="48" spans="1:65" ht="84.75" customHeight="1" x14ac:dyDescent="0.25">
      <c r="A48" s="178">
        <v>56</v>
      </c>
      <c r="B48" s="223" t="s">
        <v>313</v>
      </c>
      <c r="C48" s="200" t="s">
        <v>258</v>
      </c>
      <c r="D48" s="85" t="s">
        <v>76</v>
      </c>
      <c r="E48" s="85" t="s">
        <v>76</v>
      </c>
      <c r="F48" s="31" t="s">
        <v>262</v>
      </c>
      <c r="G48" s="32" t="s">
        <v>77</v>
      </c>
      <c r="H48" s="85" t="s">
        <v>281</v>
      </c>
      <c r="I48" s="31" t="s">
        <v>222</v>
      </c>
      <c r="J48" s="29">
        <v>25</v>
      </c>
      <c r="K48" s="29">
        <v>25</v>
      </c>
      <c r="L48" s="95">
        <v>100</v>
      </c>
      <c r="M48" s="29"/>
      <c r="N48" s="29">
        <v>0</v>
      </c>
      <c r="O48" s="29">
        <v>0</v>
      </c>
      <c r="P48" s="29">
        <v>10</v>
      </c>
      <c r="Q48" s="29">
        <v>2</v>
      </c>
      <c r="R48" s="29">
        <v>13</v>
      </c>
      <c r="S48" s="85">
        <v>11</v>
      </c>
      <c r="T48" s="85">
        <v>1</v>
      </c>
      <c r="U48" s="85">
        <v>2</v>
      </c>
      <c r="V48" s="85">
        <v>10</v>
      </c>
      <c r="W48" s="85">
        <v>1</v>
      </c>
      <c r="X48" s="85">
        <v>0</v>
      </c>
      <c r="Y48" s="85">
        <v>3</v>
      </c>
      <c r="Z48" s="85">
        <v>22</v>
      </c>
      <c r="AA48" s="85">
        <v>0</v>
      </c>
      <c r="AB48" s="29">
        <v>90</v>
      </c>
      <c r="AC48" s="29">
        <v>9</v>
      </c>
      <c r="AD48" s="29">
        <v>1</v>
      </c>
      <c r="AE48" s="29">
        <v>0</v>
      </c>
      <c r="AF48" s="29">
        <v>100</v>
      </c>
      <c r="AG48" s="29">
        <v>94</v>
      </c>
      <c r="AH48" s="29">
        <v>6</v>
      </c>
      <c r="AI48" s="29">
        <v>0</v>
      </c>
      <c r="AJ48" s="29">
        <v>0</v>
      </c>
      <c r="AK48" s="29">
        <v>100</v>
      </c>
      <c r="AL48" s="29">
        <v>80</v>
      </c>
      <c r="AM48" s="29">
        <v>20</v>
      </c>
      <c r="AN48" s="29">
        <v>0</v>
      </c>
      <c r="AO48" s="29">
        <v>0</v>
      </c>
      <c r="AP48" s="29">
        <v>100</v>
      </c>
      <c r="AQ48" s="29">
        <v>87</v>
      </c>
      <c r="AR48" s="29">
        <v>13</v>
      </c>
      <c r="AS48" s="29">
        <v>0</v>
      </c>
      <c r="AT48" s="29">
        <v>0</v>
      </c>
      <c r="AU48" s="29">
        <v>100</v>
      </c>
      <c r="AV48" s="29" t="s">
        <v>259</v>
      </c>
      <c r="AW48" s="29">
        <v>6</v>
      </c>
      <c r="AX48" s="33">
        <v>31.333333333333329</v>
      </c>
      <c r="AY48" s="29">
        <v>68.000000000000014</v>
      </c>
      <c r="AZ48" s="33">
        <v>36.666666666666686</v>
      </c>
      <c r="BA48" s="206">
        <v>34866000</v>
      </c>
    </row>
    <row r="49" spans="1:53" ht="88.5" customHeight="1" x14ac:dyDescent="0.25">
      <c r="A49" s="178">
        <v>57</v>
      </c>
      <c r="B49" s="223" t="s">
        <v>312</v>
      </c>
      <c r="C49" s="200" t="s">
        <v>258</v>
      </c>
      <c r="D49" s="85" t="s">
        <v>76</v>
      </c>
      <c r="E49" s="85" t="s">
        <v>76</v>
      </c>
      <c r="F49" s="31" t="s">
        <v>263</v>
      </c>
      <c r="G49" s="32" t="s">
        <v>77</v>
      </c>
      <c r="H49" s="85" t="s">
        <v>281</v>
      </c>
      <c r="I49" s="31" t="s">
        <v>222</v>
      </c>
      <c r="J49" s="29">
        <v>24</v>
      </c>
      <c r="K49" s="29">
        <v>24</v>
      </c>
      <c r="L49" s="95">
        <v>100</v>
      </c>
      <c r="M49" s="29"/>
      <c r="N49" s="29">
        <v>0</v>
      </c>
      <c r="O49" s="29">
        <v>1</v>
      </c>
      <c r="P49" s="29">
        <v>4</v>
      </c>
      <c r="Q49" s="29">
        <v>3</v>
      </c>
      <c r="R49" s="29">
        <v>15</v>
      </c>
      <c r="S49" s="85">
        <v>3</v>
      </c>
      <c r="T49" s="85">
        <v>0</v>
      </c>
      <c r="U49" s="85">
        <v>1</v>
      </c>
      <c r="V49" s="85">
        <v>18</v>
      </c>
      <c r="W49" s="85">
        <v>1</v>
      </c>
      <c r="X49" s="85">
        <v>0</v>
      </c>
      <c r="Y49" s="85">
        <v>10</v>
      </c>
      <c r="Z49" s="85">
        <v>13</v>
      </c>
      <c r="AA49" s="85">
        <v>0</v>
      </c>
      <c r="AB49" s="29">
        <v>82</v>
      </c>
      <c r="AC49" s="29">
        <v>18</v>
      </c>
      <c r="AD49" s="29">
        <v>0</v>
      </c>
      <c r="AE49" s="29">
        <v>0</v>
      </c>
      <c r="AF49" s="29">
        <v>100</v>
      </c>
      <c r="AG49" s="29">
        <v>94</v>
      </c>
      <c r="AH49" s="29">
        <v>6</v>
      </c>
      <c r="AI49" s="29">
        <v>0</v>
      </c>
      <c r="AJ49" s="29">
        <v>0</v>
      </c>
      <c r="AK49" s="29">
        <v>100</v>
      </c>
      <c r="AL49" s="29">
        <v>74</v>
      </c>
      <c r="AM49" s="29">
        <v>22</v>
      </c>
      <c r="AN49" s="29">
        <v>4</v>
      </c>
      <c r="AO49" s="29">
        <v>0</v>
      </c>
      <c r="AP49" s="29">
        <v>100</v>
      </c>
      <c r="AQ49" s="29">
        <v>82</v>
      </c>
      <c r="AR49" s="29">
        <v>16</v>
      </c>
      <c r="AS49" s="29">
        <v>2</v>
      </c>
      <c r="AT49" s="29">
        <v>0</v>
      </c>
      <c r="AU49" s="29">
        <v>100</v>
      </c>
      <c r="AV49" s="29" t="s">
        <v>260</v>
      </c>
      <c r="AW49" s="29">
        <v>6</v>
      </c>
      <c r="AX49" s="33">
        <v>29.861111111111111</v>
      </c>
      <c r="AY49" s="33">
        <v>70.138888888888886</v>
      </c>
      <c r="AZ49" s="33">
        <v>40.277777777777771</v>
      </c>
      <c r="BA49" s="206">
        <v>34866000</v>
      </c>
    </row>
    <row r="50" spans="1:53" ht="91.5" customHeight="1" x14ac:dyDescent="0.25">
      <c r="A50" s="178">
        <v>58</v>
      </c>
      <c r="B50" s="223" t="s">
        <v>311</v>
      </c>
      <c r="C50" s="200" t="s">
        <v>258</v>
      </c>
      <c r="D50" s="85" t="s">
        <v>76</v>
      </c>
      <c r="E50" s="85" t="s">
        <v>76</v>
      </c>
      <c r="F50" s="31" t="s">
        <v>264</v>
      </c>
      <c r="G50" s="32" t="s">
        <v>77</v>
      </c>
      <c r="H50" s="85" t="s">
        <v>283</v>
      </c>
      <c r="I50" s="31" t="s">
        <v>222</v>
      </c>
      <c r="J50" s="29">
        <v>14</v>
      </c>
      <c r="K50" s="29">
        <v>14</v>
      </c>
      <c r="L50" s="95">
        <v>100</v>
      </c>
      <c r="M50" s="29"/>
      <c r="N50" s="29">
        <v>0</v>
      </c>
      <c r="O50" s="29">
        <v>2</v>
      </c>
      <c r="P50" s="29">
        <v>10</v>
      </c>
      <c r="Q50" s="29">
        <v>2</v>
      </c>
      <c r="R50" s="29">
        <v>0</v>
      </c>
      <c r="S50" s="85">
        <v>5</v>
      </c>
      <c r="T50" s="85">
        <v>2</v>
      </c>
      <c r="U50" s="85">
        <v>1</v>
      </c>
      <c r="V50" s="85">
        <v>6</v>
      </c>
      <c r="W50" s="85">
        <v>0</v>
      </c>
      <c r="X50" s="85">
        <v>0</v>
      </c>
      <c r="Y50" s="85">
        <v>7</v>
      </c>
      <c r="Z50" s="85">
        <v>7</v>
      </c>
      <c r="AA50" s="85">
        <v>0</v>
      </c>
      <c r="AB50" s="29">
        <v>77</v>
      </c>
      <c r="AC50" s="29">
        <v>20</v>
      </c>
      <c r="AD50" s="29">
        <v>3</v>
      </c>
      <c r="AE50" s="29">
        <v>0</v>
      </c>
      <c r="AF50" s="29">
        <v>100</v>
      </c>
      <c r="AG50" s="29">
        <v>86</v>
      </c>
      <c r="AH50" s="29">
        <v>14</v>
      </c>
      <c r="AI50" s="29">
        <v>0</v>
      </c>
      <c r="AJ50" s="29">
        <v>0</v>
      </c>
      <c r="AK50" s="29">
        <v>100</v>
      </c>
      <c r="AL50" s="29">
        <v>89</v>
      </c>
      <c r="AM50" s="29">
        <v>11</v>
      </c>
      <c r="AN50" s="29">
        <v>0</v>
      </c>
      <c r="AO50" s="29">
        <v>0</v>
      </c>
      <c r="AP50" s="29">
        <v>100</v>
      </c>
      <c r="AQ50" s="29">
        <v>82</v>
      </c>
      <c r="AR50" s="29">
        <v>14</v>
      </c>
      <c r="AS50" s="29">
        <v>4</v>
      </c>
      <c r="AT50" s="29">
        <v>0</v>
      </c>
      <c r="AU50" s="29">
        <v>100</v>
      </c>
      <c r="AV50" s="29" t="s">
        <v>261</v>
      </c>
      <c r="AW50" s="29">
        <v>6</v>
      </c>
      <c r="AX50" s="33">
        <v>53.571428571428577</v>
      </c>
      <c r="AY50" s="33">
        <v>84.523809523809518</v>
      </c>
      <c r="AZ50" s="33">
        <v>30.952380952380945</v>
      </c>
      <c r="BA50" s="206">
        <v>34866000</v>
      </c>
    </row>
    <row r="51" spans="1:53" ht="159" customHeight="1" x14ac:dyDescent="0.25">
      <c r="A51" s="178">
        <v>59</v>
      </c>
      <c r="B51" s="223" t="s">
        <v>310</v>
      </c>
      <c r="C51" s="185" t="s">
        <v>272</v>
      </c>
      <c r="D51" s="85" t="s">
        <v>76</v>
      </c>
      <c r="E51" s="85" t="s">
        <v>76</v>
      </c>
      <c r="F51" s="32" t="s">
        <v>276</v>
      </c>
      <c r="G51" s="32" t="s">
        <v>363</v>
      </c>
      <c r="H51" s="85" t="s">
        <v>282</v>
      </c>
      <c r="I51" s="31" t="s">
        <v>222</v>
      </c>
      <c r="J51" s="85">
        <v>22</v>
      </c>
      <c r="K51" s="85">
        <v>22</v>
      </c>
      <c r="L51" s="88">
        <f t="shared" ref="L51:L67" si="10">+(K51*100)/J51</f>
        <v>100</v>
      </c>
      <c r="M51" s="29"/>
      <c r="N51" s="85">
        <v>0</v>
      </c>
      <c r="O51" s="85">
        <v>0</v>
      </c>
      <c r="P51" s="85">
        <v>8</v>
      </c>
      <c r="Q51" s="85">
        <v>1</v>
      </c>
      <c r="R51" s="85">
        <v>10</v>
      </c>
      <c r="S51" s="29">
        <v>19</v>
      </c>
      <c r="T51" s="29">
        <v>0</v>
      </c>
      <c r="U51" s="29">
        <v>0</v>
      </c>
      <c r="V51" s="29">
        <v>0</v>
      </c>
      <c r="W51" s="29">
        <v>0</v>
      </c>
      <c r="X51" s="29">
        <v>0</v>
      </c>
      <c r="Y51" s="29">
        <v>4</v>
      </c>
      <c r="Z51" s="29">
        <v>15</v>
      </c>
      <c r="AA51" s="29">
        <v>0</v>
      </c>
      <c r="AB51" s="29">
        <v>84</v>
      </c>
      <c r="AC51" s="29">
        <v>16</v>
      </c>
      <c r="AD51" s="29">
        <v>0</v>
      </c>
      <c r="AE51" s="29">
        <v>0</v>
      </c>
      <c r="AF51" s="29">
        <v>100</v>
      </c>
      <c r="AG51" s="29">
        <v>82</v>
      </c>
      <c r="AH51" s="29">
        <v>18</v>
      </c>
      <c r="AI51" s="29">
        <v>0</v>
      </c>
      <c r="AJ51" s="29">
        <v>0</v>
      </c>
      <c r="AK51" s="29">
        <v>100</v>
      </c>
      <c r="AL51" s="29">
        <v>92</v>
      </c>
      <c r="AM51" s="29">
        <v>8</v>
      </c>
      <c r="AN51" s="29">
        <v>0</v>
      </c>
      <c r="AO51" s="29">
        <v>0</v>
      </c>
      <c r="AP51" s="29">
        <v>100</v>
      </c>
      <c r="AQ51" s="29">
        <v>86</v>
      </c>
      <c r="AR51" s="29">
        <v>14</v>
      </c>
      <c r="AS51" s="29">
        <v>0</v>
      </c>
      <c r="AT51" s="29">
        <v>0</v>
      </c>
      <c r="AU51" s="29">
        <v>100</v>
      </c>
      <c r="AV51" s="116" t="s">
        <v>303</v>
      </c>
      <c r="AW51" s="29">
        <v>6</v>
      </c>
      <c r="AX51" s="29">
        <v>33.333333333333329</v>
      </c>
      <c r="AY51" s="29">
        <v>34.090909090909093</v>
      </c>
      <c r="AZ51" s="29">
        <v>0.7575757575757649</v>
      </c>
      <c r="BA51" s="207">
        <v>9063754</v>
      </c>
    </row>
    <row r="52" spans="1:53" ht="152.25" customHeight="1" x14ac:dyDescent="0.25">
      <c r="A52" s="178">
        <v>60</v>
      </c>
      <c r="B52" s="223" t="s">
        <v>309</v>
      </c>
      <c r="C52" s="185" t="s">
        <v>272</v>
      </c>
      <c r="D52" s="85" t="s">
        <v>76</v>
      </c>
      <c r="E52" s="85" t="s">
        <v>76</v>
      </c>
      <c r="F52" s="32" t="s">
        <v>276</v>
      </c>
      <c r="G52" s="32" t="s">
        <v>363</v>
      </c>
      <c r="H52" s="85" t="s">
        <v>282</v>
      </c>
      <c r="I52" s="31" t="s">
        <v>222</v>
      </c>
      <c r="J52" s="85">
        <v>18</v>
      </c>
      <c r="K52" s="85">
        <v>18</v>
      </c>
      <c r="L52" s="88">
        <f t="shared" si="10"/>
        <v>100</v>
      </c>
      <c r="M52" s="29"/>
      <c r="N52" s="85">
        <v>0</v>
      </c>
      <c r="O52" s="85">
        <v>0</v>
      </c>
      <c r="P52" s="85">
        <v>13</v>
      </c>
      <c r="Q52" s="85">
        <v>1</v>
      </c>
      <c r="R52" s="85">
        <v>4</v>
      </c>
      <c r="S52" s="29">
        <v>18</v>
      </c>
      <c r="T52" s="29">
        <v>0</v>
      </c>
      <c r="U52" s="29">
        <v>0</v>
      </c>
      <c r="V52" s="29">
        <v>0</v>
      </c>
      <c r="W52" s="29">
        <v>0</v>
      </c>
      <c r="X52" s="29">
        <v>0</v>
      </c>
      <c r="Y52" s="29">
        <v>13</v>
      </c>
      <c r="Z52" s="29">
        <v>5</v>
      </c>
      <c r="AA52" s="29">
        <v>0</v>
      </c>
      <c r="AB52" s="29">
        <v>83</v>
      </c>
      <c r="AC52" s="29">
        <v>17</v>
      </c>
      <c r="AD52" s="29">
        <v>0</v>
      </c>
      <c r="AE52" s="29">
        <v>0</v>
      </c>
      <c r="AF52" s="29">
        <v>100</v>
      </c>
      <c r="AG52" s="29">
        <v>88</v>
      </c>
      <c r="AH52" s="29">
        <v>12</v>
      </c>
      <c r="AI52" s="29">
        <v>0</v>
      </c>
      <c r="AJ52" s="29">
        <v>0</v>
      </c>
      <c r="AK52" s="29">
        <v>100</v>
      </c>
      <c r="AL52" s="29">
        <v>92</v>
      </c>
      <c r="AM52" s="29">
        <v>8</v>
      </c>
      <c r="AN52" s="29">
        <v>0</v>
      </c>
      <c r="AO52" s="29">
        <v>0</v>
      </c>
      <c r="AP52" s="29">
        <v>100</v>
      </c>
      <c r="AQ52" s="29">
        <v>86</v>
      </c>
      <c r="AR52" s="29">
        <v>14</v>
      </c>
      <c r="AS52" s="29">
        <v>0</v>
      </c>
      <c r="AT52" s="29">
        <v>0</v>
      </c>
      <c r="AU52" s="29">
        <v>100</v>
      </c>
      <c r="AV52" s="116" t="s">
        <v>273</v>
      </c>
      <c r="AW52" s="29">
        <v>6</v>
      </c>
      <c r="AX52" s="29">
        <v>39.814814814814824</v>
      </c>
      <c r="AY52" s="29">
        <v>72.222222222222214</v>
      </c>
      <c r="AZ52" s="29">
        <v>32.407407407407391</v>
      </c>
      <c r="BA52" s="207">
        <v>9063754</v>
      </c>
    </row>
    <row r="53" spans="1:53" ht="157.5" customHeight="1" x14ac:dyDescent="0.25">
      <c r="A53" s="178">
        <v>61</v>
      </c>
      <c r="B53" s="223" t="s">
        <v>308</v>
      </c>
      <c r="C53" s="185" t="s">
        <v>272</v>
      </c>
      <c r="D53" s="85" t="s">
        <v>76</v>
      </c>
      <c r="E53" s="85" t="s">
        <v>76</v>
      </c>
      <c r="F53" s="31" t="s">
        <v>277</v>
      </c>
      <c r="G53" s="32" t="s">
        <v>363</v>
      </c>
      <c r="H53" s="85" t="s">
        <v>282</v>
      </c>
      <c r="I53" s="31" t="s">
        <v>222</v>
      </c>
      <c r="J53" s="85">
        <v>29</v>
      </c>
      <c r="K53" s="85">
        <v>28</v>
      </c>
      <c r="L53" s="88">
        <f t="shared" si="10"/>
        <v>96.551724137931032</v>
      </c>
      <c r="M53" s="29"/>
      <c r="N53" s="85">
        <v>0</v>
      </c>
      <c r="O53" s="85">
        <v>0</v>
      </c>
      <c r="P53" s="85">
        <v>11</v>
      </c>
      <c r="Q53" s="85">
        <v>1</v>
      </c>
      <c r="R53" s="85">
        <v>13</v>
      </c>
      <c r="S53" s="29">
        <v>25</v>
      </c>
      <c r="T53" s="29">
        <v>0</v>
      </c>
      <c r="U53" s="29">
        <v>0</v>
      </c>
      <c r="V53" s="29">
        <v>0</v>
      </c>
      <c r="W53" s="29">
        <v>0</v>
      </c>
      <c r="X53" s="29">
        <v>0</v>
      </c>
      <c r="Y53" s="29">
        <v>10</v>
      </c>
      <c r="Z53" s="29">
        <v>15</v>
      </c>
      <c r="AA53" s="29">
        <v>0</v>
      </c>
      <c r="AB53" s="29">
        <v>68</v>
      </c>
      <c r="AC53" s="29">
        <v>31</v>
      </c>
      <c r="AD53" s="29">
        <v>1</v>
      </c>
      <c r="AE53" s="29">
        <v>0</v>
      </c>
      <c r="AF53" s="29">
        <v>100</v>
      </c>
      <c r="AG53" s="29">
        <v>77</v>
      </c>
      <c r="AH53" s="29">
        <v>21</v>
      </c>
      <c r="AI53" s="29">
        <v>2</v>
      </c>
      <c r="AJ53" s="29">
        <v>0</v>
      </c>
      <c r="AK53" s="29">
        <v>100</v>
      </c>
      <c r="AL53" s="29">
        <v>78</v>
      </c>
      <c r="AM53" s="29">
        <v>22</v>
      </c>
      <c r="AN53" s="29">
        <v>0</v>
      </c>
      <c r="AO53" s="29">
        <v>0</v>
      </c>
      <c r="AP53" s="29">
        <v>100</v>
      </c>
      <c r="AQ53" s="29">
        <v>69</v>
      </c>
      <c r="AR53" s="29">
        <v>29</v>
      </c>
      <c r="AS53" s="29">
        <v>2</v>
      </c>
      <c r="AT53" s="29">
        <v>0</v>
      </c>
      <c r="AU53" s="29">
        <v>100</v>
      </c>
      <c r="AV53" s="116" t="s">
        <v>274</v>
      </c>
      <c r="AW53" s="29">
        <v>6</v>
      </c>
      <c r="AX53" s="29">
        <v>32.738095238095234</v>
      </c>
      <c r="AY53" s="29">
        <v>50.595238095238088</v>
      </c>
      <c r="AZ53" s="29">
        <v>17.857142857142854</v>
      </c>
      <c r="BA53" s="207">
        <v>9063754</v>
      </c>
    </row>
    <row r="54" spans="1:53" ht="165.75" customHeight="1" x14ac:dyDescent="0.25">
      <c r="A54" s="178">
        <v>62</v>
      </c>
      <c r="B54" s="223" t="s">
        <v>307</v>
      </c>
      <c r="C54" s="185" t="s">
        <v>272</v>
      </c>
      <c r="D54" s="85" t="s">
        <v>76</v>
      </c>
      <c r="E54" s="85" t="s">
        <v>76</v>
      </c>
      <c r="F54" s="31" t="s">
        <v>277</v>
      </c>
      <c r="G54" s="32" t="s">
        <v>363</v>
      </c>
      <c r="H54" s="85" t="s">
        <v>282</v>
      </c>
      <c r="I54" s="31" t="s">
        <v>222</v>
      </c>
      <c r="J54" s="85">
        <v>28</v>
      </c>
      <c r="K54" s="85">
        <v>25</v>
      </c>
      <c r="L54" s="88">
        <f t="shared" si="10"/>
        <v>89.285714285714292</v>
      </c>
      <c r="M54" s="29"/>
      <c r="N54" s="85">
        <v>0</v>
      </c>
      <c r="O54" s="85">
        <v>0</v>
      </c>
      <c r="P54" s="85">
        <v>13</v>
      </c>
      <c r="Q54" s="85">
        <v>2</v>
      </c>
      <c r="R54" s="85">
        <v>7</v>
      </c>
      <c r="S54" s="29">
        <v>22</v>
      </c>
      <c r="T54" s="29">
        <v>0</v>
      </c>
      <c r="U54" s="29">
        <v>0</v>
      </c>
      <c r="V54" s="29">
        <v>0</v>
      </c>
      <c r="W54" s="29">
        <v>0</v>
      </c>
      <c r="X54" s="29">
        <v>0</v>
      </c>
      <c r="Y54" s="29">
        <v>11</v>
      </c>
      <c r="Z54" s="29">
        <v>11</v>
      </c>
      <c r="AA54" s="29">
        <v>0</v>
      </c>
      <c r="AB54" s="29">
        <v>75</v>
      </c>
      <c r="AC54" s="29">
        <v>25</v>
      </c>
      <c r="AD54" s="29">
        <v>0</v>
      </c>
      <c r="AE54" s="29">
        <v>0</v>
      </c>
      <c r="AF54" s="29">
        <v>100</v>
      </c>
      <c r="AG54" s="29">
        <v>95</v>
      </c>
      <c r="AH54" s="29">
        <v>5</v>
      </c>
      <c r="AI54" s="29">
        <v>0</v>
      </c>
      <c r="AJ54" s="29">
        <v>0</v>
      </c>
      <c r="AK54" s="29">
        <v>100</v>
      </c>
      <c r="AL54" s="29">
        <v>95</v>
      </c>
      <c r="AM54" s="29">
        <v>5</v>
      </c>
      <c r="AN54" s="29">
        <v>0</v>
      </c>
      <c r="AO54" s="29">
        <v>0</v>
      </c>
      <c r="AP54" s="29">
        <v>100</v>
      </c>
      <c r="AQ54" s="29">
        <v>89</v>
      </c>
      <c r="AR54" s="29">
        <v>11</v>
      </c>
      <c r="AS54" s="29">
        <v>0</v>
      </c>
      <c r="AT54" s="29">
        <v>0</v>
      </c>
      <c r="AU54" s="29">
        <v>100</v>
      </c>
      <c r="AV54" s="116" t="s">
        <v>275</v>
      </c>
      <c r="AW54" s="29">
        <v>6</v>
      </c>
      <c r="AX54" s="29">
        <v>49.333333333333329</v>
      </c>
      <c r="AY54" s="29">
        <v>64</v>
      </c>
      <c r="AZ54" s="29">
        <v>14.666666666666671</v>
      </c>
      <c r="BA54" s="207">
        <v>9063754</v>
      </c>
    </row>
    <row r="55" spans="1:53" ht="165.75" customHeight="1" x14ac:dyDescent="0.25">
      <c r="A55" s="178">
        <v>63</v>
      </c>
      <c r="B55" s="226" t="s">
        <v>321</v>
      </c>
      <c r="C55" s="185" t="s">
        <v>110</v>
      </c>
      <c r="D55" s="85" t="s">
        <v>76</v>
      </c>
      <c r="E55" s="85" t="s">
        <v>76</v>
      </c>
      <c r="F55" s="31" t="s">
        <v>288</v>
      </c>
      <c r="G55" s="32" t="s">
        <v>292</v>
      </c>
      <c r="H55" s="85" t="s">
        <v>284</v>
      </c>
      <c r="I55" s="31" t="s">
        <v>280</v>
      </c>
      <c r="J55" s="85">
        <v>4</v>
      </c>
      <c r="K55" s="85">
        <v>4</v>
      </c>
      <c r="L55" s="88">
        <f t="shared" si="10"/>
        <v>100</v>
      </c>
      <c r="M55" s="29"/>
      <c r="N55" s="85">
        <v>0</v>
      </c>
      <c r="O55" s="85">
        <v>1</v>
      </c>
      <c r="P55" s="85">
        <v>3</v>
      </c>
      <c r="Q55" s="85">
        <v>0</v>
      </c>
      <c r="R55" s="85">
        <v>0</v>
      </c>
      <c r="S55" s="29">
        <v>0</v>
      </c>
      <c r="T55" s="29">
        <v>1</v>
      </c>
      <c r="U55" s="29">
        <v>0</v>
      </c>
      <c r="V55" s="29">
        <v>3</v>
      </c>
      <c r="W55" s="29">
        <v>0</v>
      </c>
      <c r="X55" s="29">
        <v>0</v>
      </c>
      <c r="Y55" s="29">
        <v>1</v>
      </c>
      <c r="Z55" s="29">
        <v>3</v>
      </c>
      <c r="AA55" s="29">
        <v>0</v>
      </c>
      <c r="AB55" s="29">
        <f>+'[1]XX Jornada de Derecho Admin.'!$B$10</f>
        <v>55</v>
      </c>
      <c r="AC55" s="29">
        <f>+'[1]XX Jornada de Derecho Admin.'!$C$10</f>
        <v>35</v>
      </c>
      <c r="AD55" s="29">
        <f>+'[1]XX Jornada de Derecho Admin.'!$D$10</f>
        <v>10</v>
      </c>
      <c r="AE55" s="29">
        <v>0</v>
      </c>
      <c r="AF55" s="29">
        <f>+AB55+AC55+AD55</f>
        <v>100</v>
      </c>
      <c r="AG55" s="29">
        <f>+'[1]XX Jornada de Derecho Admin.'!$B$19</f>
        <v>45</v>
      </c>
      <c r="AH55" s="29">
        <f>+'[1]XX Jornada de Derecho Admin.'!$C$19</f>
        <v>30</v>
      </c>
      <c r="AI55" s="29">
        <f>+'[1]XX Jornada de Derecho Admin.'!$D$19</f>
        <v>15</v>
      </c>
      <c r="AJ55" s="29">
        <f>+'[1]XX Jornada de Derecho Admin.'!$E$19</f>
        <v>10</v>
      </c>
      <c r="AK55" s="29">
        <f>+AG55+AH55+AI55+AJ55</f>
        <v>100</v>
      </c>
      <c r="AL55" s="29">
        <f>+'[1]XX Jornada de Derecho Admin.'!$B$25</f>
        <v>25</v>
      </c>
      <c r="AM55" s="29">
        <f>+'[1]XX Jornada de Derecho Admin.'!$C$25</f>
        <v>62.5</v>
      </c>
      <c r="AN55" s="29">
        <f>+'[1]XX Jornada de Derecho Admin.'!$D$25</f>
        <v>12.5</v>
      </c>
      <c r="AO55" s="29">
        <v>0</v>
      </c>
      <c r="AP55" s="29">
        <f>+AN55+AM55+AL55</f>
        <v>100</v>
      </c>
      <c r="AQ55" s="29">
        <f>+'[1]XX Jornada de Derecho Admin.'!$B$35</f>
        <v>50</v>
      </c>
      <c r="AR55" s="29">
        <f>+'[1]XX Jornada de Derecho Admin.'!$C$35</f>
        <v>50</v>
      </c>
      <c r="AS55" s="29">
        <v>0</v>
      </c>
      <c r="AT55" s="29">
        <v>0</v>
      </c>
      <c r="AU55" s="29">
        <f>+AQ55+AR55</f>
        <v>100</v>
      </c>
      <c r="AV55" s="116"/>
      <c r="AW55" s="29" t="s">
        <v>130</v>
      </c>
      <c r="AX55" s="29" t="s">
        <v>130</v>
      </c>
      <c r="AY55" s="29" t="s">
        <v>130</v>
      </c>
      <c r="AZ55" s="29" t="s">
        <v>130</v>
      </c>
      <c r="BA55" s="207">
        <v>1600000</v>
      </c>
    </row>
    <row r="56" spans="1:53" ht="165.75" customHeight="1" x14ac:dyDescent="0.25">
      <c r="A56" s="178">
        <v>64</v>
      </c>
      <c r="B56" s="223" t="s">
        <v>320</v>
      </c>
      <c r="C56" s="185" t="s">
        <v>298</v>
      </c>
      <c r="D56" s="85"/>
      <c r="E56" s="85" t="s">
        <v>76</v>
      </c>
      <c r="F56" s="31" t="s">
        <v>288</v>
      </c>
      <c r="G56" s="32" t="s">
        <v>290</v>
      </c>
      <c r="H56" s="85" t="s">
        <v>289</v>
      </c>
      <c r="I56" s="31" t="s">
        <v>291</v>
      </c>
      <c r="J56" s="85">
        <v>1</v>
      </c>
      <c r="K56" s="85">
        <v>1</v>
      </c>
      <c r="L56" s="88">
        <f t="shared" si="10"/>
        <v>100</v>
      </c>
      <c r="M56" s="29"/>
      <c r="N56" s="85">
        <v>1</v>
      </c>
      <c r="O56" s="85">
        <v>0</v>
      </c>
      <c r="P56" s="85">
        <v>0</v>
      </c>
      <c r="Q56" s="85">
        <v>0</v>
      </c>
      <c r="R56" s="85">
        <v>0</v>
      </c>
      <c r="S56" s="29">
        <v>0</v>
      </c>
      <c r="T56" s="29">
        <v>1</v>
      </c>
      <c r="U56" s="29">
        <v>0</v>
      </c>
      <c r="V56" s="29">
        <v>0</v>
      </c>
      <c r="W56" s="29">
        <v>0</v>
      </c>
      <c r="X56" s="29">
        <v>0</v>
      </c>
      <c r="Y56" s="29">
        <v>0</v>
      </c>
      <c r="Z56" s="29">
        <v>1</v>
      </c>
      <c r="AA56" s="29">
        <v>0</v>
      </c>
      <c r="AB56" s="29">
        <f>+'[1]Jurisdicción Contancioso Admin.'!$B$10</f>
        <v>100</v>
      </c>
      <c r="AC56" s="29">
        <v>0</v>
      </c>
      <c r="AD56" s="29">
        <v>0</v>
      </c>
      <c r="AE56" s="29">
        <v>0</v>
      </c>
      <c r="AF56" s="29">
        <f>+AB56</f>
        <v>100</v>
      </c>
      <c r="AG56" s="29">
        <v>0</v>
      </c>
      <c r="AH56" s="29">
        <v>100</v>
      </c>
      <c r="AI56" s="29">
        <v>0</v>
      </c>
      <c r="AJ56" s="29">
        <v>0</v>
      </c>
      <c r="AK56" s="29">
        <f>+AH56</f>
        <v>100</v>
      </c>
      <c r="AL56" s="29">
        <v>100</v>
      </c>
      <c r="AM56" s="29">
        <v>0</v>
      </c>
      <c r="AN56" s="29">
        <v>0</v>
      </c>
      <c r="AO56" s="29">
        <v>0</v>
      </c>
      <c r="AP56" s="29">
        <f>+AL56</f>
        <v>100</v>
      </c>
      <c r="AQ56" s="29">
        <v>100</v>
      </c>
      <c r="AR56" s="29">
        <v>0</v>
      </c>
      <c r="AS56" s="29">
        <v>0</v>
      </c>
      <c r="AT56" s="29">
        <v>0</v>
      </c>
      <c r="AU56" s="29">
        <f>+AQ56</f>
        <v>100</v>
      </c>
      <c r="AV56" s="116"/>
      <c r="AW56" s="29" t="s">
        <v>130</v>
      </c>
      <c r="AX56" s="29" t="s">
        <v>130</v>
      </c>
      <c r="AY56" s="29" t="s">
        <v>130</v>
      </c>
      <c r="AZ56" s="29" t="s">
        <v>130</v>
      </c>
      <c r="BA56" s="207">
        <v>4242586</v>
      </c>
    </row>
    <row r="57" spans="1:53" ht="165.75" customHeight="1" x14ac:dyDescent="0.25">
      <c r="A57" s="178">
        <v>65</v>
      </c>
      <c r="B57" s="223" t="s">
        <v>306</v>
      </c>
      <c r="C57" s="185" t="s">
        <v>297</v>
      </c>
      <c r="D57" s="85" t="s">
        <v>76</v>
      </c>
      <c r="E57" s="85" t="s">
        <v>76</v>
      </c>
      <c r="F57" s="32" t="s">
        <v>295</v>
      </c>
      <c r="G57" s="209" t="s">
        <v>300</v>
      </c>
      <c r="H57" s="248" t="s">
        <v>210</v>
      </c>
      <c r="I57" s="209" t="s">
        <v>296</v>
      </c>
      <c r="J57" s="248">
        <v>721</v>
      </c>
      <c r="K57" s="248">
        <v>675</v>
      </c>
      <c r="L57" s="249">
        <f t="shared" si="10"/>
        <v>93.619972260748966</v>
      </c>
      <c r="M57" s="250" t="s">
        <v>319</v>
      </c>
      <c r="N57" s="248">
        <v>26</v>
      </c>
      <c r="O57" s="248">
        <v>21</v>
      </c>
      <c r="P57" s="248">
        <v>292</v>
      </c>
      <c r="Q57" s="248">
        <v>86</v>
      </c>
      <c r="R57" s="248">
        <v>250</v>
      </c>
      <c r="S57" s="251">
        <v>94</v>
      </c>
      <c r="T57" s="251">
        <v>44</v>
      </c>
      <c r="U57" s="251">
        <v>122</v>
      </c>
      <c r="V57" s="251">
        <v>394</v>
      </c>
      <c r="W57" s="251">
        <v>21</v>
      </c>
      <c r="X57" s="251">
        <v>0</v>
      </c>
      <c r="Y57" s="251">
        <v>293</v>
      </c>
      <c r="Z57" s="251">
        <v>382</v>
      </c>
      <c r="AA57" s="251">
        <v>0</v>
      </c>
      <c r="AB57" s="251" t="s">
        <v>130</v>
      </c>
      <c r="AC57" s="251" t="s">
        <v>130</v>
      </c>
      <c r="AD57" s="251" t="s">
        <v>130</v>
      </c>
      <c r="AE57" s="251" t="s">
        <v>130</v>
      </c>
      <c r="AF57" s="251" t="s">
        <v>130</v>
      </c>
      <c r="AG57" s="251" t="s">
        <v>130</v>
      </c>
      <c r="AH57" s="251" t="s">
        <v>130</v>
      </c>
      <c r="AI57" s="251" t="s">
        <v>130</v>
      </c>
      <c r="AJ57" s="251" t="s">
        <v>130</v>
      </c>
      <c r="AK57" s="251" t="s">
        <v>130</v>
      </c>
      <c r="AL57" s="251" t="s">
        <v>130</v>
      </c>
      <c r="AM57" s="251" t="s">
        <v>130</v>
      </c>
      <c r="AN57" s="251" t="s">
        <v>130</v>
      </c>
      <c r="AO57" s="251" t="s">
        <v>130</v>
      </c>
      <c r="AP57" s="251" t="s">
        <v>130</v>
      </c>
      <c r="AQ57" s="251" t="s">
        <v>130</v>
      </c>
      <c r="AR57" s="251" t="s">
        <v>130</v>
      </c>
      <c r="AS57" s="251" t="s">
        <v>130</v>
      </c>
      <c r="AT57" s="251" t="s">
        <v>130</v>
      </c>
      <c r="AU57" s="251" t="s">
        <v>130</v>
      </c>
      <c r="AV57" s="252" t="s">
        <v>130</v>
      </c>
      <c r="AW57" s="29" t="s">
        <v>130</v>
      </c>
      <c r="AX57" s="29" t="s">
        <v>130</v>
      </c>
      <c r="AY57" s="29" t="s">
        <v>130</v>
      </c>
      <c r="AZ57" s="29" t="s">
        <v>130</v>
      </c>
      <c r="BA57" s="207">
        <v>0</v>
      </c>
    </row>
    <row r="58" spans="1:53" ht="165.75" customHeight="1" x14ac:dyDescent="0.25">
      <c r="A58" s="178"/>
      <c r="B58" s="223" t="s">
        <v>335</v>
      </c>
      <c r="C58" s="185" t="s">
        <v>336</v>
      </c>
      <c r="D58" s="85" t="s">
        <v>337</v>
      </c>
      <c r="E58" s="85"/>
      <c r="F58" s="32" t="s">
        <v>338</v>
      </c>
      <c r="G58" s="253" t="s">
        <v>339</v>
      </c>
      <c r="H58" s="85" t="s">
        <v>214</v>
      </c>
      <c r="I58" s="253" t="s">
        <v>340</v>
      </c>
      <c r="J58" s="85">
        <v>2</v>
      </c>
      <c r="K58" s="85">
        <v>2</v>
      </c>
      <c r="L58" s="98">
        <f t="shared" si="10"/>
        <v>100</v>
      </c>
      <c r="M58" s="31"/>
      <c r="N58" s="85">
        <v>0</v>
      </c>
      <c r="O58" s="85">
        <v>0</v>
      </c>
      <c r="P58" s="85">
        <v>2</v>
      </c>
      <c r="Q58" s="85">
        <v>0</v>
      </c>
      <c r="R58" s="85">
        <v>0</v>
      </c>
      <c r="S58" s="29">
        <v>0</v>
      </c>
      <c r="T58" s="29">
        <v>0</v>
      </c>
      <c r="U58" s="29">
        <v>0</v>
      </c>
      <c r="V58" s="29">
        <v>2</v>
      </c>
      <c r="W58" s="29">
        <v>0</v>
      </c>
      <c r="X58" s="29">
        <v>0</v>
      </c>
      <c r="Y58" s="29">
        <v>0</v>
      </c>
      <c r="Z58" s="29">
        <v>2</v>
      </c>
      <c r="AA58" s="29">
        <v>0</v>
      </c>
      <c r="AB58" s="29" t="s">
        <v>130</v>
      </c>
      <c r="AC58" s="29" t="s">
        <v>130</v>
      </c>
      <c r="AD58" s="29" t="s">
        <v>130</v>
      </c>
      <c r="AE58" s="29" t="s">
        <v>130</v>
      </c>
      <c r="AF58" s="29" t="s">
        <v>130</v>
      </c>
      <c r="AG58" s="29" t="s">
        <v>130</v>
      </c>
      <c r="AH58" s="29" t="s">
        <v>130</v>
      </c>
      <c r="AI58" s="29" t="s">
        <v>130</v>
      </c>
      <c r="AJ58" s="29" t="s">
        <v>130</v>
      </c>
      <c r="AK58" s="29" t="s">
        <v>130</v>
      </c>
      <c r="AL58" s="29" t="s">
        <v>130</v>
      </c>
      <c r="AM58" s="29" t="s">
        <v>130</v>
      </c>
      <c r="AN58" s="29" t="s">
        <v>130</v>
      </c>
      <c r="AO58" s="29" t="s">
        <v>130</v>
      </c>
      <c r="AP58" s="29" t="s">
        <v>130</v>
      </c>
      <c r="AQ58" s="29" t="s">
        <v>130</v>
      </c>
      <c r="AR58" s="29" t="s">
        <v>130</v>
      </c>
      <c r="AS58" s="29" t="s">
        <v>130</v>
      </c>
      <c r="AT58" s="29" t="s">
        <v>130</v>
      </c>
      <c r="AU58" s="29" t="s">
        <v>130</v>
      </c>
      <c r="AV58" s="29" t="s">
        <v>130</v>
      </c>
      <c r="AW58" s="29" t="s">
        <v>130</v>
      </c>
      <c r="AX58" s="29" t="s">
        <v>130</v>
      </c>
      <c r="AY58" s="29" t="s">
        <v>130</v>
      </c>
      <c r="AZ58" s="29" t="s">
        <v>130</v>
      </c>
      <c r="BA58" s="207">
        <f>(2808400*2)+645800+572165+667720+667720</f>
        <v>8170205</v>
      </c>
    </row>
    <row r="59" spans="1:53" ht="165.75" customHeight="1" x14ac:dyDescent="0.25">
      <c r="A59" s="178"/>
      <c r="B59" s="223" t="s">
        <v>341</v>
      </c>
      <c r="C59" s="185" t="s">
        <v>342</v>
      </c>
      <c r="D59" s="85" t="s">
        <v>76</v>
      </c>
      <c r="E59" s="85" t="s">
        <v>76</v>
      </c>
      <c r="F59" s="32" t="s">
        <v>343</v>
      </c>
      <c r="G59" s="253" t="s">
        <v>84</v>
      </c>
      <c r="H59" s="85" t="s">
        <v>205</v>
      </c>
      <c r="I59" s="253" t="s">
        <v>344</v>
      </c>
      <c r="J59" s="85">
        <v>12</v>
      </c>
      <c r="K59" s="85">
        <v>12</v>
      </c>
      <c r="L59" s="142">
        <f t="shared" si="10"/>
        <v>100</v>
      </c>
      <c r="M59" s="31"/>
      <c r="N59" s="85">
        <v>0</v>
      </c>
      <c r="O59" s="85">
        <v>2</v>
      </c>
      <c r="P59" s="85">
        <v>10</v>
      </c>
      <c r="Q59" s="85">
        <v>0</v>
      </c>
      <c r="R59" s="85">
        <v>0</v>
      </c>
      <c r="S59" s="29">
        <v>1</v>
      </c>
      <c r="T59" s="29">
        <v>2</v>
      </c>
      <c r="U59" s="29">
        <v>3</v>
      </c>
      <c r="V59" s="29">
        <v>5</v>
      </c>
      <c r="W59" s="29">
        <v>0</v>
      </c>
      <c r="X59" s="29">
        <v>1</v>
      </c>
      <c r="Y59" s="29">
        <v>7</v>
      </c>
      <c r="Z59" s="29">
        <v>5</v>
      </c>
      <c r="AA59" s="29">
        <v>0</v>
      </c>
      <c r="AB59" s="29">
        <f>+'[5]XVI Seminario Gestion Juridica'!$C$10</f>
        <v>31.6</v>
      </c>
      <c r="AC59" s="29">
        <f>+'[5]XVI Seminario Gestion Juridica'!$D$10</f>
        <v>54.4</v>
      </c>
      <c r="AD59" s="29">
        <f>+'[5]XVI Seminario Gestion Juridica'!$E$10</f>
        <v>14</v>
      </c>
      <c r="AE59" s="29">
        <f>+'[5]XVI Seminario Gestion Juridica'!$F$10</f>
        <v>0</v>
      </c>
      <c r="AF59" s="29">
        <f>+AB59+AC59+AD59</f>
        <v>100</v>
      </c>
      <c r="AG59" s="29">
        <f>+'[5]XVI Seminario Gestion Juridica'!$C$19</f>
        <v>14</v>
      </c>
      <c r="AH59" s="29">
        <f>+'[5]XVI Seminario Gestion Juridica'!$D$19</f>
        <v>80.2</v>
      </c>
      <c r="AI59" s="29">
        <f>+'[5]XVI Seminario Gestion Juridica'!$E$19</f>
        <v>5.8</v>
      </c>
      <c r="AJ59" s="29">
        <f>+'[5]XVI Seminario Gestion Juridica'!$F$19</f>
        <v>0</v>
      </c>
      <c r="AK59" s="29">
        <f>+AG59+AH59+AI59</f>
        <v>100</v>
      </c>
      <c r="AL59" s="29">
        <f>+'[5]XVI Seminario Gestion Juridica'!$C$25</f>
        <v>50</v>
      </c>
      <c r="AM59" s="29">
        <f>+'[5]XVI Seminario Gestion Juridica'!$D$25</f>
        <v>50</v>
      </c>
      <c r="AN59" s="29">
        <f>+'[5]XVI Seminario Gestion Juridica'!$E$25</f>
        <v>0</v>
      </c>
      <c r="AO59" s="29">
        <f>+'[5]XVI Seminario Gestion Juridica'!$F$25</f>
        <v>0</v>
      </c>
      <c r="AP59" s="29">
        <f>+AL59+AM59</f>
        <v>100</v>
      </c>
      <c r="AQ59" s="29">
        <f>+'[5]XVI Seminario Gestion Juridica'!$C$35</f>
        <v>50</v>
      </c>
      <c r="AR59" s="39">
        <f>+'[5]XVI Seminario Gestion Juridica'!$D$35</f>
        <v>45.333333333333336</v>
      </c>
      <c r="AS59" s="33">
        <f>+'[5]XVI Seminario Gestion Juridica'!$E$35</f>
        <v>4.666666666666667</v>
      </c>
      <c r="AT59" s="29">
        <f>+'[5]XVI Seminario Gestion Juridica'!$F$35</f>
        <v>0</v>
      </c>
      <c r="AU59" s="29">
        <f>+AR59+AQ59+AS59</f>
        <v>100.00000000000001</v>
      </c>
      <c r="AV59" s="29" t="s">
        <v>130</v>
      </c>
      <c r="AW59" s="29" t="s">
        <v>130</v>
      </c>
      <c r="AX59" s="29" t="s">
        <v>130</v>
      </c>
      <c r="AY59" s="29" t="s">
        <v>130</v>
      </c>
      <c r="AZ59" s="29" t="s">
        <v>130</v>
      </c>
      <c r="BA59" s="207">
        <v>0</v>
      </c>
    </row>
    <row r="60" spans="1:53" ht="165.75" customHeight="1" x14ac:dyDescent="0.25">
      <c r="A60" s="178"/>
      <c r="B60" s="223" t="s">
        <v>345</v>
      </c>
      <c r="C60" s="214" t="s">
        <v>116</v>
      </c>
      <c r="D60" s="85" t="s">
        <v>76</v>
      </c>
      <c r="E60" s="85" t="s">
        <v>76</v>
      </c>
      <c r="F60" s="32" t="s">
        <v>346</v>
      </c>
      <c r="G60" s="253" t="s">
        <v>347</v>
      </c>
      <c r="H60" s="85" t="s">
        <v>348</v>
      </c>
      <c r="I60" s="253" t="s">
        <v>195</v>
      </c>
      <c r="J60" s="85"/>
      <c r="K60" s="85"/>
      <c r="L60" s="142"/>
      <c r="M60" s="31"/>
      <c r="N60" s="85"/>
      <c r="O60" s="85"/>
      <c r="P60" s="85"/>
      <c r="Q60" s="85"/>
      <c r="R60" s="85"/>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07">
        <v>0</v>
      </c>
    </row>
    <row r="61" spans="1:53" ht="165.75" customHeight="1" x14ac:dyDescent="0.25">
      <c r="A61" s="178"/>
      <c r="B61" s="223" t="s">
        <v>349</v>
      </c>
      <c r="C61" s="214" t="s">
        <v>350</v>
      </c>
      <c r="D61" s="85"/>
      <c r="E61" s="85" t="s">
        <v>76</v>
      </c>
      <c r="F61" s="256" t="s">
        <v>351</v>
      </c>
      <c r="G61" s="46" t="s">
        <v>212</v>
      </c>
      <c r="H61" s="248" t="s">
        <v>289</v>
      </c>
      <c r="I61" s="46" t="s">
        <v>352</v>
      </c>
      <c r="J61" s="85">
        <v>2</v>
      </c>
      <c r="K61" s="85">
        <v>2</v>
      </c>
      <c r="L61" s="88">
        <f t="shared" si="10"/>
        <v>100</v>
      </c>
      <c r="M61" s="31"/>
      <c r="N61" s="85">
        <v>2</v>
      </c>
      <c r="O61" s="85">
        <v>0</v>
      </c>
      <c r="P61" s="85">
        <v>0</v>
      </c>
      <c r="Q61" s="85">
        <v>0</v>
      </c>
      <c r="R61" s="85">
        <v>0</v>
      </c>
      <c r="S61" s="29">
        <v>0</v>
      </c>
      <c r="T61" s="29">
        <v>2</v>
      </c>
      <c r="U61" s="29">
        <v>0</v>
      </c>
      <c r="V61" s="29">
        <v>0</v>
      </c>
      <c r="W61" s="29">
        <v>0</v>
      </c>
      <c r="X61" s="29">
        <v>0</v>
      </c>
      <c r="Y61" s="29">
        <v>1</v>
      </c>
      <c r="Z61" s="29">
        <v>1</v>
      </c>
      <c r="AA61" s="29">
        <v>0</v>
      </c>
      <c r="AB61" s="29" t="s">
        <v>293</v>
      </c>
      <c r="AC61" s="29" t="s">
        <v>293</v>
      </c>
      <c r="AD61" s="29" t="s">
        <v>293</v>
      </c>
      <c r="AE61" s="29" t="s">
        <v>293</v>
      </c>
      <c r="AF61" s="29" t="s">
        <v>293</v>
      </c>
      <c r="AG61" s="29" t="s">
        <v>293</v>
      </c>
      <c r="AH61" s="29" t="s">
        <v>293</v>
      </c>
      <c r="AI61" s="29" t="s">
        <v>293</v>
      </c>
      <c r="AJ61" s="29" t="s">
        <v>293</v>
      </c>
      <c r="AK61" s="29" t="s">
        <v>293</v>
      </c>
      <c r="AL61" s="29" t="s">
        <v>293</v>
      </c>
      <c r="AM61" s="29" t="s">
        <v>293</v>
      </c>
      <c r="AN61" s="29" t="s">
        <v>293</v>
      </c>
      <c r="AO61" s="29" t="s">
        <v>293</v>
      </c>
      <c r="AP61" s="29" t="s">
        <v>293</v>
      </c>
      <c r="AQ61" s="29" t="s">
        <v>293</v>
      </c>
      <c r="AR61" s="29" t="s">
        <v>293</v>
      </c>
      <c r="AS61" s="29" t="s">
        <v>293</v>
      </c>
      <c r="AT61" s="29" t="s">
        <v>293</v>
      </c>
      <c r="AU61" s="29" t="s">
        <v>293</v>
      </c>
      <c r="AV61" s="29" t="s">
        <v>293</v>
      </c>
      <c r="AW61" s="29" t="s">
        <v>293</v>
      </c>
      <c r="AX61" s="29" t="s">
        <v>293</v>
      </c>
      <c r="AY61" s="29" t="s">
        <v>293</v>
      </c>
      <c r="AZ61" s="29" t="s">
        <v>293</v>
      </c>
      <c r="BA61" s="255"/>
    </row>
    <row r="62" spans="1:53" ht="165.75" customHeight="1" x14ac:dyDescent="0.25">
      <c r="A62" s="178"/>
      <c r="B62" s="223" t="s">
        <v>355</v>
      </c>
      <c r="C62" s="214"/>
      <c r="D62" s="85" t="s">
        <v>76</v>
      </c>
      <c r="E62" s="85" t="s">
        <v>76</v>
      </c>
      <c r="F62" s="254" t="s">
        <v>353</v>
      </c>
      <c r="G62" s="29" t="s">
        <v>300</v>
      </c>
      <c r="H62" s="85" t="s">
        <v>210</v>
      </c>
      <c r="I62" s="31" t="s">
        <v>356</v>
      </c>
      <c r="J62" s="85">
        <v>31</v>
      </c>
      <c r="K62" s="85">
        <v>31</v>
      </c>
      <c r="L62" s="88">
        <f t="shared" si="10"/>
        <v>100</v>
      </c>
      <c r="M62" s="31"/>
      <c r="N62" s="85">
        <v>0</v>
      </c>
      <c r="O62" s="85">
        <v>0</v>
      </c>
      <c r="P62" s="85">
        <v>19</v>
      </c>
      <c r="Q62" s="85">
        <v>2</v>
      </c>
      <c r="R62" s="85">
        <v>10</v>
      </c>
      <c r="S62" s="29">
        <v>3</v>
      </c>
      <c r="T62" s="29">
        <v>22</v>
      </c>
      <c r="U62" s="29">
        <v>6</v>
      </c>
      <c r="V62" s="29">
        <v>0</v>
      </c>
      <c r="W62" s="29">
        <v>0</v>
      </c>
      <c r="X62" s="29">
        <v>0</v>
      </c>
      <c r="Y62" s="29">
        <v>15</v>
      </c>
      <c r="Z62" s="29">
        <v>16</v>
      </c>
      <c r="AA62" s="29">
        <v>0</v>
      </c>
      <c r="AB62" s="29" t="s">
        <v>130</v>
      </c>
      <c r="AC62" s="29" t="s">
        <v>130</v>
      </c>
      <c r="AD62" s="29" t="s">
        <v>130</v>
      </c>
      <c r="AE62" s="29" t="s">
        <v>130</v>
      </c>
      <c r="AF62" s="29" t="s">
        <v>130</v>
      </c>
      <c r="AG62" s="29" t="s">
        <v>130</v>
      </c>
      <c r="AH62" s="29" t="s">
        <v>130</v>
      </c>
      <c r="AI62" s="29" t="s">
        <v>130</v>
      </c>
      <c r="AJ62" s="29" t="s">
        <v>130</v>
      </c>
      <c r="AK62" s="29" t="s">
        <v>130</v>
      </c>
      <c r="AL62" s="29" t="s">
        <v>130</v>
      </c>
      <c r="AM62" s="29" t="s">
        <v>130</v>
      </c>
      <c r="AN62" s="29" t="s">
        <v>130</v>
      </c>
      <c r="AO62" s="29" t="s">
        <v>130</v>
      </c>
      <c r="AP62" s="29" t="s">
        <v>130</v>
      </c>
      <c r="AQ62" s="29" t="s">
        <v>130</v>
      </c>
      <c r="AR62" s="29" t="s">
        <v>130</v>
      </c>
      <c r="AS62" s="29" t="s">
        <v>130</v>
      </c>
      <c r="AT62" s="29" t="s">
        <v>130</v>
      </c>
      <c r="AU62" s="29" t="s">
        <v>130</v>
      </c>
      <c r="AV62" s="29" t="s">
        <v>130</v>
      </c>
      <c r="AW62" s="29" t="s">
        <v>130</v>
      </c>
      <c r="AX62" s="29" t="s">
        <v>130</v>
      </c>
      <c r="AY62" s="29" t="s">
        <v>130</v>
      </c>
      <c r="AZ62" s="29" t="s">
        <v>130</v>
      </c>
      <c r="BA62" s="207">
        <v>0</v>
      </c>
    </row>
    <row r="63" spans="1:53" ht="165.75" customHeight="1" x14ac:dyDescent="0.25">
      <c r="A63" s="178"/>
      <c r="B63" s="223" t="s">
        <v>354</v>
      </c>
      <c r="C63" s="214"/>
      <c r="D63" s="85" t="s">
        <v>76</v>
      </c>
      <c r="E63" s="85" t="s">
        <v>76</v>
      </c>
      <c r="F63" s="254" t="s">
        <v>353</v>
      </c>
      <c r="G63" s="29" t="s">
        <v>300</v>
      </c>
      <c r="H63" s="85" t="s">
        <v>357</v>
      </c>
      <c r="I63" s="31" t="s">
        <v>356</v>
      </c>
      <c r="J63" s="85">
        <v>82</v>
      </c>
      <c r="K63" s="85">
        <v>82</v>
      </c>
      <c r="L63" s="88">
        <f t="shared" si="10"/>
        <v>100</v>
      </c>
      <c r="M63" s="31"/>
      <c r="N63" s="85">
        <v>3</v>
      </c>
      <c r="O63" s="85">
        <v>1</v>
      </c>
      <c r="P63" s="85">
        <v>51</v>
      </c>
      <c r="Q63" s="85">
        <v>10</v>
      </c>
      <c r="R63" s="85">
        <v>17</v>
      </c>
      <c r="S63" s="29">
        <v>13</v>
      </c>
      <c r="T63" s="29">
        <v>3</v>
      </c>
      <c r="U63" s="29">
        <v>12</v>
      </c>
      <c r="V63" s="29">
        <v>53</v>
      </c>
      <c r="W63" s="29">
        <v>1</v>
      </c>
      <c r="X63" s="29">
        <v>0</v>
      </c>
      <c r="Y63" s="29">
        <v>52</v>
      </c>
      <c r="Z63" s="29">
        <v>30</v>
      </c>
      <c r="AA63" s="29">
        <v>0</v>
      </c>
      <c r="AB63" s="29" t="s">
        <v>130</v>
      </c>
      <c r="AC63" s="29" t="s">
        <v>130</v>
      </c>
      <c r="AD63" s="29" t="s">
        <v>130</v>
      </c>
      <c r="AE63" s="29" t="s">
        <v>130</v>
      </c>
      <c r="AF63" s="29" t="s">
        <v>130</v>
      </c>
      <c r="AG63" s="29" t="s">
        <v>130</v>
      </c>
      <c r="AH63" s="29" t="s">
        <v>130</v>
      </c>
      <c r="AI63" s="29" t="s">
        <v>130</v>
      </c>
      <c r="AJ63" s="29" t="s">
        <v>130</v>
      </c>
      <c r="AK63" s="29" t="s">
        <v>130</v>
      </c>
      <c r="AL63" s="29" t="s">
        <v>130</v>
      </c>
      <c r="AM63" s="29" t="s">
        <v>130</v>
      </c>
      <c r="AN63" s="29" t="s">
        <v>130</v>
      </c>
      <c r="AO63" s="29" t="s">
        <v>130</v>
      </c>
      <c r="AP63" s="29" t="s">
        <v>130</v>
      </c>
      <c r="AQ63" s="29" t="s">
        <v>130</v>
      </c>
      <c r="AR63" s="29" t="s">
        <v>130</v>
      </c>
      <c r="AS63" s="29" t="s">
        <v>130</v>
      </c>
      <c r="AT63" s="29" t="s">
        <v>130</v>
      </c>
      <c r="AU63" s="29" t="s">
        <v>130</v>
      </c>
      <c r="AV63" s="29" t="s">
        <v>130</v>
      </c>
      <c r="AW63" s="29" t="s">
        <v>130</v>
      </c>
      <c r="AX63" s="29" t="s">
        <v>130</v>
      </c>
      <c r="AY63" s="29" t="s">
        <v>130</v>
      </c>
      <c r="AZ63" s="29" t="s">
        <v>130</v>
      </c>
      <c r="BA63" s="207">
        <v>0</v>
      </c>
    </row>
    <row r="64" spans="1:53" ht="165.75" customHeight="1" x14ac:dyDescent="0.25">
      <c r="A64" s="178"/>
      <c r="B64" s="223" t="s">
        <v>359</v>
      </c>
      <c r="C64" s="214"/>
      <c r="D64" s="85" t="s">
        <v>76</v>
      </c>
      <c r="E64" s="85" t="s">
        <v>76</v>
      </c>
      <c r="F64" s="254" t="s">
        <v>353</v>
      </c>
      <c r="G64" s="29" t="s">
        <v>300</v>
      </c>
      <c r="H64" s="85" t="s">
        <v>360</v>
      </c>
      <c r="I64" s="31" t="s">
        <v>356</v>
      </c>
      <c r="J64" s="85">
        <v>18</v>
      </c>
      <c r="K64" s="85">
        <v>18</v>
      </c>
      <c r="L64" s="88">
        <f t="shared" si="10"/>
        <v>100</v>
      </c>
      <c r="M64" s="31"/>
      <c r="N64" s="85">
        <v>0</v>
      </c>
      <c r="O64" s="85">
        <v>0</v>
      </c>
      <c r="P64" s="85">
        <v>7</v>
      </c>
      <c r="Q64" s="85">
        <v>1</v>
      </c>
      <c r="R64" s="85">
        <v>10</v>
      </c>
      <c r="S64" s="29">
        <v>3</v>
      </c>
      <c r="T64" s="29">
        <v>0</v>
      </c>
      <c r="U64" s="29">
        <v>1</v>
      </c>
      <c r="V64" s="29">
        <v>12</v>
      </c>
      <c r="W64" s="29">
        <v>2</v>
      </c>
      <c r="X64" s="29">
        <v>0</v>
      </c>
      <c r="Y64" s="29">
        <v>3</v>
      </c>
      <c r="Z64" s="29">
        <v>15</v>
      </c>
      <c r="AA64" s="29">
        <v>0</v>
      </c>
      <c r="AB64" s="29" t="s">
        <v>130</v>
      </c>
      <c r="AC64" s="29" t="s">
        <v>130</v>
      </c>
      <c r="AD64" s="29" t="s">
        <v>130</v>
      </c>
      <c r="AE64" s="29" t="s">
        <v>130</v>
      </c>
      <c r="AF64" s="29" t="s">
        <v>130</v>
      </c>
      <c r="AG64" s="29" t="s">
        <v>130</v>
      </c>
      <c r="AH64" s="29" t="s">
        <v>130</v>
      </c>
      <c r="AI64" s="29" t="s">
        <v>130</v>
      </c>
      <c r="AJ64" s="29" t="s">
        <v>130</v>
      </c>
      <c r="AK64" s="29" t="s">
        <v>130</v>
      </c>
      <c r="AL64" s="29" t="s">
        <v>130</v>
      </c>
      <c r="AM64" s="29" t="s">
        <v>130</v>
      </c>
      <c r="AN64" s="29" t="s">
        <v>130</v>
      </c>
      <c r="AO64" s="29" t="s">
        <v>130</v>
      </c>
      <c r="AP64" s="29" t="s">
        <v>130</v>
      </c>
      <c r="AQ64" s="29" t="s">
        <v>130</v>
      </c>
      <c r="AR64" s="29" t="s">
        <v>130</v>
      </c>
      <c r="AS64" s="29" t="s">
        <v>130</v>
      </c>
      <c r="AT64" s="29" t="s">
        <v>130</v>
      </c>
      <c r="AU64" s="29" t="s">
        <v>130</v>
      </c>
      <c r="AV64" s="29" t="s">
        <v>130</v>
      </c>
      <c r="AW64" s="29" t="s">
        <v>130</v>
      </c>
      <c r="AX64" s="29" t="s">
        <v>130</v>
      </c>
      <c r="AY64" s="29" t="s">
        <v>130</v>
      </c>
      <c r="AZ64" s="29" t="s">
        <v>130</v>
      </c>
      <c r="BA64" s="207">
        <v>0</v>
      </c>
    </row>
    <row r="65" spans="1:57" ht="165.75" customHeight="1" x14ac:dyDescent="0.25">
      <c r="A65" s="178"/>
      <c r="B65" s="223" t="s">
        <v>361</v>
      </c>
      <c r="C65" s="214"/>
      <c r="D65" s="85" t="s">
        <v>76</v>
      </c>
      <c r="E65" s="85" t="s">
        <v>76</v>
      </c>
      <c r="F65" s="254" t="s">
        <v>353</v>
      </c>
      <c r="G65" s="29" t="s">
        <v>300</v>
      </c>
      <c r="H65" s="85" t="s">
        <v>362</v>
      </c>
      <c r="I65" s="31" t="s">
        <v>356</v>
      </c>
      <c r="J65" s="85">
        <v>76</v>
      </c>
      <c r="K65" s="85">
        <v>76</v>
      </c>
      <c r="L65" s="88">
        <f t="shared" si="10"/>
        <v>100</v>
      </c>
      <c r="M65" s="31"/>
      <c r="N65" s="85">
        <v>0</v>
      </c>
      <c r="O65" s="85">
        <v>0</v>
      </c>
      <c r="P65" s="85">
        <v>48</v>
      </c>
      <c r="Q65" s="85">
        <v>8</v>
      </c>
      <c r="R65" s="85">
        <v>20</v>
      </c>
      <c r="S65" s="29">
        <v>7</v>
      </c>
      <c r="T65" s="29">
        <v>0</v>
      </c>
      <c r="U65" s="29">
        <v>7</v>
      </c>
      <c r="V65" s="29">
        <v>62</v>
      </c>
      <c r="W65" s="29">
        <v>0</v>
      </c>
      <c r="X65" s="29">
        <v>0</v>
      </c>
      <c r="Y65" s="29">
        <v>21</v>
      </c>
      <c r="Z65" s="29">
        <v>55</v>
      </c>
      <c r="AA65" s="29">
        <v>0</v>
      </c>
      <c r="AB65" s="29" t="s">
        <v>130</v>
      </c>
      <c r="AC65" s="29" t="s">
        <v>130</v>
      </c>
      <c r="AD65" s="29" t="s">
        <v>130</v>
      </c>
      <c r="AE65" s="29" t="s">
        <v>130</v>
      </c>
      <c r="AF65" s="29" t="s">
        <v>130</v>
      </c>
      <c r="AG65" s="29" t="s">
        <v>130</v>
      </c>
      <c r="AH65" s="29" t="s">
        <v>130</v>
      </c>
      <c r="AI65" s="29" t="s">
        <v>130</v>
      </c>
      <c r="AJ65" s="29" t="s">
        <v>130</v>
      </c>
      <c r="AK65" s="29" t="s">
        <v>130</v>
      </c>
      <c r="AL65" s="29" t="s">
        <v>130</v>
      </c>
      <c r="AM65" s="29" t="s">
        <v>130</v>
      </c>
      <c r="AN65" s="29" t="s">
        <v>130</v>
      </c>
      <c r="AO65" s="29" t="s">
        <v>130</v>
      </c>
      <c r="AP65" s="29" t="s">
        <v>130</v>
      </c>
      <c r="AQ65" s="29" t="s">
        <v>130</v>
      </c>
      <c r="AR65" s="29" t="s">
        <v>130</v>
      </c>
      <c r="AS65" s="29" t="s">
        <v>130</v>
      </c>
      <c r="AT65" s="29" t="s">
        <v>130</v>
      </c>
      <c r="AU65" s="29" t="s">
        <v>130</v>
      </c>
      <c r="AV65" s="29" t="s">
        <v>130</v>
      </c>
      <c r="AW65" s="29" t="s">
        <v>130</v>
      </c>
      <c r="AX65" s="29" t="s">
        <v>130</v>
      </c>
      <c r="AY65" s="29" t="s">
        <v>130</v>
      </c>
      <c r="AZ65" s="29" t="s">
        <v>130</v>
      </c>
      <c r="BA65" s="207">
        <v>0</v>
      </c>
    </row>
    <row r="66" spans="1:57" ht="165.75" customHeight="1" x14ac:dyDescent="0.25">
      <c r="A66" s="178"/>
      <c r="B66" s="223" t="s">
        <v>358</v>
      </c>
      <c r="C66" s="214"/>
      <c r="D66" s="85" t="s">
        <v>76</v>
      </c>
      <c r="E66" s="85" t="s">
        <v>76</v>
      </c>
      <c r="F66" s="254" t="s">
        <v>353</v>
      </c>
      <c r="G66" s="29" t="s">
        <v>300</v>
      </c>
      <c r="H66" s="85" t="s">
        <v>357</v>
      </c>
      <c r="I66" s="31" t="s">
        <v>356</v>
      </c>
      <c r="J66" s="85">
        <v>205</v>
      </c>
      <c r="K66" s="85">
        <v>205</v>
      </c>
      <c r="L66" s="88">
        <f t="shared" si="10"/>
        <v>100</v>
      </c>
      <c r="M66" s="31"/>
      <c r="N66" s="85">
        <v>5</v>
      </c>
      <c r="O66" s="85">
        <v>1</v>
      </c>
      <c r="P66" s="85">
        <v>107</v>
      </c>
      <c r="Q66" s="85">
        <v>31</v>
      </c>
      <c r="R66" s="85">
        <v>61</v>
      </c>
      <c r="S66" s="29">
        <v>14</v>
      </c>
      <c r="T66" s="29">
        <v>5</v>
      </c>
      <c r="U66" s="29">
        <v>29</v>
      </c>
      <c r="V66" s="29">
        <v>154</v>
      </c>
      <c r="W66" s="29">
        <v>3</v>
      </c>
      <c r="X66" s="29">
        <v>0</v>
      </c>
      <c r="Y66" s="29">
        <v>134</v>
      </c>
      <c r="Z66" s="29">
        <v>71</v>
      </c>
      <c r="AA66" s="29">
        <v>0</v>
      </c>
      <c r="AB66" s="29" t="s">
        <v>130</v>
      </c>
      <c r="AC66" s="29" t="s">
        <v>130</v>
      </c>
      <c r="AD66" s="29" t="s">
        <v>130</v>
      </c>
      <c r="AE66" s="29" t="s">
        <v>130</v>
      </c>
      <c r="AF66" s="29" t="s">
        <v>130</v>
      </c>
      <c r="AG66" s="29" t="s">
        <v>130</v>
      </c>
      <c r="AH66" s="29" t="s">
        <v>130</v>
      </c>
      <c r="AI66" s="29" t="s">
        <v>130</v>
      </c>
      <c r="AJ66" s="29" t="s">
        <v>130</v>
      </c>
      <c r="AK66" s="29" t="s">
        <v>130</v>
      </c>
      <c r="AL66" s="29" t="s">
        <v>130</v>
      </c>
      <c r="AM66" s="29" t="s">
        <v>130</v>
      </c>
      <c r="AN66" s="29" t="s">
        <v>130</v>
      </c>
      <c r="AO66" s="29" t="s">
        <v>130</v>
      </c>
      <c r="AP66" s="29" t="s">
        <v>130</v>
      </c>
      <c r="AQ66" s="29" t="s">
        <v>130</v>
      </c>
      <c r="AR66" s="29" t="s">
        <v>130</v>
      </c>
      <c r="AS66" s="29" t="s">
        <v>130</v>
      </c>
      <c r="AT66" s="29" t="s">
        <v>130</v>
      </c>
      <c r="AU66" s="29" t="s">
        <v>130</v>
      </c>
      <c r="AV66" s="29" t="s">
        <v>130</v>
      </c>
      <c r="AW66" s="29" t="s">
        <v>130</v>
      </c>
      <c r="AX66" s="29" t="s">
        <v>130</v>
      </c>
      <c r="AY66" s="29" t="s">
        <v>130</v>
      </c>
      <c r="AZ66" s="29" t="s">
        <v>130</v>
      </c>
      <c r="BA66" s="207">
        <v>0</v>
      </c>
    </row>
    <row r="67" spans="1:57" ht="157.5" customHeight="1" x14ac:dyDescent="0.25">
      <c r="A67" s="178">
        <v>66</v>
      </c>
      <c r="B67" s="223" t="s">
        <v>285</v>
      </c>
      <c r="C67" s="185" t="s">
        <v>302</v>
      </c>
      <c r="D67" s="85"/>
      <c r="E67" s="85" t="s">
        <v>76</v>
      </c>
      <c r="F67" s="31" t="s">
        <v>279</v>
      </c>
      <c r="G67" s="32" t="s">
        <v>280</v>
      </c>
      <c r="H67" s="85" t="s">
        <v>284</v>
      </c>
      <c r="I67" s="32" t="s">
        <v>280</v>
      </c>
      <c r="J67" s="85">
        <v>2</v>
      </c>
      <c r="K67" s="85">
        <v>2</v>
      </c>
      <c r="L67" s="88">
        <f t="shared" si="10"/>
        <v>100</v>
      </c>
      <c r="M67" s="29"/>
      <c r="N67" s="85">
        <v>0</v>
      </c>
      <c r="O67" s="85">
        <v>0</v>
      </c>
      <c r="P67" s="85">
        <v>2</v>
      </c>
      <c r="Q67" s="85">
        <v>0</v>
      </c>
      <c r="R67" s="85">
        <v>0</v>
      </c>
      <c r="S67" s="29">
        <v>0</v>
      </c>
      <c r="T67" s="29">
        <v>0</v>
      </c>
      <c r="U67" s="29">
        <v>0</v>
      </c>
      <c r="V67" s="29">
        <v>2</v>
      </c>
      <c r="W67" s="29">
        <v>0</v>
      </c>
      <c r="X67" s="29">
        <v>0</v>
      </c>
      <c r="Y67" s="29">
        <v>0</v>
      </c>
      <c r="Z67" s="29">
        <v>2</v>
      </c>
      <c r="AA67" s="29">
        <v>0</v>
      </c>
      <c r="AB67" s="29">
        <f>+'[2]Derecho Penal'!$C$10</f>
        <v>67</v>
      </c>
      <c r="AC67" s="29">
        <f>+'[2]Derecho Penal'!$D$10</f>
        <v>33</v>
      </c>
      <c r="AD67" s="29">
        <f>+'[2]Derecho Penal'!$E$10</f>
        <v>0</v>
      </c>
      <c r="AE67" s="29">
        <f>+'[2]Derecho Penal'!$F$10</f>
        <v>0</v>
      </c>
      <c r="AF67" s="29">
        <v>100</v>
      </c>
      <c r="AG67" s="29">
        <f>+'[2]Derecho Penal'!$C$19</f>
        <v>60.2</v>
      </c>
      <c r="AH67" s="29">
        <f>+'[2]Derecho Penal'!$D$19</f>
        <v>26.4</v>
      </c>
      <c r="AI67" s="29">
        <f>+'[2]Derecho Penal'!$E$19</f>
        <v>0</v>
      </c>
      <c r="AJ67" s="29">
        <f>+'[2]Derecho Penal'!$F$19</f>
        <v>13.4</v>
      </c>
      <c r="AK67" s="29">
        <v>100</v>
      </c>
      <c r="AL67" s="29">
        <f>+'[2]Derecho Penal'!$C$25</f>
        <v>100</v>
      </c>
      <c r="AM67" s="29">
        <v>0</v>
      </c>
      <c r="AN67" s="29">
        <v>0</v>
      </c>
      <c r="AO67" s="29">
        <v>0</v>
      </c>
      <c r="AP67" s="29">
        <v>100</v>
      </c>
      <c r="AQ67" s="29">
        <f>+'[2]Derecho Penal'!$C$35</f>
        <v>55.5</v>
      </c>
      <c r="AR67" s="29">
        <f>+'[2]Derecho Penal'!$D$35</f>
        <v>44.5</v>
      </c>
      <c r="AS67" s="29">
        <v>0</v>
      </c>
      <c r="AT67" s="29">
        <v>0</v>
      </c>
      <c r="AU67" s="29">
        <v>100</v>
      </c>
      <c r="AV67" s="116"/>
      <c r="AW67" s="29" t="s">
        <v>130</v>
      </c>
      <c r="AX67" s="29" t="s">
        <v>130</v>
      </c>
      <c r="AY67" s="29" t="s">
        <v>130</v>
      </c>
      <c r="AZ67" s="29" t="s">
        <v>130</v>
      </c>
      <c r="BA67" s="179">
        <v>740000</v>
      </c>
      <c r="BE67" s="208"/>
    </row>
    <row r="68" spans="1:57" ht="36.75" customHeight="1" x14ac:dyDescent="0.25">
      <c r="P68" s="46">
        <f>+N57+O57+P57+Q57+R57</f>
        <v>675</v>
      </c>
      <c r="Q68" s="46">
        <f>+N66+O66+P66+Q66+R66</f>
        <v>205</v>
      </c>
      <c r="R68" s="46">
        <f>+P65+Q65+R65</f>
        <v>76</v>
      </c>
      <c r="V68" s="46">
        <f>+S66+T66+U66+V66+W66</f>
        <v>205</v>
      </c>
      <c r="Y68" s="46">
        <f>+Y57+Z57</f>
        <v>675</v>
      </c>
      <c r="Z68" s="46">
        <f>+Y62+Z62</f>
        <v>31</v>
      </c>
      <c r="AA68" s="46">
        <f>+Y66+Z66</f>
        <v>205</v>
      </c>
      <c r="BA68" s="49"/>
    </row>
    <row r="69" spans="1:57" ht="36.75" customHeight="1" x14ac:dyDescent="0.25">
      <c r="BA69" s="49"/>
    </row>
    <row r="70" spans="1:57" ht="36.75" customHeight="1" x14ac:dyDescent="0.25">
      <c r="BA70" s="49"/>
    </row>
  </sheetData>
  <autoFilter ref="A3:BM68"/>
  <mergeCells count="25">
    <mergeCell ref="BB1:BB3"/>
    <mergeCell ref="N1:AA1"/>
    <mergeCell ref="A1:A3"/>
    <mergeCell ref="L1:L3"/>
    <mergeCell ref="K1:K3"/>
    <mergeCell ref="AB1:AV1"/>
    <mergeCell ref="AV2:AV3"/>
    <mergeCell ref="B1:B3"/>
    <mergeCell ref="C1:C3"/>
    <mergeCell ref="AQ2:AU2"/>
    <mergeCell ref="F1:F3"/>
    <mergeCell ref="H1:H3"/>
    <mergeCell ref="D1:E2"/>
    <mergeCell ref="AB2:AF2"/>
    <mergeCell ref="J1:J3"/>
    <mergeCell ref="I1:I3"/>
    <mergeCell ref="AG2:AK2"/>
    <mergeCell ref="AL2:AP2"/>
    <mergeCell ref="G1:G3"/>
    <mergeCell ref="N2:R2"/>
    <mergeCell ref="BA1:BA3"/>
    <mergeCell ref="AW1:AZ2"/>
    <mergeCell ref="M1:M3"/>
    <mergeCell ref="S2:X2"/>
    <mergeCell ref="Y2:A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workbookViewId="0">
      <selection activeCell="F20" sqref="F20"/>
    </sheetView>
  </sheetViews>
  <sheetFormatPr baseColWidth="10" defaultRowHeight="39.950000000000003" customHeight="1" x14ac:dyDescent="0.25"/>
  <cols>
    <col min="1" max="1" width="28.140625" style="105" bestFit="1" customWidth="1"/>
    <col min="2" max="2" width="34" style="105" customWidth="1"/>
    <col min="3" max="3" width="44.140625" style="105" customWidth="1"/>
  </cols>
  <sheetData>
    <row r="1" spans="1:3" ht="15" x14ac:dyDescent="0.25">
      <c r="A1" s="312" t="s">
        <v>27</v>
      </c>
      <c r="B1" s="312"/>
      <c r="C1" s="312"/>
    </row>
    <row r="2" spans="1:3" ht="15" x14ac:dyDescent="0.25">
      <c r="A2" s="311" t="s">
        <v>0</v>
      </c>
      <c r="B2" s="311"/>
      <c r="C2" s="311"/>
    </row>
    <row r="3" spans="1:3" ht="15" x14ac:dyDescent="0.25">
      <c r="A3" s="311" t="s">
        <v>38</v>
      </c>
      <c r="B3" s="311"/>
      <c r="C3" s="311"/>
    </row>
    <row r="4" spans="1:3" ht="15" x14ac:dyDescent="0.25">
      <c r="A4" s="312" t="s">
        <v>19</v>
      </c>
      <c r="B4" s="312"/>
      <c r="C4" s="106" t="s">
        <v>7</v>
      </c>
    </row>
    <row r="5" spans="1:3" ht="15" x14ac:dyDescent="0.25">
      <c r="A5" s="312"/>
      <c r="B5" s="312"/>
      <c r="C5" s="106" t="s">
        <v>8</v>
      </c>
    </row>
    <row r="6" spans="1:3" ht="15" x14ac:dyDescent="0.25">
      <c r="A6" s="312" t="s">
        <v>6</v>
      </c>
      <c r="B6" s="312"/>
      <c r="C6" s="312"/>
    </row>
    <row r="7" spans="1:3" ht="15" x14ac:dyDescent="0.25">
      <c r="A7" s="311" t="s">
        <v>152</v>
      </c>
      <c r="B7" s="311"/>
      <c r="C7" s="311"/>
    </row>
    <row r="8" spans="1:3" ht="15" x14ac:dyDescent="0.25">
      <c r="A8" s="311" t="s">
        <v>24</v>
      </c>
      <c r="B8" s="311"/>
      <c r="C8" s="311"/>
    </row>
    <row r="9" spans="1:3" ht="15" x14ac:dyDescent="0.25">
      <c r="A9" s="311" t="s">
        <v>31</v>
      </c>
      <c r="B9" s="311"/>
      <c r="C9" s="311"/>
    </row>
    <row r="10" spans="1:3" ht="15" x14ac:dyDescent="0.25">
      <c r="A10" s="313" t="s">
        <v>151</v>
      </c>
      <c r="B10" s="314"/>
      <c r="C10" s="314"/>
    </row>
    <row r="11" spans="1:3" ht="15" x14ac:dyDescent="0.25">
      <c r="A11" s="311" t="s">
        <v>37</v>
      </c>
      <c r="B11" s="311"/>
      <c r="C11" s="311"/>
    </row>
    <row r="12" spans="1:3" ht="15" x14ac:dyDescent="0.25">
      <c r="A12" s="312" t="s">
        <v>10</v>
      </c>
      <c r="B12" s="311" t="s">
        <v>11</v>
      </c>
      <c r="C12" s="106" t="s">
        <v>12</v>
      </c>
    </row>
    <row r="13" spans="1:3" ht="15" x14ac:dyDescent="0.25">
      <c r="A13" s="312"/>
      <c r="B13" s="311"/>
      <c r="C13" s="106" t="s">
        <v>13</v>
      </c>
    </row>
    <row r="14" spans="1:3" ht="15" x14ac:dyDescent="0.25">
      <c r="A14" s="312"/>
      <c r="B14" s="311"/>
      <c r="C14" s="106" t="s">
        <v>14</v>
      </c>
    </row>
    <row r="15" spans="1:3" ht="15" x14ac:dyDescent="0.25">
      <c r="A15" s="312"/>
      <c r="B15" s="311"/>
      <c r="C15" s="106" t="s">
        <v>15</v>
      </c>
    </row>
    <row r="16" spans="1:3" ht="15" x14ac:dyDescent="0.25">
      <c r="A16" s="312"/>
      <c r="B16" s="311"/>
      <c r="C16" s="106" t="s">
        <v>16</v>
      </c>
    </row>
    <row r="17" spans="1:3" ht="15" x14ac:dyDescent="0.25">
      <c r="A17" s="312"/>
      <c r="B17" s="312" t="s">
        <v>17</v>
      </c>
      <c r="C17" s="107" t="s">
        <v>1</v>
      </c>
    </row>
    <row r="18" spans="1:3" ht="15" x14ac:dyDescent="0.25">
      <c r="A18" s="312"/>
      <c r="B18" s="312"/>
      <c r="C18" s="107" t="s">
        <v>2</v>
      </c>
    </row>
    <row r="19" spans="1:3" ht="25.5" x14ac:dyDescent="0.25">
      <c r="A19" s="312"/>
      <c r="B19" s="312"/>
      <c r="C19" s="107" t="s">
        <v>4</v>
      </c>
    </row>
    <row r="20" spans="1:3" ht="15" x14ac:dyDescent="0.25">
      <c r="A20" s="312"/>
      <c r="B20" s="312"/>
      <c r="C20" s="107" t="s">
        <v>3</v>
      </c>
    </row>
    <row r="21" spans="1:3" ht="25.5" x14ac:dyDescent="0.25">
      <c r="A21" s="312"/>
      <c r="B21" s="312"/>
      <c r="C21" s="107" t="s">
        <v>5</v>
      </c>
    </row>
    <row r="22" spans="1:3" ht="15" x14ac:dyDescent="0.25">
      <c r="A22" s="312"/>
      <c r="B22" s="312"/>
      <c r="C22" s="107" t="s">
        <v>18</v>
      </c>
    </row>
    <row r="23" spans="1:3" ht="15" x14ac:dyDescent="0.25">
      <c r="A23" s="312"/>
      <c r="B23" s="311" t="s">
        <v>20</v>
      </c>
      <c r="C23" s="106" t="s">
        <v>21</v>
      </c>
    </row>
    <row r="24" spans="1:3" ht="15" x14ac:dyDescent="0.25">
      <c r="A24" s="312"/>
      <c r="B24" s="311"/>
      <c r="C24" s="106" t="s">
        <v>22</v>
      </c>
    </row>
    <row r="25" spans="1:3" ht="15" x14ac:dyDescent="0.25">
      <c r="A25" s="312"/>
      <c r="B25" s="311"/>
      <c r="C25" s="106" t="s">
        <v>23</v>
      </c>
    </row>
    <row r="26" spans="1:3" ht="15" x14ac:dyDescent="0.25">
      <c r="A26" s="312" t="s">
        <v>25</v>
      </c>
      <c r="B26" s="311" t="s">
        <v>42</v>
      </c>
      <c r="C26" s="106" t="s">
        <v>28</v>
      </c>
    </row>
    <row r="27" spans="1:3" ht="15" x14ac:dyDescent="0.25">
      <c r="A27" s="312"/>
      <c r="B27" s="312"/>
      <c r="C27" s="106" t="s">
        <v>39</v>
      </c>
    </row>
    <row r="28" spans="1:3" ht="15" x14ac:dyDescent="0.25">
      <c r="A28" s="312"/>
      <c r="B28" s="312"/>
      <c r="C28" s="106" t="s">
        <v>29</v>
      </c>
    </row>
    <row r="29" spans="1:3" ht="15" x14ac:dyDescent="0.25">
      <c r="A29" s="312"/>
      <c r="B29" s="312"/>
      <c r="C29" s="106" t="s">
        <v>30</v>
      </c>
    </row>
    <row r="30" spans="1:3" ht="15" x14ac:dyDescent="0.25">
      <c r="A30" s="312"/>
      <c r="B30" s="312"/>
      <c r="C30" s="106" t="s">
        <v>40</v>
      </c>
    </row>
    <row r="31" spans="1:3" ht="15" x14ac:dyDescent="0.25">
      <c r="A31" s="312"/>
      <c r="B31" s="311" t="s">
        <v>41</v>
      </c>
      <c r="C31" s="106" t="s">
        <v>28</v>
      </c>
    </row>
    <row r="32" spans="1:3" ht="15" x14ac:dyDescent="0.25">
      <c r="A32" s="312"/>
      <c r="B32" s="312"/>
      <c r="C32" s="106" t="s">
        <v>39</v>
      </c>
    </row>
    <row r="33" spans="1:3" ht="15" x14ac:dyDescent="0.25">
      <c r="A33" s="312"/>
      <c r="B33" s="312"/>
      <c r="C33" s="106" t="s">
        <v>29</v>
      </c>
    </row>
    <row r="34" spans="1:3" ht="15" x14ac:dyDescent="0.25">
      <c r="A34" s="312"/>
      <c r="B34" s="312"/>
      <c r="C34" s="106" t="s">
        <v>30</v>
      </c>
    </row>
    <row r="35" spans="1:3" ht="15" x14ac:dyDescent="0.25">
      <c r="A35" s="312"/>
      <c r="B35" s="312"/>
      <c r="C35" s="106" t="s">
        <v>40</v>
      </c>
    </row>
    <row r="36" spans="1:3" ht="15" x14ac:dyDescent="0.25">
      <c r="A36" s="312"/>
      <c r="B36" s="311" t="s">
        <v>43</v>
      </c>
      <c r="C36" s="106" t="s">
        <v>28</v>
      </c>
    </row>
    <row r="37" spans="1:3" ht="15" x14ac:dyDescent="0.25">
      <c r="A37" s="312"/>
      <c r="B37" s="312"/>
      <c r="C37" s="106" t="s">
        <v>39</v>
      </c>
    </row>
    <row r="38" spans="1:3" ht="15" x14ac:dyDescent="0.25">
      <c r="A38" s="312"/>
      <c r="B38" s="312"/>
      <c r="C38" s="106" t="s">
        <v>29</v>
      </c>
    </row>
    <row r="39" spans="1:3" ht="15" x14ac:dyDescent="0.25">
      <c r="A39" s="312"/>
      <c r="B39" s="312"/>
      <c r="C39" s="106" t="s">
        <v>30</v>
      </c>
    </row>
    <row r="40" spans="1:3" ht="15" x14ac:dyDescent="0.25">
      <c r="A40" s="312"/>
      <c r="B40" s="312"/>
      <c r="C40" s="106" t="s">
        <v>40</v>
      </c>
    </row>
    <row r="41" spans="1:3" ht="15" x14ac:dyDescent="0.25">
      <c r="A41" s="312"/>
      <c r="B41" s="311" t="s">
        <v>44</v>
      </c>
      <c r="C41" s="106" t="s">
        <v>28</v>
      </c>
    </row>
    <row r="42" spans="1:3" ht="15" x14ac:dyDescent="0.25">
      <c r="A42" s="312"/>
      <c r="B42" s="312"/>
      <c r="C42" s="106" t="s">
        <v>39</v>
      </c>
    </row>
    <row r="43" spans="1:3" ht="15" x14ac:dyDescent="0.25">
      <c r="A43" s="312"/>
      <c r="B43" s="312"/>
      <c r="C43" s="106" t="s">
        <v>29</v>
      </c>
    </row>
    <row r="44" spans="1:3" ht="15" x14ac:dyDescent="0.25">
      <c r="A44" s="312"/>
      <c r="B44" s="312"/>
      <c r="C44" s="106" t="s">
        <v>30</v>
      </c>
    </row>
    <row r="45" spans="1:3" ht="15" x14ac:dyDescent="0.25">
      <c r="A45" s="312"/>
      <c r="B45" s="312"/>
      <c r="C45" s="106" t="s">
        <v>40</v>
      </c>
    </row>
    <row r="46" spans="1:3" ht="15" x14ac:dyDescent="0.25">
      <c r="A46" s="312"/>
      <c r="B46" s="312" t="s">
        <v>26</v>
      </c>
      <c r="C46" s="312"/>
    </row>
    <row r="47" spans="1:3" ht="15" x14ac:dyDescent="0.25">
      <c r="A47" s="311" t="s">
        <v>33</v>
      </c>
      <c r="B47" s="311"/>
      <c r="C47" s="107" t="s">
        <v>155</v>
      </c>
    </row>
    <row r="48" spans="1:3" ht="15" x14ac:dyDescent="0.25">
      <c r="A48" s="311"/>
      <c r="B48" s="311"/>
      <c r="C48" s="107" t="s">
        <v>154</v>
      </c>
    </row>
    <row r="49" spans="1:3" ht="15" x14ac:dyDescent="0.25">
      <c r="A49" s="311"/>
      <c r="B49" s="311"/>
      <c r="C49" s="107" t="s">
        <v>153</v>
      </c>
    </row>
    <row r="50" spans="1:3" ht="15" x14ac:dyDescent="0.25">
      <c r="A50" s="311"/>
      <c r="B50" s="311"/>
      <c r="C50" s="107" t="s">
        <v>156</v>
      </c>
    </row>
    <row r="51" spans="1:3" ht="15" x14ac:dyDescent="0.25">
      <c r="A51" s="311" t="s">
        <v>72</v>
      </c>
      <c r="B51" s="311"/>
      <c r="C51" s="311"/>
    </row>
  </sheetData>
  <mergeCells count="22">
    <mergeCell ref="A1:C1"/>
    <mergeCell ref="A2:C2"/>
    <mergeCell ref="A3:C3"/>
    <mergeCell ref="A4:B5"/>
    <mergeCell ref="A6:C6"/>
    <mergeCell ref="A7:C7"/>
    <mergeCell ref="A8:C8"/>
    <mergeCell ref="A9:C9"/>
    <mergeCell ref="A10:C10"/>
    <mergeCell ref="A11:C11"/>
    <mergeCell ref="A47:B50"/>
    <mergeCell ref="A51:C51"/>
    <mergeCell ref="A12:A25"/>
    <mergeCell ref="B12:B16"/>
    <mergeCell ref="B17:B22"/>
    <mergeCell ref="B23:B25"/>
    <mergeCell ref="A26:A46"/>
    <mergeCell ref="B26:B30"/>
    <mergeCell ref="B31:B35"/>
    <mergeCell ref="B36:B40"/>
    <mergeCell ref="B41:B45"/>
    <mergeCell ref="B46:C46"/>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4"/>
  <sheetViews>
    <sheetView topLeftCell="A671" zoomScale="90" zoomScaleNormal="90" workbookViewId="0">
      <selection activeCell="J690" sqref="J690"/>
    </sheetView>
  </sheetViews>
  <sheetFormatPr baseColWidth="10" defaultRowHeight="15" x14ac:dyDescent="0.25"/>
  <cols>
    <col min="1" max="1" width="15.42578125" bestFit="1" customWidth="1"/>
    <col min="2" max="2" width="15.85546875" bestFit="1" customWidth="1"/>
    <col min="3" max="3" width="9.28515625" customWidth="1"/>
    <col min="4" max="5" width="9.85546875" customWidth="1"/>
    <col min="6" max="6" width="10.140625" customWidth="1"/>
    <col min="7" max="7" width="23.28515625" bestFit="1" customWidth="1"/>
    <col min="9" max="9" width="15.42578125" customWidth="1"/>
    <col min="10" max="10" width="15.28515625" customWidth="1"/>
    <col min="12" max="12" width="13.28515625" customWidth="1"/>
    <col min="13" max="13" width="13" customWidth="1"/>
    <col min="14" max="14" width="12.85546875" customWidth="1"/>
    <col min="15" max="15" width="22.28515625" customWidth="1"/>
    <col min="17" max="17" width="12.7109375" customWidth="1"/>
    <col min="22" max="22" width="11.5703125" bestFit="1" customWidth="1"/>
  </cols>
  <sheetData>
    <row r="1" spans="1:23" hidden="1" x14ac:dyDescent="0.25"/>
    <row r="2" spans="1:23" hidden="1" x14ac:dyDescent="0.25">
      <c r="A2" s="330" t="s">
        <v>45</v>
      </c>
      <c r="B2" s="330"/>
      <c r="C2" s="330"/>
      <c r="D2" s="330"/>
      <c r="E2" s="330"/>
      <c r="F2" s="330"/>
      <c r="G2" s="331"/>
      <c r="I2" s="330" t="s">
        <v>45</v>
      </c>
      <c r="J2" s="330"/>
      <c r="K2" s="330"/>
      <c r="L2" s="330"/>
      <c r="M2" s="330"/>
      <c r="N2" s="330"/>
      <c r="O2" s="331"/>
      <c r="Q2" s="330" t="s">
        <v>45</v>
      </c>
      <c r="R2" s="330"/>
      <c r="S2" s="330"/>
      <c r="T2" s="330"/>
      <c r="U2" s="330"/>
      <c r="V2" s="330"/>
      <c r="W2" s="331"/>
    </row>
    <row r="3" spans="1:23" hidden="1" x14ac:dyDescent="0.25">
      <c r="A3" s="332" t="s">
        <v>54</v>
      </c>
      <c r="B3" s="332"/>
      <c r="C3" s="332"/>
      <c r="D3" s="332"/>
      <c r="E3" s="332"/>
      <c r="F3" s="332"/>
      <c r="G3" s="333"/>
      <c r="I3" s="332" t="s">
        <v>55</v>
      </c>
      <c r="J3" s="332"/>
      <c r="K3" s="332"/>
      <c r="L3" s="332"/>
      <c r="M3" s="332"/>
      <c r="N3" s="332"/>
      <c r="O3" s="333"/>
      <c r="Q3" s="332" t="s">
        <v>59</v>
      </c>
      <c r="R3" s="332"/>
      <c r="S3" s="332"/>
      <c r="T3" s="332"/>
      <c r="U3" s="332"/>
      <c r="V3" s="332"/>
      <c r="W3" s="333"/>
    </row>
    <row r="4" spans="1:23" ht="45" hidden="1" x14ac:dyDescent="0.25">
      <c r="A4" s="9" t="s">
        <v>51</v>
      </c>
      <c r="B4" s="9" t="s">
        <v>46</v>
      </c>
      <c r="C4" s="10" t="s">
        <v>52</v>
      </c>
      <c r="D4" s="10" t="s">
        <v>53</v>
      </c>
      <c r="E4" s="10" t="s">
        <v>48</v>
      </c>
      <c r="F4" s="10" t="s">
        <v>49</v>
      </c>
      <c r="G4" s="9" t="s">
        <v>47</v>
      </c>
      <c r="I4" s="9" t="s">
        <v>51</v>
      </c>
      <c r="J4" s="9" t="s">
        <v>46</v>
      </c>
      <c r="K4" s="10" t="s">
        <v>52</v>
      </c>
      <c r="L4" s="10" t="s">
        <v>53</v>
      </c>
      <c r="M4" s="10" t="s">
        <v>48</v>
      </c>
      <c r="N4" s="10" t="s">
        <v>49</v>
      </c>
      <c r="O4" s="9" t="s">
        <v>47</v>
      </c>
      <c r="Q4" s="9" t="s">
        <v>51</v>
      </c>
      <c r="R4" s="9" t="s">
        <v>46</v>
      </c>
      <c r="S4" s="10" t="s">
        <v>52</v>
      </c>
      <c r="T4" s="10" t="s">
        <v>53</v>
      </c>
      <c r="U4" s="10" t="s">
        <v>48</v>
      </c>
      <c r="V4" s="10" t="s">
        <v>49</v>
      </c>
      <c r="W4" s="9" t="s">
        <v>47</v>
      </c>
    </row>
    <row r="5" spans="1:23" hidden="1" x14ac:dyDescent="0.25">
      <c r="A5" s="1">
        <v>1</v>
      </c>
      <c r="B5" s="4">
        <v>26</v>
      </c>
      <c r="C5" s="4">
        <v>15</v>
      </c>
      <c r="D5" s="4">
        <v>21</v>
      </c>
      <c r="E5" s="8">
        <f>+C5*100/B5</f>
        <v>57.692307692307693</v>
      </c>
      <c r="F5" s="8">
        <f>+D5*100/B5</f>
        <v>80.769230769230774</v>
      </c>
      <c r="G5" s="8">
        <f>+F5-E5</f>
        <v>23.07692307692308</v>
      </c>
      <c r="I5" s="1">
        <v>1</v>
      </c>
      <c r="J5" s="4">
        <v>6</v>
      </c>
      <c r="K5" s="4">
        <v>5</v>
      </c>
      <c r="L5" s="4">
        <v>5</v>
      </c>
      <c r="M5" s="8">
        <f>+K5*100/J5</f>
        <v>83.333333333333329</v>
      </c>
      <c r="N5" s="8">
        <f>+L5*100/J5</f>
        <v>83.333333333333329</v>
      </c>
      <c r="O5" s="8">
        <f>+N5-M5</f>
        <v>0</v>
      </c>
      <c r="Q5" s="1">
        <v>1</v>
      </c>
      <c r="R5" s="1">
        <v>24</v>
      </c>
      <c r="S5" s="1">
        <v>12</v>
      </c>
      <c r="T5" s="1">
        <v>19</v>
      </c>
      <c r="U5" s="14">
        <f>+S5*100/R5</f>
        <v>50</v>
      </c>
      <c r="V5" s="14">
        <f>+T5*100/R5</f>
        <v>79.166666666666671</v>
      </c>
      <c r="W5" s="14">
        <f>+V5-U5</f>
        <v>29.166666666666671</v>
      </c>
    </row>
    <row r="6" spans="1:23" hidden="1" x14ac:dyDescent="0.25">
      <c r="A6" s="1">
        <v>2</v>
      </c>
      <c r="B6" s="4">
        <v>26</v>
      </c>
      <c r="C6" s="4">
        <v>23</v>
      </c>
      <c r="D6" s="4">
        <v>23</v>
      </c>
      <c r="E6" s="8">
        <f t="shared" ref="E6:E11" si="0">+C6*100/B6</f>
        <v>88.461538461538467</v>
      </c>
      <c r="F6" s="8">
        <f t="shared" ref="F6:F11" si="1">+D6*100/B6</f>
        <v>88.461538461538467</v>
      </c>
      <c r="G6" s="8">
        <f t="shared" ref="G6:G11" si="2">+F6-E6</f>
        <v>0</v>
      </c>
      <c r="I6" s="1">
        <v>2</v>
      </c>
      <c r="J6" s="4">
        <v>6</v>
      </c>
      <c r="K6" s="4">
        <v>5</v>
      </c>
      <c r="L6" s="4">
        <v>4</v>
      </c>
      <c r="M6" s="8">
        <f t="shared" ref="M6:M11" si="3">+K6*100/J6</f>
        <v>83.333333333333329</v>
      </c>
      <c r="N6" s="8">
        <f t="shared" ref="N6:N11" si="4">+L6*100/J6</f>
        <v>66.666666666666671</v>
      </c>
      <c r="O6" s="8">
        <f t="shared" ref="O6:O16" si="5">+N6-M6</f>
        <v>-16.666666666666657</v>
      </c>
      <c r="Q6" s="1">
        <v>2</v>
      </c>
      <c r="R6" s="1">
        <v>24</v>
      </c>
      <c r="S6" s="1">
        <v>11</v>
      </c>
      <c r="T6" s="1">
        <v>18</v>
      </c>
      <c r="U6" s="14">
        <f t="shared" ref="U6:U31" si="6">+S6*100/R6</f>
        <v>45.833333333333336</v>
      </c>
      <c r="V6" s="14">
        <f t="shared" ref="V6:V31" si="7">+T6*100/R6</f>
        <v>75</v>
      </c>
      <c r="W6" s="14">
        <f t="shared" ref="W6:W31" si="8">+V6-U6</f>
        <v>29.166666666666664</v>
      </c>
    </row>
    <row r="7" spans="1:23" hidden="1" x14ac:dyDescent="0.25">
      <c r="A7" s="1">
        <v>3</v>
      </c>
      <c r="B7" s="4">
        <v>26</v>
      </c>
      <c r="C7" s="4">
        <v>14</v>
      </c>
      <c r="D7" s="4">
        <v>13</v>
      </c>
      <c r="E7" s="8">
        <f t="shared" si="0"/>
        <v>53.846153846153847</v>
      </c>
      <c r="F7" s="8">
        <f t="shared" si="1"/>
        <v>50</v>
      </c>
      <c r="G7" s="8">
        <f t="shared" si="2"/>
        <v>-3.8461538461538467</v>
      </c>
      <c r="I7" s="1">
        <v>3</v>
      </c>
      <c r="J7" s="4">
        <v>6</v>
      </c>
      <c r="K7" s="4">
        <v>2</v>
      </c>
      <c r="L7" s="4">
        <v>1</v>
      </c>
      <c r="M7" s="8">
        <f t="shared" si="3"/>
        <v>33.333333333333336</v>
      </c>
      <c r="N7" s="8">
        <f t="shared" si="4"/>
        <v>16.666666666666668</v>
      </c>
      <c r="O7" s="8">
        <f t="shared" si="5"/>
        <v>-16.666666666666668</v>
      </c>
      <c r="Q7" s="1">
        <v>3</v>
      </c>
      <c r="R7" s="1">
        <v>24</v>
      </c>
      <c r="S7" s="1">
        <v>12</v>
      </c>
      <c r="T7" s="1">
        <v>17</v>
      </c>
      <c r="U7" s="14">
        <f t="shared" si="6"/>
        <v>50</v>
      </c>
      <c r="V7" s="14">
        <f t="shared" si="7"/>
        <v>70.833333333333329</v>
      </c>
      <c r="W7" s="14">
        <f t="shared" si="8"/>
        <v>20.833333333333329</v>
      </c>
    </row>
    <row r="8" spans="1:23" hidden="1" x14ac:dyDescent="0.25">
      <c r="A8" s="1">
        <v>4</v>
      </c>
      <c r="B8" s="4">
        <v>26</v>
      </c>
      <c r="C8" s="4">
        <v>20</v>
      </c>
      <c r="D8" s="4">
        <v>20</v>
      </c>
      <c r="E8" s="8">
        <f t="shared" si="0"/>
        <v>76.92307692307692</v>
      </c>
      <c r="F8" s="8">
        <f t="shared" si="1"/>
        <v>76.92307692307692</v>
      </c>
      <c r="G8" s="8">
        <f t="shared" si="2"/>
        <v>0</v>
      </c>
      <c r="I8" s="1">
        <v>4</v>
      </c>
      <c r="J8" s="4">
        <v>6</v>
      </c>
      <c r="K8" s="4">
        <v>4</v>
      </c>
      <c r="L8" s="4">
        <v>5</v>
      </c>
      <c r="M8" s="8">
        <f t="shared" si="3"/>
        <v>66.666666666666671</v>
      </c>
      <c r="N8" s="8">
        <f t="shared" si="4"/>
        <v>83.333333333333329</v>
      </c>
      <c r="O8" s="8">
        <f t="shared" si="5"/>
        <v>16.666666666666657</v>
      </c>
      <c r="Q8" s="1">
        <v>4</v>
      </c>
      <c r="R8" s="1">
        <v>24</v>
      </c>
      <c r="S8" s="1">
        <v>12</v>
      </c>
      <c r="T8" s="1">
        <v>19</v>
      </c>
      <c r="U8" s="14">
        <f t="shared" si="6"/>
        <v>50</v>
      </c>
      <c r="V8" s="14">
        <f t="shared" si="7"/>
        <v>79.166666666666671</v>
      </c>
      <c r="W8" s="14">
        <f t="shared" si="8"/>
        <v>29.166666666666671</v>
      </c>
    </row>
    <row r="9" spans="1:23" hidden="1" x14ac:dyDescent="0.25">
      <c r="A9" s="1">
        <v>5</v>
      </c>
      <c r="B9" s="4">
        <v>26</v>
      </c>
      <c r="C9" s="4">
        <v>23</v>
      </c>
      <c r="D9" s="4">
        <v>23</v>
      </c>
      <c r="E9" s="8">
        <f t="shared" si="0"/>
        <v>88.461538461538467</v>
      </c>
      <c r="F9" s="8">
        <f t="shared" si="1"/>
        <v>88.461538461538467</v>
      </c>
      <c r="G9" s="8">
        <f t="shared" si="2"/>
        <v>0</v>
      </c>
      <c r="I9" s="1">
        <v>5</v>
      </c>
      <c r="J9" s="4">
        <v>6</v>
      </c>
      <c r="K9" s="4">
        <v>4</v>
      </c>
      <c r="L9" s="4">
        <v>5</v>
      </c>
      <c r="M9" s="8">
        <f t="shared" si="3"/>
        <v>66.666666666666671</v>
      </c>
      <c r="N9" s="8">
        <f t="shared" si="4"/>
        <v>83.333333333333329</v>
      </c>
      <c r="O9" s="8">
        <f t="shared" si="5"/>
        <v>16.666666666666657</v>
      </c>
      <c r="Q9" s="1">
        <v>5</v>
      </c>
      <c r="R9" s="1">
        <v>24</v>
      </c>
      <c r="S9" s="1">
        <v>18</v>
      </c>
      <c r="T9" s="1">
        <v>0</v>
      </c>
      <c r="U9" s="14">
        <f t="shared" si="6"/>
        <v>75</v>
      </c>
      <c r="V9" s="14">
        <f t="shared" si="7"/>
        <v>0</v>
      </c>
      <c r="W9" s="14">
        <f t="shared" si="8"/>
        <v>-75</v>
      </c>
    </row>
    <row r="10" spans="1:23" hidden="1" x14ac:dyDescent="0.25">
      <c r="A10" s="1">
        <v>7</v>
      </c>
      <c r="B10" s="4">
        <v>26</v>
      </c>
      <c r="C10" s="4">
        <v>19</v>
      </c>
      <c r="D10" s="4">
        <v>21</v>
      </c>
      <c r="E10" s="8">
        <f t="shared" si="0"/>
        <v>73.07692307692308</v>
      </c>
      <c r="F10" s="8">
        <f t="shared" si="1"/>
        <v>80.769230769230774</v>
      </c>
      <c r="G10" s="8">
        <f t="shared" si="2"/>
        <v>7.6923076923076934</v>
      </c>
      <c r="I10" s="1">
        <v>6</v>
      </c>
      <c r="J10" s="4">
        <v>6</v>
      </c>
      <c r="K10" s="4">
        <v>5</v>
      </c>
      <c r="L10" s="4">
        <v>5</v>
      </c>
      <c r="M10" s="8">
        <f t="shared" si="3"/>
        <v>83.333333333333329</v>
      </c>
      <c r="N10" s="8">
        <f t="shared" si="4"/>
        <v>83.333333333333329</v>
      </c>
      <c r="O10" s="8">
        <f t="shared" si="5"/>
        <v>0</v>
      </c>
      <c r="Q10" s="1">
        <v>6</v>
      </c>
      <c r="R10" s="1">
        <v>24</v>
      </c>
      <c r="S10" s="1">
        <v>13</v>
      </c>
      <c r="T10" s="1">
        <v>20</v>
      </c>
      <c r="U10" s="14">
        <f t="shared" si="6"/>
        <v>54.166666666666664</v>
      </c>
      <c r="V10" s="14">
        <f t="shared" si="7"/>
        <v>83.333333333333329</v>
      </c>
      <c r="W10" s="14">
        <f t="shared" si="8"/>
        <v>29.166666666666664</v>
      </c>
    </row>
    <row r="11" spans="1:23" hidden="1" x14ac:dyDescent="0.25">
      <c r="A11" s="1">
        <v>8</v>
      </c>
      <c r="B11" s="5">
        <v>26</v>
      </c>
      <c r="C11" s="5">
        <v>16</v>
      </c>
      <c r="D11" s="5">
        <v>22</v>
      </c>
      <c r="E11" s="8">
        <f t="shared" si="0"/>
        <v>61.53846153846154</v>
      </c>
      <c r="F11" s="8">
        <f t="shared" si="1"/>
        <v>84.615384615384613</v>
      </c>
      <c r="G11" s="8">
        <f t="shared" si="2"/>
        <v>23.076923076923073</v>
      </c>
      <c r="I11" s="1">
        <v>7</v>
      </c>
      <c r="J11" s="4">
        <v>6</v>
      </c>
      <c r="K11" s="4">
        <v>5</v>
      </c>
      <c r="L11" s="4">
        <v>3</v>
      </c>
      <c r="M11" s="8">
        <f t="shared" si="3"/>
        <v>83.333333333333329</v>
      </c>
      <c r="N11" s="8">
        <f t="shared" si="4"/>
        <v>50</v>
      </c>
      <c r="O11" s="8">
        <f t="shared" si="5"/>
        <v>-33.333333333333329</v>
      </c>
      <c r="Q11" s="1">
        <v>7</v>
      </c>
      <c r="R11" s="1">
        <v>24</v>
      </c>
      <c r="S11" s="1">
        <v>15</v>
      </c>
      <c r="T11" s="1">
        <v>20</v>
      </c>
      <c r="U11" s="14">
        <f t="shared" si="6"/>
        <v>62.5</v>
      </c>
      <c r="V11" s="14">
        <f t="shared" si="7"/>
        <v>83.333333333333329</v>
      </c>
      <c r="W11" s="14">
        <f t="shared" si="8"/>
        <v>20.833333333333329</v>
      </c>
    </row>
    <row r="12" spans="1:23" hidden="1" x14ac:dyDescent="0.25">
      <c r="A12" s="6" t="s">
        <v>40</v>
      </c>
      <c r="B12" s="12">
        <f t="shared" ref="B12:G12" si="9">+AVERAGE(B5:B11)</f>
        <v>26</v>
      </c>
      <c r="C12" s="7">
        <f t="shared" si="9"/>
        <v>18.571428571428573</v>
      </c>
      <c r="D12" s="7">
        <f t="shared" si="9"/>
        <v>20.428571428571427</v>
      </c>
      <c r="E12" s="11">
        <f t="shared" si="9"/>
        <v>71.428571428571431</v>
      </c>
      <c r="F12" s="11">
        <f t="shared" si="9"/>
        <v>78.571428571428569</v>
      </c>
      <c r="G12" s="11">
        <f t="shared" si="9"/>
        <v>7.1428571428571432</v>
      </c>
      <c r="I12" s="1">
        <v>8</v>
      </c>
      <c r="J12" s="4">
        <v>6</v>
      </c>
      <c r="K12" s="4">
        <v>4</v>
      </c>
      <c r="L12" s="4">
        <v>5</v>
      </c>
      <c r="M12" s="8">
        <f>+K12*100/J17</f>
        <v>66.666666666666671</v>
      </c>
      <c r="N12" s="8">
        <f>+L12*100/J17</f>
        <v>83.333333333333329</v>
      </c>
      <c r="O12" s="8">
        <f t="shared" si="5"/>
        <v>16.666666666666657</v>
      </c>
      <c r="Q12" s="1">
        <v>8</v>
      </c>
      <c r="R12" s="1">
        <v>24</v>
      </c>
      <c r="S12" s="1">
        <v>13</v>
      </c>
      <c r="T12" s="1">
        <v>23</v>
      </c>
      <c r="U12" s="14">
        <f t="shared" si="6"/>
        <v>54.166666666666664</v>
      </c>
      <c r="V12" s="14">
        <f t="shared" si="7"/>
        <v>95.833333333333329</v>
      </c>
      <c r="W12" s="14">
        <f t="shared" si="8"/>
        <v>41.666666666666664</v>
      </c>
    </row>
    <row r="13" spans="1:23" hidden="1" x14ac:dyDescent="0.25">
      <c r="I13" s="1">
        <v>9</v>
      </c>
      <c r="J13" s="4">
        <v>6</v>
      </c>
      <c r="K13" s="4">
        <v>3</v>
      </c>
      <c r="L13" s="4">
        <v>5</v>
      </c>
      <c r="M13" s="8">
        <f>+K13*100/J13</f>
        <v>50</v>
      </c>
      <c r="N13" s="8">
        <f>+L13*100/J13</f>
        <v>83.333333333333329</v>
      </c>
      <c r="O13" s="8">
        <f t="shared" si="5"/>
        <v>33.333333333333329</v>
      </c>
      <c r="Q13" s="1">
        <v>9</v>
      </c>
      <c r="R13" s="1">
        <v>24</v>
      </c>
      <c r="S13" s="1">
        <v>12</v>
      </c>
      <c r="T13" s="1">
        <v>20</v>
      </c>
      <c r="U13" s="14">
        <f t="shared" si="6"/>
        <v>50</v>
      </c>
      <c r="V13" s="14">
        <f t="shared" si="7"/>
        <v>83.333333333333329</v>
      </c>
      <c r="W13" s="14">
        <f t="shared" si="8"/>
        <v>33.333333333333329</v>
      </c>
    </row>
    <row r="14" spans="1:23" hidden="1" x14ac:dyDescent="0.25">
      <c r="I14" s="1">
        <v>10</v>
      </c>
      <c r="J14" s="4">
        <v>6</v>
      </c>
      <c r="K14" s="4">
        <v>3</v>
      </c>
      <c r="L14" s="4">
        <v>5</v>
      </c>
      <c r="M14" s="8">
        <f>+K14*100/J14</f>
        <v>50</v>
      </c>
      <c r="N14" s="8">
        <f>+L14*100/J14</f>
        <v>83.333333333333329</v>
      </c>
      <c r="O14" s="8">
        <f t="shared" si="5"/>
        <v>33.333333333333329</v>
      </c>
      <c r="Q14" s="1">
        <v>10</v>
      </c>
      <c r="R14" s="1">
        <v>24</v>
      </c>
      <c r="S14" s="1">
        <v>16</v>
      </c>
      <c r="T14" s="1">
        <v>17</v>
      </c>
      <c r="U14" s="14">
        <f t="shared" si="6"/>
        <v>66.666666666666671</v>
      </c>
      <c r="V14" s="14">
        <f t="shared" si="7"/>
        <v>70.833333333333329</v>
      </c>
      <c r="W14" s="14">
        <f t="shared" si="8"/>
        <v>4.1666666666666572</v>
      </c>
    </row>
    <row r="15" spans="1:23" hidden="1" x14ac:dyDescent="0.25">
      <c r="I15" s="1">
        <v>11</v>
      </c>
      <c r="J15" s="4">
        <v>6</v>
      </c>
      <c r="K15" s="4">
        <v>4</v>
      </c>
      <c r="L15" s="4">
        <v>4</v>
      </c>
      <c r="M15" s="8">
        <f>+K15*100/J15</f>
        <v>66.666666666666671</v>
      </c>
      <c r="N15" s="8">
        <f>+L15*100/J15</f>
        <v>66.666666666666671</v>
      </c>
      <c r="O15" s="8">
        <f t="shared" si="5"/>
        <v>0</v>
      </c>
      <c r="Q15" s="1">
        <v>11</v>
      </c>
      <c r="R15" s="1">
        <v>24</v>
      </c>
      <c r="S15" s="1">
        <v>12</v>
      </c>
      <c r="T15" s="1">
        <v>20</v>
      </c>
      <c r="U15" s="14">
        <f t="shared" si="6"/>
        <v>50</v>
      </c>
      <c r="V15" s="14">
        <f t="shared" si="7"/>
        <v>83.333333333333329</v>
      </c>
      <c r="W15" s="14">
        <f t="shared" si="8"/>
        <v>33.333333333333329</v>
      </c>
    </row>
    <row r="16" spans="1:23" hidden="1" x14ac:dyDescent="0.25">
      <c r="I16" s="1">
        <v>12</v>
      </c>
      <c r="J16" s="4">
        <v>6</v>
      </c>
      <c r="K16" s="4">
        <v>3</v>
      </c>
      <c r="L16" s="4">
        <v>4</v>
      </c>
      <c r="M16" s="8">
        <f>+K16*100/J16</f>
        <v>50</v>
      </c>
      <c r="N16" s="8">
        <f>+L16*100/J16</f>
        <v>66.666666666666671</v>
      </c>
      <c r="O16" s="8">
        <f t="shared" si="5"/>
        <v>16.666666666666671</v>
      </c>
      <c r="Q16" s="1">
        <v>12</v>
      </c>
      <c r="R16" s="1">
        <v>24</v>
      </c>
      <c r="S16" s="1">
        <v>18</v>
      </c>
      <c r="T16" s="1">
        <v>20</v>
      </c>
      <c r="U16" s="14">
        <f t="shared" si="6"/>
        <v>75</v>
      </c>
      <c r="V16" s="14">
        <f t="shared" si="7"/>
        <v>83.333333333333329</v>
      </c>
      <c r="W16" s="14">
        <f t="shared" si="8"/>
        <v>8.3333333333333286</v>
      </c>
    </row>
    <row r="17" spans="1:23" hidden="1" x14ac:dyDescent="0.25">
      <c r="A17" s="330" t="s">
        <v>45</v>
      </c>
      <c r="B17" s="330"/>
      <c r="C17" s="330"/>
      <c r="D17" s="330"/>
      <c r="E17" s="330"/>
      <c r="F17" s="330"/>
      <c r="G17" s="331"/>
      <c r="I17" s="6" t="s">
        <v>40</v>
      </c>
      <c r="J17" s="12">
        <f>+AVERAGE(J5:J11)</f>
        <v>6</v>
      </c>
      <c r="K17" s="13">
        <f>+AVERAGE(K5:K16)</f>
        <v>3.9166666666666665</v>
      </c>
      <c r="L17" s="13">
        <f>+AVERAGE(L5:L16)</f>
        <v>4.25</v>
      </c>
      <c r="M17" s="11">
        <f>+AVERAGE(M5:M16)</f>
        <v>65.277777777777771</v>
      </c>
      <c r="N17" s="11">
        <f>+AVERAGE(N5:N16)</f>
        <v>70.833333333333329</v>
      </c>
      <c r="O17" s="11">
        <f>+AVERAGE(O5:O16)</f>
        <v>5.5555555555555536</v>
      </c>
      <c r="Q17" s="1">
        <v>13</v>
      </c>
      <c r="R17" s="1">
        <v>24</v>
      </c>
      <c r="S17" s="1">
        <v>15</v>
      </c>
      <c r="T17" s="1">
        <v>14</v>
      </c>
      <c r="U17" s="14">
        <f t="shared" si="6"/>
        <v>62.5</v>
      </c>
      <c r="V17" s="14">
        <f t="shared" si="7"/>
        <v>58.333333333333336</v>
      </c>
      <c r="W17" s="14">
        <f t="shared" si="8"/>
        <v>-4.1666666666666643</v>
      </c>
    </row>
    <row r="18" spans="1:23" hidden="1" x14ac:dyDescent="0.25">
      <c r="A18" s="332" t="s">
        <v>55</v>
      </c>
      <c r="B18" s="332"/>
      <c r="C18" s="332"/>
      <c r="D18" s="332"/>
      <c r="E18" s="332"/>
      <c r="F18" s="332"/>
      <c r="G18" s="333"/>
      <c r="Q18" s="1">
        <v>14</v>
      </c>
      <c r="R18" s="1">
        <v>24</v>
      </c>
      <c r="S18" s="1">
        <v>13</v>
      </c>
      <c r="T18" s="1">
        <v>19</v>
      </c>
      <c r="U18" s="14">
        <f t="shared" si="6"/>
        <v>54.166666666666664</v>
      </c>
      <c r="V18" s="14">
        <f t="shared" si="7"/>
        <v>79.166666666666671</v>
      </c>
      <c r="W18" s="14">
        <f t="shared" si="8"/>
        <v>25.000000000000007</v>
      </c>
    </row>
    <row r="19" spans="1:23" ht="30" hidden="1" x14ac:dyDescent="0.25">
      <c r="A19" s="9" t="s">
        <v>51</v>
      </c>
      <c r="B19" s="9" t="s">
        <v>46</v>
      </c>
      <c r="C19" s="10" t="s">
        <v>52</v>
      </c>
      <c r="D19" s="10" t="s">
        <v>53</v>
      </c>
      <c r="E19" s="10" t="s">
        <v>48</v>
      </c>
      <c r="F19" s="10" t="s">
        <v>49</v>
      </c>
      <c r="G19" s="9" t="s">
        <v>47</v>
      </c>
      <c r="I19" s="364" t="s">
        <v>45</v>
      </c>
      <c r="J19" s="364"/>
      <c r="K19" s="364"/>
      <c r="L19" s="364"/>
      <c r="M19" s="364"/>
      <c r="N19" s="364"/>
      <c r="O19" s="365"/>
      <c r="Q19" s="1">
        <v>15</v>
      </c>
      <c r="R19" s="1">
        <v>24</v>
      </c>
      <c r="S19" s="1">
        <v>12</v>
      </c>
      <c r="T19" s="1">
        <v>22</v>
      </c>
      <c r="U19" s="14">
        <f t="shared" si="6"/>
        <v>50</v>
      </c>
      <c r="V19" s="14">
        <f t="shared" si="7"/>
        <v>91.666666666666671</v>
      </c>
      <c r="W19" s="14">
        <f t="shared" si="8"/>
        <v>41.666666666666671</v>
      </c>
    </row>
    <row r="20" spans="1:23" hidden="1" x14ac:dyDescent="0.25">
      <c r="A20" s="1">
        <v>1</v>
      </c>
      <c r="B20" s="4">
        <v>25</v>
      </c>
      <c r="C20" s="4">
        <v>20</v>
      </c>
      <c r="D20" s="4">
        <v>23</v>
      </c>
      <c r="E20" s="8">
        <f>+C20*100/B20</f>
        <v>80</v>
      </c>
      <c r="F20" s="8">
        <f>+D20*100/B20</f>
        <v>92</v>
      </c>
      <c r="G20" s="8">
        <f>+F20-E20</f>
        <v>12</v>
      </c>
      <c r="I20" s="332" t="s">
        <v>60</v>
      </c>
      <c r="J20" s="332"/>
      <c r="K20" s="332"/>
      <c r="L20" s="332"/>
      <c r="M20" s="332"/>
      <c r="N20" s="332"/>
      <c r="O20" s="333"/>
      <c r="Q20" s="1">
        <v>16</v>
      </c>
      <c r="R20" s="1">
        <v>24</v>
      </c>
      <c r="S20" s="1">
        <v>11</v>
      </c>
      <c r="T20" s="1">
        <v>19</v>
      </c>
      <c r="U20" s="14">
        <f t="shared" si="6"/>
        <v>45.833333333333336</v>
      </c>
      <c r="V20" s="14">
        <f t="shared" si="7"/>
        <v>79.166666666666671</v>
      </c>
      <c r="W20" s="14">
        <f t="shared" si="8"/>
        <v>33.333333333333336</v>
      </c>
    </row>
    <row r="21" spans="1:23" s="2" customFormat="1" ht="30" hidden="1" x14ac:dyDescent="0.25">
      <c r="A21" s="1">
        <v>2</v>
      </c>
      <c r="B21" s="1">
        <v>25</v>
      </c>
      <c r="C21" s="1">
        <v>21</v>
      </c>
      <c r="D21" s="1">
        <v>20</v>
      </c>
      <c r="E21" s="14">
        <f t="shared" ref="E21:E62" si="10">+C21*100/B21</f>
        <v>84</v>
      </c>
      <c r="F21" s="14">
        <f t="shared" ref="F21:F62" si="11">+D21*100/B21</f>
        <v>80</v>
      </c>
      <c r="G21" s="14">
        <f t="shared" ref="G21:G62" si="12">+F21-E21</f>
        <v>-4</v>
      </c>
      <c r="I21" s="9" t="s">
        <v>51</v>
      </c>
      <c r="J21" s="9" t="s">
        <v>46</v>
      </c>
      <c r="K21" s="10" t="s">
        <v>52</v>
      </c>
      <c r="L21" s="10" t="s">
        <v>53</v>
      </c>
      <c r="M21" s="10" t="s">
        <v>48</v>
      </c>
      <c r="N21" s="10" t="s">
        <v>49</v>
      </c>
      <c r="O21" s="9" t="s">
        <v>47</v>
      </c>
      <c r="Q21" s="1">
        <v>17</v>
      </c>
      <c r="R21" s="1">
        <v>24</v>
      </c>
      <c r="S21" s="1">
        <v>17</v>
      </c>
      <c r="T21" s="1">
        <v>22</v>
      </c>
      <c r="U21" s="14">
        <f t="shared" si="6"/>
        <v>70.833333333333329</v>
      </c>
      <c r="V21" s="14">
        <f t="shared" si="7"/>
        <v>91.666666666666671</v>
      </c>
      <c r="W21" s="14">
        <f t="shared" si="8"/>
        <v>20.833333333333343</v>
      </c>
    </row>
    <row r="22" spans="1:23" hidden="1" x14ac:dyDescent="0.25">
      <c r="A22" s="1">
        <v>3</v>
      </c>
      <c r="B22" s="4">
        <v>25</v>
      </c>
      <c r="C22" s="4">
        <v>12</v>
      </c>
      <c r="D22" s="4">
        <v>20</v>
      </c>
      <c r="E22" s="8">
        <f t="shared" si="10"/>
        <v>48</v>
      </c>
      <c r="F22" s="8">
        <f t="shared" si="11"/>
        <v>80</v>
      </c>
      <c r="G22" s="8">
        <f t="shared" si="12"/>
        <v>32</v>
      </c>
      <c r="I22" s="1">
        <v>1</v>
      </c>
      <c r="J22" s="4">
        <v>5</v>
      </c>
      <c r="K22" s="4">
        <v>2</v>
      </c>
      <c r="L22" s="4">
        <v>4</v>
      </c>
      <c r="M22" s="8">
        <f t="shared" ref="M22:M37" si="13">+K22*100/J22</f>
        <v>40</v>
      </c>
      <c r="N22" s="8">
        <f t="shared" ref="N22:N37" si="14">+L22*100/J22</f>
        <v>80</v>
      </c>
      <c r="O22" s="8">
        <f t="shared" ref="O22:O37" si="15">+N22-M22</f>
        <v>40</v>
      </c>
      <c r="Q22" s="1">
        <v>18</v>
      </c>
      <c r="R22" s="1">
        <v>24</v>
      </c>
      <c r="S22" s="1">
        <v>11</v>
      </c>
      <c r="T22" s="1">
        <v>18</v>
      </c>
      <c r="U22" s="14">
        <f t="shared" si="6"/>
        <v>45.833333333333336</v>
      </c>
      <c r="V22" s="14">
        <f t="shared" si="7"/>
        <v>75</v>
      </c>
      <c r="W22" s="14">
        <f t="shared" si="8"/>
        <v>29.166666666666664</v>
      </c>
    </row>
    <row r="23" spans="1:23" hidden="1" x14ac:dyDescent="0.25">
      <c r="A23" s="1">
        <v>4</v>
      </c>
      <c r="B23" s="4">
        <v>25</v>
      </c>
      <c r="C23" s="4">
        <v>16</v>
      </c>
      <c r="D23" s="4">
        <v>20</v>
      </c>
      <c r="E23" s="8">
        <f t="shared" si="10"/>
        <v>64</v>
      </c>
      <c r="F23" s="8">
        <f t="shared" si="11"/>
        <v>80</v>
      </c>
      <c r="G23" s="8">
        <f t="shared" si="12"/>
        <v>16</v>
      </c>
      <c r="I23" s="1">
        <v>2</v>
      </c>
      <c r="J23" s="4">
        <v>5</v>
      </c>
      <c r="K23" s="4">
        <v>4</v>
      </c>
      <c r="L23" s="4">
        <v>4</v>
      </c>
      <c r="M23" s="8">
        <f t="shared" si="13"/>
        <v>80</v>
      </c>
      <c r="N23" s="8">
        <f t="shared" si="14"/>
        <v>80</v>
      </c>
      <c r="O23" s="8">
        <f t="shared" si="15"/>
        <v>0</v>
      </c>
      <c r="Q23" s="1">
        <v>19</v>
      </c>
      <c r="R23" s="1">
        <v>24</v>
      </c>
      <c r="S23" s="1">
        <v>15</v>
      </c>
      <c r="T23" s="1">
        <v>0</v>
      </c>
      <c r="U23" s="14">
        <f t="shared" si="6"/>
        <v>62.5</v>
      </c>
      <c r="V23" s="14">
        <f t="shared" si="7"/>
        <v>0</v>
      </c>
      <c r="W23" s="14">
        <f t="shared" si="8"/>
        <v>-62.5</v>
      </c>
    </row>
    <row r="24" spans="1:23" hidden="1" x14ac:dyDescent="0.25">
      <c r="A24" s="1">
        <v>5</v>
      </c>
      <c r="B24" s="4">
        <v>25</v>
      </c>
      <c r="C24" s="4">
        <v>12</v>
      </c>
      <c r="D24" s="4">
        <v>15</v>
      </c>
      <c r="E24" s="8">
        <f t="shared" si="10"/>
        <v>48</v>
      </c>
      <c r="F24" s="8">
        <f t="shared" si="11"/>
        <v>60</v>
      </c>
      <c r="G24" s="8">
        <f t="shared" si="12"/>
        <v>12</v>
      </c>
      <c r="I24" s="1">
        <v>3</v>
      </c>
      <c r="J24" s="4">
        <v>5</v>
      </c>
      <c r="K24" s="4">
        <v>4</v>
      </c>
      <c r="L24" s="4">
        <v>4</v>
      </c>
      <c r="M24" s="8">
        <f t="shared" si="13"/>
        <v>80</v>
      </c>
      <c r="N24" s="8">
        <f t="shared" si="14"/>
        <v>80</v>
      </c>
      <c r="O24" s="8">
        <f t="shared" si="15"/>
        <v>0</v>
      </c>
      <c r="Q24" s="1">
        <v>20</v>
      </c>
      <c r="R24" s="1">
        <v>24</v>
      </c>
      <c r="S24" s="1">
        <v>16</v>
      </c>
      <c r="T24" s="1">
        <v>23</v>
      </c>
      <c r="U24" s="14">
        <f t="shared" si="6"/>
        <v>66.666666666666671</v>
      </c>
      <c r="V24" s="14">
        <f t="shared" si="7"/>
        <v>95.833333333333329</v>
      </c>
      <c r="W24" s="14">
        <f t="shared" si="8"/>
        <v>29.166666666666657</v>
      </c>
    </row>
    <row r="25" spans="1:23" hidden="1" x14ac:dyDescent="0.25">
      <c r="A25" s="1">
        <v>6</v>
      </c>
      <c r="B25" s="4">
        <v>25</v>
      </c>
      <c r="C25" s="4">
        <v>12</v>
      </c>
      <c r="D25" s="4">
        <v>19</v>
      </c>
      <c r="E25" s="8">
        <f t="shared" si="10"/>
        <v>48</v>
      </c>
      <c r="F25" s="8">
        <f t="shared" si="11"/>
        <v>76</v>
      </c>
      <c r="G25" s="8">
        <f t="shared" si="12"/>
        <v>28</v>
      </c>
      <c r="I25" s="1">
        <v>4</v>
      </c>
      <c r="J25" s="4">
        <v>5</v>
      </c>
      <c r="K25" s="4">
        <v>4</v>
      </c>
      <c r="L25" s="4">
        <v>4</v>
      </c>
      <c r="M25" s="8">
        <f t="shared" si="13"/>
        <v>80</v>
      </c>
      <c r="N25" s="8">
        <f t="shared" si="14"/>
        <v>80</v>
      </c>
      <c r="O25" s="8">
        <f t="shared" si="15"/>
        <v>0</v>
      </c>
      <c r="Q25" s="1">
        <v>21</v>
      </c>
      <c r="R25" s="1">
        <v>24</v>
      </c>
      <c r="S25" s="1">
        <v>15</v>
      </c>
      <c r="T25" s="1">
        <v>20</v>
      </c>
      <c r="U25" s="14">
        <f t="shared" si="6"/>
        <v>62.5</v>
      </c>
      <c r="V25" s="14">
        <f t="shared" si="7"/>
        <v>83.333333333333329</v>
      </c>
      <c r="W25" s="14">
        <f t="shared" si="8"/>
        <v>20.833333333333329</v>
      </c>
    </row>
    <row r="26" spans="1:23" hidden="1" x14ac:dyDescent="0.25">
      <c r="A26" s="1">
        <v>7</v>
      </c>
      <c r="B26" s="4">
        <v>25</v>
      </c>
      <c r="C26" s="4">
        <v>15</v>
      </c>
      <c r="D26" s="4">
        <v>20</v>
      </c>
      <c r="E26" s="8">
        <f t="shared" si="10"/>
        <v>60</v>
      </c>
      <c r="F26" s="8">
        <f t="shared" si="11"/>
        <v>80</v>
      </c>
      <c r="G26" s="8">
        <f t="shared" si="12"/>
        <v>20</v>
      </c>
      <c r="I26" s="1">
        <v>5</v>
      </c>
      <c r="J26" s="4">
        <v>5</v>
      </c>
      <c r="K26" s="4">
        <v>2</v>
      </c>
      <c r="L26" s="4">
        <v>5</v>
      </c>
      <c r="M26" s="8">
        <f t="shared" si="13"/>
        <v>40</v>
      </c>
      <c r="N26" s="8">
        <f t="shared" si="14"/>
        <v>100</v>
      </c>
      <c r="O26" s="8">
        <f t="shared" si="15"/>
        <v>60</v>
      </c>
      <c r="Q26" s="1">
        <v>22</v>
      </c>
      <c r="R26" s="1">
        <v>24</v>
      </c>
      <c r="S26" s="1">
        <v>16</v>
      </c>
      <c r="T26" s="1">
        <v>20</v>
      </c>
      <c r="U26" s="14">
        <f t="shared" si="6"/>
        <v>66.666666666666671</v>
      </c>
      <c r="V26" s="14">
        <f t="shared" si="7"/>
        <v>83.333333333333329</v>
      </c>
      <c r="W26" s="14">
        <f t="shared" si="8"/>
        <v>16.666666666666657</v>
      </c>
    </row>
    <row r="27" spans="1:23" hidden="1" x14ac:dyDescent="0.25">
      <c r="A27" s="1">
        <v>8</v>
      </c>
      <c r="B27" s="4">
        <v>25</v>
      </c>
      <c r="C27" s="4">
        <v>19</v>
      </c>
      <c r="D27" s="4">
        <v>20</v>
      </c>
      <c r="E27" s="8">
        <f>+C27*100/B63</f>
        <v>76</v>
      </c>
      <c r="F27" s="8">
        <f>+D27*100/B63</f>
        <v>80</v>
      </c>
      <c r="G27" s="8">
        <f t="shared" si="12"/>
        <v>4</v>
      </c>
      <c r="I27" s="1">
        <v>6</v>
      </c>
      <c r="J27" s="4">
        <v>5</v>
      </c>
      <c r="K27" s="4">
        <v>4</v>
      </c>
      <c r="L27" s="4">
        <v>5</v>
      </c>
      <c r="M27" s="8">
        <f t="shared" si="13"/>
        <v>80</v>
      </c>
      <c r="N27" s="8">
        <f t="shared" si="14"/>
        <v>100</v>
      </c>
      <c r="O27" s="8">
        <f t="shared" si="15"/>
        <v>20</v>
      </c>
      <c r="Q27" s="1">
        <v>23</v>
      </c>
      <c r="R27" s="1">
        <v>24</v>
      </c>
      <c r="S27" s="1">
        <v>10</v>
      </c>
      <c r="T27" s="1">
        <v>17</v>
      </c>
      <c r="U27" s="14">
        <f t="shared" si="6"/>
        <v>41.666666666666664</v>
      </c>
      <c r="V27" s="14">
        <f t="shared" si="7"/>
        <v>70.833333333333329</v>
      </c>
      <c r="W27" s="14">
        <f t="shared" si="8"/>
        <v>29.166666666666664</v>
      </c>
    </row>
    <row r="28" spans="1:23" hidden="1" x14ac:dyDescent="0.25">
      <c r="A28" s="1">
        <v>9</v>
      </c>
      <c r="B28" s="4">
        <v>25</v>
      </c>
      <c r="C28" s="4">
        <v>18</v>
      </c>
      <c r="D28" s="4">
        <v>18</v>
      </c>
      <c r="E28" s="8">
        <f t="shared" si="10"/>
        <v>72</v>
      </c>
      <c r="F28" s="8">
        <f t="shared" si="11"/>
        <v>72</v>
      </c>
      <c r="G28" s="8">
        <f t="shared" si="12"/>
        <v>0</v>
      </c>
      <c r="I28" s="1">
        <v>7</v>
      </c>
      <c r="J28" s="4">
        <v>5</v>
      </c>
      <c r="K28" s="4">
        <v>2</v>
      </c>
      <c r="L28" s="4">
        <v>5</v>
      </c>
      <c r="M28" s="8">
        <f t="shared" si="13"/>
        <v>40</v>
      </c>
      <c r="N28" s="8">
        <f t="shared" si="14"/>
        <v>100</v>
      </c>
      <c r="O28" s="8">
        <f t="shared" si="15"/>
        <v>60</v>
      </c>
      <c r="Q28" s="1">
        <v>24</v>
      </c>
      <c r="R28" s="1">
        <v>24</v>
      </c>
      <c r="S28" s="1">
        <v>17</v>
      </c>
      <c r="T28" s="1">
        <v>22</v>
      </c>
      <c r="U28" s="14">
        <f t="shared" si="6"/>
        <v>70.833333333333329</v>
      </c>
      <c r="V28" s="14">
        <f t="shared" si="7"/>
        <v>91.666666666666671</v>
      </c>
      <c r="W28" s="14">
        <f t="shared" si="8"/>
        <v>20.833333333333343</v>
      </c>
    </row>
    <row r="29" spans="1:23" hidden="1" x14ac:dyDescent="0.25">
      <c r="A29" s="1">
        <v>10</v>
      </c>
      <c r="B29" s="4">
        <v>25</v>
      </c>
      <c r="C29" s="4">
        <v>15</v>
      </c>
      <c r="D29" s="4">
        <v>20</v>
      </c>
      <c r="E29" s="8">
        <f t="shared" si="10"/>
        <v>60</v>
      </c>
      <c r="F29" s="8">
        <f t="shared" si="11"/>
        <v>80</v>
      </c>
      <c r="G29" s="8">
        <f t="shared" si="12"/>
        <v>20</v>
      </c>
      <c r="I29" s="1">
        <v>8</v>
      </c>
      <c r="J29" s="4">
        <v>5</v>
      </c>
      <c r="K29" s="4">
        <v>3</v>
      </c>
      <c r="L29" s="4">
        <v>5</v>
      </c>
      <c r="M29" s="8">
        <f t="shared" si="13"/>
        <v>60</v>
      </c>
      <c r="N29" s="8">
        <f t="shared" si="14"/>
        <v>100</v>
      </c>
      <c r="O29" s="8">
        <f t="shared" si="15"/>
        <v>40</v>
      </c>
      <c r="Q29" s="1">
        <v>25</v>
      </c>
      <c r="R29" s="1">
        <v>24</v>
      </c>
      <c r="S29" s="1">
        <v>17</v>
      </c>
      <c r="T29" s="1">
        <v>18</v>
      </c>
      <c r="U29" s="14">
        <f t="shared" si="6"/>
        <v>70.833333333333329</v>
      </c>
      <c r="V29" s="14">
        <f t="shared" si="7"/>
        <v>75</v>
      </c>
      <c r="W29" s="14">
        <f t="shared" si="8"/>
        <v>4.1666666666666714</v>
      </c>
    </row>
    <row r="30" spans="1:23" hidden="1" x14ac:dyDescent="0.25">
      <c r="A30" s="1">
        <v>11</v>
      </c>
      <c r="B30" s="4">
        <v>25</v>
      </c>
      <c r="C30" s="4">
        <v>11</v>
      </c>
      <c r="D30" s="4">
        <v>19</v>
      </c>
      <c r="E30" s="8">
        <f t="shared" si="10"/>
        <v>44</v>
      </c>
      <c r="F30" s="8">
        <f t="shared" si="11"/>
        <v>76</v>
      </c>
      <c r="G30" s="8">
        <f t="shared" si="12"/>
        <v>32</v>
      </c>
      <c r="I30" s="1">
        <v>9</v>
      </c>
      <c r="J30" s="4">
        <v>5</v>
      </c>
      <c r="K30" s="4">
        <v>3</v>
      </c>
      <c r="L30" s="4">
        <v>5</v>
      </c>
      <c r="M30" s="8">
        <f t="shared" si="13"/>
        <v>60</v>
      </c>
      <c r="N30" s="8">
        <f t="shared" si="14"/>
        <v>100</v>
      </c>
      <c r="O30" s="8">
        <f t="shared" si="15"/>
        <v>40</v>
      </c>
      <c r="Q30" s="1">
        <v>26</v>
      </c>
      <c r="R30" s="1">
        <v>24</v>
      </c>
      <c r="S30" s="1">
        <v>10</v>
      </c>
      <c r="T30" s="1">
        <v>23</v>
      </c>
      <c r="U30" s="14">
        <f t="shared" si="6"/>
        <v>41.666666666666664</v>
      </c>
      <c r="V30" s="14">
        <f t="shared" si="7"/>
        <v>95.833333333333329</v>
      </c>
      <c r="W30" s="14">
        <f t="shared" si="8"/>
        <v>54.166666666666664</v>
      </c>
    </row>
    <row r="31" spans="1:23" hidden="1" x14ac:dyDescent="0.25">
      <c r="A31" s="1">
        <v>12</v>
      </c>
      <c r="B31" s="4">
        <v>25</v>
      </c>
      <c r="C31" s="4">
        <v>12</v>
      </c>
      <c r="D31" s="4">
        <v>20</v>
      </c>
      <c r="E31" s="8">
        <f t="shared" si="10"/>
        <v>48</v>
      </c>
      <c r="F31" s="8">
        <f t="shared" si="11"/>
        <v>80</v>
      </c>
      <c r="G31" s="8">
        <f t="shared" si="12"/>
        <v>32</v>
      </c>
      <c r="I31" s="1">
        <v>10</v>
      </c>
      <c r="J31" s="4">
        <v>5</v>
      </c>
      <c r="K31" s="4">
        <v>4</v>
      </c>
      <c r="L31" s="4">
        <v>5</v>
      </c>
      <c r="M31" s="8">
        <f t="shared" si="13"/>
        <v>80</v>
      </c>
      <c r="N31" s="8">
        <f t="shared" si="14"/>
        <v>100</v>
      </c>
      <c r="O31" s="8">
        <f t="shared" si="15"/>
        <v>20</v>
      </c>
      <c r="Q31" s="1">
        <v>27</v>
      </c>
      <c r="R31" s="1">
        <v>24</v>
      </c>
      <c r="S31" s="1">
        <v>14</v>
      </c>
      <c r="T31" s="1">
        <v>20</v>
      </c>
      <c r="U31" s="14">
        <f t="shared" si="6"/>
        <v>58.333333333333336</v>
      </c>
      <c r="V31" s="14">
        <f t="shared" si="7"/>
        <v>83.333333333333329</v>
      </c>
      <c r="W31" s="14">
        <f t="shared" si="8"/>
        <v>24.999999999999993</v>
      </c>
    </row>
    <row r="32" spans="1:23" hidden="1" x14ac:dyDescent="0.25">
      <c r="A32" s="1">
        <v>13</v>
      </c>
      <c r="B32" s="4">
        <v>25</v>
      </c>
      <c r="C32" s="4">
        <v>17</v>
      </c>
      <c r="D32" s="4">
        <v>20</v>
      </c>
      <c r="E32" s="8">
        <f t="shared" si="10"/>
        <v>68</v>
      </c>
      <c r="F32" s="8">
        <f t="shared" si="11"/>
        <v>80</v>
      </c>
      <c r="G32" s="8">
        <f t="shared" si="12"/>
        <v>12</v>
      </c>
      <c r="I32" s="1">
        <v>11</v>
      </c>
      <c r="J32" s="4">
        <v>5</v>
      </c>
      <c r="K32" s="4">
        <v>3</v>
      </c>
      <c r="L32" s="4">
        <v>5</v>
      </c>
      <c r="M32" s="8">
        <f t="shared" si="13"/>
        <v>60</v>
      </c>
      <c r="N32" s="8">
        <f t="shared" si="14"/>
        <v>100</v>
      </c>
      <c r="O32" s="8">
        <f t="shared" si="15"/>
        <v>40</v>
      </c>
      <c r="Q32" s="6" t="s">
        <v>40</v>
      </c>
      <c r="R32" s="12">
        <f t="shared" ref="R32:W32" si="16">+AVERAGE(R5:R31)</f>
        <v>24</v>
      </c>
      <c r="S32" s="13">
        <f t="shared" si="16"/>
        <v>13.814814814814815</v>
      </c>
      <c r="T32" s="13">
        <f t="shared" si="16"/>
        <v>18.148148148148149</v>
      </c>
      <c r="U32" s="11">
        <f t="shared" si="16"/>
        <v>57.561728395061728</v>
      </c>
      <c r="V32" s="11">
        <f t="shared" si="16"/>
        <v>75.617283950617292</v>
      </c>
      <c r="W32" s="11">
        <f t="shared" si="16"/>
        <v>18.055555555555557</v>
      </c>
    </row>
    <row r="33" spans="1:15" hidden="1" x14ac:dyDescent="0.25">
      <c r="A33" s="1">
        <v>14</v>
      </c>
      <c r="B33" s="4">
        <v>25</v>
      </c>
      <c r="C33" s="4">
        <v>20</v>
      </c>
      <c r="D33" s="4">
        <v>22</v>
      </c>
      <c r="E33" s="8">
        <f t="shared" si="10"/>
        <v>80</v>
      </c>
      <c r="F33" s="8">
        <f t="shared" si="11"/>
        <v>88</v>
      </c>
      <c r="G33" s="8">
        <f t="shared" si="12"/>
        <v>8</v>
      </c>
      <c r="I33" s="1">
        <v>12</v>
      </c>
      <c r="J33" s="4">
        <v>5</v>
      </c>
      <c r="K33" s="4">
        <v>4</v>
      </c>
      <c r="L33" s="4">
        <v>5</v>
      </c>
      <c r="M33" s="8">
        <f t="shared" si="13"/>
        <v>80</v>
      </c>
      <c r="N33" s="8">
        <f t="shared" si="14"/>
        <v>100</v>
      </c>
      <c r="O33" s="8">
        <f t="shared" si="15"/>
        <v>20</v>
      </c>
    </row>
    <row r="34" spans="1:15" hidden="1" x14ac:dyDescent="0.25">
      <c r="A34" s="1">
        <v>15</v>
      </c>
      <c r="B34" s="4">
        <v>25</v>
      </c>
      <c r="C34" s="4">
        <v>18</v>
      </c>
      <c r="D34" s="4">
        <v>22</v>
      </c>
      <c r="E34" s="8">
        <f t="shared" si="10"/>
        <v>72</v>
      </c>
      <c r="F34" s="8">
        <f t="shared" si="11"/>
        <v>88</v>
      </c>
      <c r="G34" s="8">
        <f t="shared" si="12"/>
        <v>16</v>
      </c>
      <c r="I34" s="1">
        <v>13</v>
      </c>
      <c r="J34" s="4">
        <v>5</v>
      </c>
      <c r="K34" s="4">
        <v>3</v>
      </c>
      <c r="L34" s="4">
        <v>5</v>
      </c>
      <c r="M34" s="8">
        <f t="shared" si="13"/>
        <v>60</v>
      </c>
      <c r="N34" s="8">
        <f t="shared" si="14"/>
        <v>100</v>
      </c>
      <c r="O34" s="8">
        <f t="shared" si="15"/>
        <v>40</v>
      </c>
    </row>
    <row r="35" spans="1:15" hidden="1" x14ac:dyDescent="0.25">
      <c r="A35" s="1">
        <v>16</v>
      </c>
      <c r="B35" s="4">
        <v>25</v>
      </c>
      <c r="C35" s="4">
        <v>17</v>
      </c>
      <c r="D35" s="4">
        <v>21</v>
      </c>
      <c r="E35" s="8">
        <f t="shared" si="10"/>
        <v>68</v>
      </c>
      <c r="F35" s="8">
        <f t="shared" si="11"/>
        <v>84</v>
      </c>
      <c r="G35" s="8">
        <f t="shared" si="12"/>
        <v>16</v>
      </c>
      <c r="I35" s="1">
        <v>14</v>
      </c>
      <c r="J35" s="4">
        <v>5</v>
      </c>
      <c r="K35" s="4">
        <v>2</v>
      </c>
      <c r="L35" s="4">
        <v>5</v>
      </c>
      <c r="M35" s="8">
        <f t="shared" si="13"/>
        <v>40</v>
      </c>
      <c r="N35" s="8">
        <f t="shared" si="14"/>
        <v>100</v>
      </c>
      <c r="O35" s="8">
        <f t="shared" si="15"/>
        <v>60</v>
      </c>
    </row>
    <row r="36" spans="1:15" hidden="1" x14ac:dyDescent="0.25">
      <c r="A36" s="1">
        <v>17</v>
      </c>
      <c r="B36" s="4">
        <v>25</v>
      </c>
      <c r="C36" s="4">
        <v>14</v>
      </c>
      <c r="D36" s="4">
        <v>21</v>
      </c>
      <c r="E36" s="8">
        <f t="shared" si="10"/>
        <v>56</v>
      </c>
      <c r="F36" s="8">
        <f t="shared" si="11"/>
        <v>84</v>
      </c>
      <c r="G36" s="8">
        <f t="shared" si="12"/>
        <v>28</v>
      </c>
      <c r="I36" s="1">
        <v>15</v>
      </c>
      <c r="J36" s="4">
        <v>5</v>
      </c>
      <c r="K36" s="4">
        <v>4</v>
      </c>
      <c r="L36" s="4">
        <v>3</v>
      </c>
      <c r="M36" s="8">
        <f t="shared" si="13"/>
        <v>80</v>
      </c>
      <c r="N36" s="8">
        <f t="shared" si="14"/>
        <v>60</v>
      </c>
      <c r="O36" s="8">
        <f t="shared" si="15"/>
        <v>-20</v>
      </c>
    </row>
    <row r="37" spans="1:15" hidden="1" x14ac:dyDescent="0.25">
      <c r="A37" s="1">
        <v>18</v>
      </c>
      <c r="B37" s="4">
        <v>25</v>
      </c>
      <c r="C37" s="4">
        <v>20</v>
      </c>
      <c r="D37" s="4">
        <v>19</v>
      </c>
      <c r="E37" s="8">
        <f t="shared" si="10"/>
        <v>80</v>
      </c>
      <c r="F37" s="8">
        <f t="shared" si="11"/>
        <v>76</v>
      </c>
      <c r="G37" s="8">
        <f t="shared" si="12"/>
        <v>-4</v>
      </c>
      <c r="I37" s="1">
        <v>16</v>
      </c>
      <c r="J37" s="4">
        <v>5</v>
      </c>
      <c r="K37" s="4">
        <v>1</v>
      </c>
      <c r="L37" s="4">
        <v>5</v>
      </c>
      <c r="M37" s="8">
        <f t="shared" si="13"/>
        <v>20</v>
      </c>
      <c r="N37" s="8">
        <f t="shared" si="14"/>
        <v>100</v>
      </c>
      <c r="O37" s="8">
        <f t="shared" si="15"/>
        <v>80</v>
      </c>
    </row>
    <row r="38" spans="1:15" hidden="1" x14ac:dyDescent="0.25">
      <c r="A38" s="1">
        <v>19</v>
      </c>
      <c r="B38" s="4">
        <v>25</v>
      </c>
      <c r="C38" s="4">
        <v>16</v>
      </c>
      <c r="D38" s="4">
        <v>18</v>
      </c>
      <c r="E38" s="8">
        <f t="shared" si="10"/>
        <v>64</v>
      </c>
      <c r="F38" s="8">
        <f t="shared" si="11"/>
        <v>72</v>
      </c>
      <c r="G38" s="8">
        <f t="shared" si="12"/>
        <v>8</v>
      </c>
      <c r="I38" s="1">
        <v>17</v>
      </c>
      <c r="J38" s="4">
        <v>5</v>
      </c>
      <c r="K38" s="4">
        <v>4</v>
      </c>
      <c r="L38" s="4">
        <v>5</v>
      </c>
      <c r="M38" s="8">
        <f>+K38*100/J38</f>
        <v>80</v>
      </c>
      <c r="N38" s="8">
        <f>+L38*100/J38</f>
        <v>100</v>
      </c>
      <c r="O38" s="8">
        <f>+N38-M38</f>
        <v>20</v>
      </c>
    </row>
    <row r="39" spans="1:15" hidden="1" x14ac:dyDescent="0.25">
      <c r="A39" s="1">
        <v>20</v>
      </c>
      <c r="B39" s="4">
        <v>25</v>
      </c>
      <c r="C39" s="4">
        <v>20</v>
      </c>
      <c r="D39" s="4">
        <v>16</v>
      </c>
      <c r="E39" s="8">
        <f t="shared" si="10"/>
        <v>80</v>
      </c>
      <c r="F39" s="8">
        <f t="shared" si="11"/>
        <v>64</v>
      </c>
      <c r="G39" s="8">
        <f t="shared" si="12"/>
        <v>-16</v>
      </c>
      <c r="I39" s="1">
        <v>18</v>
      </c>
      <c r="J39" s="4">
        <v>5</v>
      </c>
      <c r="K39" s="4">
        <v>2</v>
      </c>
      <c r="L39" s="4">
        <v>2</v>
      </c>
      <c r="M39" s="8">
        <v>2</v>
      </c>
      <c r="N39" s="8">
        <f>+L39*100/J39</f>
        <v>40</v>
      </c>
      <c r="O39" s="8">
        <f>+N39-M39</f>
        <v>38</v>
      </c>
    </row>
    <row r="40" spans="1:15" hidden="1" x14ac:dyDescent="0.25">
      <c r="A40" s="1">
        <v>21</v>
      </c>
      <c r="B40" s="4">
        <v>25</v>
      </c>
      <c r="C40" s="4">
        <v>19</v>
      </c>
      <c r="D40" s="4">
        <v>22</v>
      </c>
      <c r="E40" s="8">
        <f t="shared" si="10"/>
        <v>76</v>
      </c>
      <c r="F40" s="8">
        <f t="shared" si="11"/>
        <v>88</v>
      </c>
      <c r="G40" s="8">
        <f t="shared" si="12"/>
        <v>12</v>
      </c>
      <c r="I40" s="1">
        <v>19</v>
      </c>
      <c r="J40" s="15">
        <v>5</v>
      </c>
      <c r="K40" s="15">
        <v>5</v>
      </c>
      <c r="L40" s="15">
        <v>5</v>
      </c>
      <c r="M40" s="8">
        <v>2</v>
      </c>
      <c r="N40" s="16">
        <f>+L40*100/J40</f>
        <v>100</v>
      </c>
      <c r="O40" s="8">
        <f>+N40-M40</f>
        <v>98</v>
      </c>
    </row>
    <row r="41" spans="1:15" hidden="1" x14ac:dyDescent="0.25">
      <c r="A41" s="1">
        <v>22</v>
      </c>
      <c r="B41" s="4">
        <v>25</v>
      </c>
      <c r="C41" s="4">
        <v>17</v>
      </c>
      <c r="D41" s="4">
        <v>19</v>
      </c>
      <c r="E41" s="8">
        <f t="shared" si="10"/>
        <v>68</v>
      </c>
      <c r="F41" s="8">
        <f t="shared" si="11"/>
        <v>76</v>
      </c>
      <c r="G41" s="8">
        <f t="shared" si="12"/>
        <v>8</v>
      </c>
      <c r="I41" s="1">
        <v>20</v>
      </c>
      <c r="J41" s="15">
        <v>5</v>
      </c>
      <c r="K41" s="15">
        <v>3</v>
      </c>
      <c r="L41" s="15">
        <v>4</v>
      </c>
      <c r="M41" s="8">
        <v>2</v>
      </c>
      <c r="N41" s="16">
        <f>+L41*100/J41</f>
        <v>80</v>
      </c>
      <c r="O41" s="8">
        <f>+N41-M41</f>
        <v>78</v>
      </c>
    </row>
    <row r="42" spans="1:15" hidden="1" x14ac:dyDescent="0.25">
      <c r="A42" s="1">
        <v>23</v>
      </c>
      <c r="B42" s="4">
        <v>25</v>
      </c>
      <c r="C42" s="4">
        <v>14</v>
      </c>
      <c r="D42" s="4">
        <v>22</v>
      </c>
      <c r="E42" s="8">
        <f t="shared" si="10"/>
        <v>56</v>
      </c>
      <c r="F42" s="8">
        <f t="shared" si="11"/>
        <v>88</v>
      </c>
      <c r="G42" s="8">
        <f t="shared" si="12"/>
        <v>32</v>
      </c>
      <c r="I42" s="6" t="s">
        <v>40</v>
      </c>
      <c r="J42" s="12">
        <f t="shared" ref="J42:O42" si="17">+AVERAGE(J22:J41)</f>
        <v>5</v>
      </c>
      <c r="K42" s="13">
        <f t="shared" si="17"/>
        <v>3.15</v>
      </c>
      <c r="L42" s="13">
        <f t="shared" si="17"/>
        <v>4.5</v>
      </c>
      <c r="M42" s="11">
        <f t="shared" si="17"/>
        <v>53.3</v>
      </c>
      <c r="N42" s="11">
        <f t="shared" si="17"/>
        <v>90</v>
      </c>
      <c r="O42" s="11">
        <f t="shared" si="17"/>
        <v>36.700000000000003</v>
      </c>
    </row>
    <row r="43" spans="1:15" hidden="1" x14ac:dyDescent="0.25">
      <c r="A43" s="1">
        <v>24</v>
      </c>
      <c r="B43" s="4">
        <v>25</v>
      </c>
      <c r="C43" s="4">
        <v>16</v>
      </c>
      <c r="D43" s="4">
        <v>21</v>
      </c>
      <c r="E43" s="8">
        <f t="shared" si="10"/>
        <v>64</v>
      </c>
      <c r="F43" s="8">
        <f t="shared" si="11"/>
        <v>84</v>
      </c>
      <c r="G43" s="8">
        <f t="shared" si="12"/>
        <v>20</v>
      </c>
    </row>
    <row r="44" spans="1:15" hidden="1" x14ac:dyDescent="0.25">
      <c r="A44" s="1">
        <v>25</v>
      </c>
      <c r="B44" s="4">
        <v>25</v>
      </c>
      <c r="C44" s="4">
        <v>22</v>
      </c>
      <c r="D44" s="4">
        <v>24</v>
      </c>
      <c r="E44" s="8">
        <f t="shared" si="10"/>
        <v>88</v>
      </c>
      <c r="F44" s="8">
        <f t="shared" si="11"/>
        <v>96</v>
      </c>
      <c r="G44" s="8">
        <f t="shared" si="12"/>
        <v>8</v>
      </c>
    </row>
    <row r="45" spans="1:15" hidden="1" x14ac:dyDescent="0.25">
      <c r="A45" s="1">
        <v>26</v>
      </c>
      <c r="B45" s="4">
        <v>25</v>
      </c>
      <c r="C45" s="4">
        <v>16</v>
      </c>
      <c r="D45" s="4">
        <v>16</v>
      </c>
      <c r="E45" s="8">
        <f t="shared" si="10"/>
        <v>64</v>
      </c>
      <c r="F45" s="8">
        <f t="shared" si="11"/>
        <v>64</v>
      </c>
      <c r="G45" s="8">
        <f t="shared" si="12"/>
        <v>0</v>
      </c>
      <c r="I45" s="330" t="s">
        <v>45</v>
      </c>
      <c r="J45" s="330"/>
      <c r="K45" s="330"/>
      <c r="L45" s="330"/>
      <c r="M45" s="330"/>
      <c r="N45" s="330"/>
      <c r="O45" s="331"/>
    </row>
    <row r="46" spans="1:15" hidden="1" x14ac:dyDescent="0.25">
      <c r="A46" s="1">
        <v>27</v>
      </c>
      <c r="B46" s="4">
        <v>25</v>
      </c>
      <c r="C46" s="4">
        <v>20</v>
      </c>
      <c r="D46" s="4">
        <v>23</v>
      </c>
      <c r="E46" s="8">
        <f t="shared" si="10"/>
        <v>80</v>
      </c>
      <c r="F46" s="8">
        <f t="shared" si="11"/>
        <v>92</v>
      </c>
      <c r="G46" s="8">
        <f t="shared" si="12"/>
        <v>12</v>
      </c>
      <c r="I46" s="332" t="s">
        <v>61</v>
      </c>
      <c r="J46" s="332"/>
      <c r="K46" s="332"/>
      <c r="L46" s="332"/>
      <c r="M46" s="332"/>
      <c r="N46" s="332"/>
      <c r="O46" s="333"/>
    </row>
    <row r="47" spans="1:15" ht="30" hidden="1" x14ac:dyDescent="0.25">
      <c r="A47" s="1">
        <v>28</v>
      </c>
      <c r="B47" s="4">
        <v>25</v>
      </c>
      <c r="C47" s="4">
        <v>23</v>
      </c>
      <c r="D47" s="4">
        <v>24</v>
      </c>
      <c r="E47" s="8">
        <f t="shared" si="10"/>
        <v>92</v>
      </c>
      <c r="F47" s="8">
        <f t="shared" si="11"/>
        <v>96</v>
      </c>
      <c r="G47" s="8">
        <f t="shared" si="12"/>
        <v>4</v>
      </c>
      <c r="I47" s="9" t="s">
        <v>51</v>
      </c>
      <c r="J47" s="9" t="s">
        <v>46</v>
      </c>
      <c r="K47" s="10" t="s">
        <v>52</v>
      </c>
      <c r="L47" s="10" t="s">
        <v>53</v>
      </c>
      <c r="M47" s="10" t="s">
        <v>48</v>
      </c>
      <c r="N47" s="10" t="s">
        <v>49</v>
      </c>
      <c r="O47" s="9" t="s">
        <v>47</v>
      </c>
    </row>
    <row r="48" spans="1:15" hidden="1" x14ac:dyDescent="0.25">
      <c r="A48" s="1">
        <v>29</v>
      </c>
      <c r="B48" s="4">
        <v>25</v>
      </c>
      <c r="C48" s="4">
        <v>17</v>
      </c>
      <c r="D48" s="4">
        <v>21</v>
      </c>
      <c r="E48" s="8">
        <f t="shared" si="10"/>
        <v>68</v>
      </c>
      <c r="F48" s="8">
        <f t="shared" si="11"/>
        <v>84</v>
      </c>
      <c r="G48" s="8">
        <f t="shared" si="12"/>
        <v>16</v>
      </c>
      <c r="I48" s="1">
        <v>1</v>
      </c>
      <c r="J48" s="4">
        <v>5</v>
      </c>
      <c r="K48" s="4">
        <v>2</v>
      </c>
      <c r="L48" s="4">
        <v>2</v>
      </c>
      <c r="M48" s="8">
        <f t="shared" ref="M48:M59" si="18">+K48*100/J48</f>
        <v>40</v>
      </c>
      <c r="N48" s="8">
        <f t="shared" ref="N48:N59" si="19">+L48*100/J48</f>
        <v>40</v>
      </c>
      <c r="O48" s="8">
        <f t="shared" ref="O48:O59" si="20">+N48-M48</f>
        <v>0</v>
      </c>
    </row>
    <row r="49" spans="1:15" hidden="1" x14ac:dyDescent="0.25">
      <c r="A49" s="1">
        <v>30</v>
      </c>
      <c r="B49" s="4">
        <v>25</v>
      </c>
      <c r="C49" s="4">
        <v>19</v>
      </c>
      <c r="D49" s="4">
        <v>21</v>
      </c>
      <c r="E49" s="8">
        <f t="shared" si="10"/>
        <v>76</v>
      </c>
      <c r="F49" s="8">
        <f t="shared" si="11"/>
        <v>84</v>
      </c>
      <c r="G49" s="8">
        <f t="shared" si="12"/>
        <v>8</v>
      </c>
      <c r="I49" s="1">
        <v>2</v>
      </c>
      <c r="J49" s="4">
        <v>5</v>
      </c>
      <c r="K49" s="4">
        <v>3</v>
      </c>
      <c r="L49" s="4">
        <v>2</v>
      </c>
      <c r="M49" s="8">
        <f t="shared" si="18"/>
        <v>60</v>
      </c>
      <c r="N49" s="8">
        <f t="shared" si="19"/>
        <v>40</v>
      </c>
      <c r="O49" s="8">
        <f t="shared" si="20"/>
        <v>-20</v>
      </c>
    </row>
    <row r="50" spans="1:15" hidden="1" x14ac:dyDescent="0.25">
      <c r="A50" s="1">
        <v>31</v>
      </c>
      <c r="B50" s="4">
        <v>25</v>
      </c>
      <c r="C50" s="4">
        <v>13</v>
      </c>
      <c r="D50" s="4">
        <v>15</v>
      </c>
      <c r="E50" s="8">
        <f t="shared" si="10"/>
        <v>52</v>
      </c>
      <c r="F50" s="8">
        <f t="shared" si="11"/>
        <v>60</v>
      </c>
      <c r="G50" s="8">
        <f t="shared" si="12"/>
        <v>8</v>
      </c>
      <c r="I50" s="1">
        <v>3</v>
      </c>
      <c r="J50" s="4">
        <v>5</v>
      </c>
      <c r="K50" s="4">
        <v>4</v>
      </c>
      <c r="L50" s="4">
        <v>5</v>
      </c>
      <c r="M50" s="8">
        <f t="shared" si="18"/>
        <v>80</v>
      </c>
      <c r="N50" s="8">
        <f t="shared" si="19"/>
        <v>100</v>
      </c>
      <c r="O50" s="8">
        <f t="shared" si="20"/>
        <v>20</v>
      </c>
    </row>
    <row r="51" spans="1:15" hidden="1" x14ac:dyDescent="0.25">
      <c r="A51" s="1">
        <v>32</v>
      </c>
      <c r="B51" s="4">
        <v>25</v>
      </c>
      <c r="C51" s="4">
        <v>17</v>
      </c>
      <c r="D51" s="4">
        <v>18</v>
      </c>
      <c r="E51" s="8">
        <f t="shared" si="10"/>
        <v>68</v>
      </c>
      <c r="F51" s="8">
        <f t="shared" si="11"/>
        <v>72</v>
      </c>
      <c r="G51" s="8">
        <f t="shared" si="12"/>
        <v>4</v>
      </c>
      <c r="I51" s="1">
        <v>4</v>
      </c>
      <c r="J51" s="4">
        <v>5</v>
      </c>
      <c r="K51" s="4">
        <v>1</v>
      </c>
      <c r="L51" s="4">
        <v>3</v>
      </c>
      <c r="M51" s="8">
        <f t="shared" si="18"/>
        <v>20</v>
      </c>
      <c r="N51" s="8">
        <f t="shared" si="19"/>
        <v>60</v>
      </c>
      <c r="O51" s="8">
        <f t="shared" si="20"/>
        <v>40</v>
      </c>
    </row>
    <row r="52" spans="1:15" hidden="1" x14ac:dyDescent="0.25">
      <c r="A52" s="1">
        <v>33</v>
      </c>
      <c r="B52" s="4">
        <v>25</v>
      </c>
      <c r="C52" s="4">
        <v>11</v>
      </c>
      <c r="D52" s="4">
        <v>19</v>
      </c>
      <c r="E52" s="8">
        <f t="shared" si="10"/>
        <v>44</v>
      </c>
      <c r="F52" s="8">
        <f t="shared" si="11"/>
        <v>76</v>
      </c>
      <c r="G52" s="8">
        <f t="shared" si="12"/>
        <v>32</v>
      </c>
      <c r="I52" s="1">
        <v>5</v>
      </c>
      <c r="J52" s="4">
        <v>5</v>
      </c>
      <c r="K52" s="4">
        <v>1</v>
      </c>
      <c r="L52" s="4">
        <v>1</v>
      </c>
      <c r="M52" s="8">
        <f t="shared" si="18"/>
        <v>20</v>
      </c>
      <c r="N52" s="8">
        <f t="shared" si="19"/>
        <v>20</v>
      </c>
      <c r="O52" s="8">
        <f t="shared" si="20"/>
        <v>0</v>
      </c>
    </row>
    <row r="53" spans="1:15" hidden="1" x14ac:dyDescent="0.25">
      <c r="A53" s="1">
        <v>34</v>
      </c>
      <c r="B53" s="4">
        <v>25</v>
      </c>
      <c r="C53" s="4">
        <v>14</v>
      </c>
      <c r="D53" s="4">
        <v>19</v>
      </c>
      <c r="E53" s="8">
        <f t="shared" si="10"/>
        <v>56</v>
      </c>
      <c r="F53" s="8">
        <f t="shared" si="11"/>
        <v>76</v>
      </c>
      <c r="G53" s="8">
        <f t="shared" si="12"/>
        <v>20</v>
      </c>
      <c r="I53" s="1">
        <v>6</v>
      </c>
      <c r="J53" s="4">
        <v>5</v>
      </c>
      <c r="K53" s="4">
        <v>1</v>
      </c>
      <c r="L53" s="4">
        <v>3</v>
      </c>
      <c r="M53" s="8">
        <f t="shared" si="18"/>
        <v>20</v>
      </c>
      <c r="N53" s="8">
        <f t="shared" si="19"/>
        <v>60</v>
      </c>
      <c r="O53" s="8">
        <f t="shared" si="20"/>
        <v>40</v>
      </c>
    </row>
    <row r="54" spans="1:15" hidden="1" x14ac:dyDescent="0.25">
      <c r="A54" s="1">
        <v>35</v>
      </c>
      <c r="B54" s="4">
        <v>25</v>
      </c>
      <c r="C54" s="4">
        <v>18</v>
      </c>
      <c r="D54" s="4">
        <v>20</v>
      </c>
      <c r="E54" s="8">
        <f t="shared" si="10"/>
        <v>72</v>
      </c>
      <c r="F54" s="8">
        <f t="shared" si="11"/>
        <v>80</v>
      </c>
      <c r="G54" s="8">
        <f t="shared" si="12"/>
        <v>8</v>
      </c>
      <c r="I54" s="1">
        <v>7</v>
      </c>
      <c r="J54" s="4">
        <v>5</v>
      </c>
      <c r="K54" s="4">
        <v>3</v>
      </c>
      <c r="L54" s="4">
        <v>3</v>
      </c>
      <c r="M54" s="8">
        <f t="shared" si="18"/>
        <v>60</v>
      </c>
      <c r="N54" s="8">
        <f t="shared" si="19"/>
        <v>60</v>
      </c>
      <c r="O54" s="8">
        <f t="shared" si="20"/>
        <v>0</v>
      </c>
    </row>
    <row r="55" spans="1:15" hidden="1" x14ac:dyDescent="0.25">
      <c r="A55" s="1">
        <v>36</v>
      </c>
      <c r="B55" s="4">
        <v>25</v>
      </c>
      <c r="C55" s="4">
        <v>17</v>
      </c>
      <c r="D55" s="4">
        <v>4</v>
      </c>
      <c r="E55" s="8">
        <f t="shared" si="10"/>
        <v>68</v>
      </c>
      <c r="F55" s="8">
        <f t="shared" si="11"/>
        <v>16</v>
      </c>
      <c r="G55" s="8">
        <f t="shared" si="12"/>
        <v>-52</v>
      </c>
      <c r="I55" s="1">
        <v>8</v>
      </c>
      <c r="J55" s="4">
        <v>5</v>
      </c>
      <c r="K55" s="4">
        <v>1</v>
      </c>
      <c r="L55" s="4">
        <v>1</v>
      </c>
      <c r="M55" s="8">
        <f t="shared" si="18"/>
        <v>20</v>
      </c>
      <c r="N55" s="8">
        <f t="shared" si="19"/>
        <v>20</v>
      </c>
      <c r="O55" s="8">
        <f t="shared" si="20"/>
        <v>0</v>
      </c>
    </row>
    <row r="56" spans="1:15" hidden="1" x14ac:dyDescent="0.25">
      <c r="A56" s="1">
        <v>37</v>
      </c>
      <c r="B56" s="4">
        <v>25</v>
      </c>
      <c r="C56" s="4">
        <v>20</v>
      </c>
      <c r="D56" s="4">
        <v>21</v>
      </c>
      <c r="E56" s="8">
        <f t="shared" si="10"/>
        <v>80</v>
      </c>
      <c r="F56" s="8">
        <f t="shared" si="11"/>
        <v>84</v>
      </c>
      <c r="G56" s="8">
        <f t="shared" si="12"/>
        <v>4</v>
      </c>
      <c r="I56" s="1">
        <v>9</v>
      </c>
      <c r="J56" s="4">
        <v>5</v>
      </c>
      <c r="K56" s="4">
        <v>2</v>
      </c>
      <c r="L56" s="4">
        <v>4</v>
      </c>
      <c r="M56" s="8">
        <f t="shared" si="18"/>
        <v>40</v>
      </c>
      <c r="N56" s="8">
        <f t="shared" si="19"/>
        <v>80</v>
      </c>
      <c r="O56" s="8">
        <f t="shared" si="20"/>
        <v>40</v>
      </c>
    </row>
    <row r="57" spans="1:15" hidden="1" x14ac:dyDescent="0.25">
      <c r="A57" s="1">
        <v>38</v>
      </c>
      <c r="B57" s="4">
        <v>25</v>
      </c>
      <c r="C57" s="4">
        <v>17</v>
      </c>
      <c r="D57" s="4">
        <v>21</v>
      </c>
      <c r="E57" s="8">
        <f t="shared" si="10"/>
        <v>68</v>
      </c>
      <c r="F57" s="8">
        <f t="shared" si="11"/>
        <v>84</v>
      </c>
      <c r="G57" s="8">
        <f t="shared" si="12"/>
        <v>16</v>
      </c>
      <c r="I57" s="1">
        <v>10</v>
      </c>
      <c r="J57" s="4">
        <v>5</v>
      </c>
      <c r="K57" s="4">
        <v>0</v>
      </c>
      <c r="L57" s="4">
        <v>2</v>
      </c>
      <c r="M57" s="8">
        <f t="shared" si="18"/>
        <v>0</v>
      </c>
      <c r="N57" s="8">
        <f t="shared" si="19"/>
        <v>40</v>
      </c>
      <c r="O57" s="8">
        <f t="shared" si="20"/>
        <v>40</v>
      </c>
    </row>
    <row r="58" spans="1:15" hidden="1" x14ac:dyDescent="0.25">
      <c r="A58" s="1">
        <v>39</v>
      </c>
      <c r="B58" s="4">
        <v>25</v>
      </c>
      <c r="C58" s="4">
        <v>16</v>
      </c>
      <c r="D58" s="4">
        <v>18</v>
      </c>
      <c r="E58" s="8">
        <f t="shared" si="10"/>
        <v>64</v>
      </c>
      <c r="F58" s="8">
        <f t="shared" si="11"/>
        <v>72</v>
      </c>
      <c r="G58" s="8">
        <f t="shared" si="12"/>
        <v>8</v>
      </c>
      <c r="I58" s="1">
        <v>11</v>
      </c>
      <c r="J58" s="4">
        <v>5</v>
      </c>
      <c r="K58" s="4">
        <v>0</v>
      </c>
      <c r="L58" s="4">
        <v>2</v>
      </c>
      <c r="M58" s="8">
        <f t="shared" si="18"/>
        <v>0</v>
      </c>
      <c r="N58" s="8">
        <f t="shared" si="19"/>
        <v>40</v>
      </c>
      <c r="O58" s="8">
        <f t="shared" si="20"/>
        <v>40</v>
      </c>
    </row>
    <row r="59" spans="1:15" hidden="1" x14ac:dyDescent="0.25">
      <c r="A59" s="1">
        <v>40</v>
      </c>
      <c r="B59" s="4">
        <v>25</v>
      </c>
      <c r="C59" s="4">
        <v>14</v>
      </c>
      <c r="D59" s="4">
        <v>18</v>
      </c>
      <c r="E59" s="8">
        <f t="shared" si="10"/>
        <v>56</v>
      </c>
      <c r="F59" s="8">
        <f t="shared" si="11"/>
        <v>72</v>
      </c>
      <c r="G59" s="8">
        <f t="shared" si="12"/>
        <v>16</v>
      </c>
      <c r="I59" s="1">
        <v>12</v>
      </c>
      <c r="J59" s="4">
        <v>5</v>
      </c>
      <c r="K59" s="4">
        <v>3</v>
      </c>
      <c r="L59" s="4">
        <v>2</v>
      </c>
      <c r="M59" s="8">
        <f t="shared" si="18"/>
        <v>60</v>
      </c>
      <c r="N59" s="8">
        <f t="shared" si="19"/>
        <v>40</v>
      </c>
      <c r="O59" s="8">
        <f t="shared" si="20"/>
        <v>-20</v>
      </c>
    </row>
    <row r="60" spans="1:15" hidden="1" x14ac:dyDescent="0.25">
      <c r="A60" s="1">
        <v>41</v>
      </c>
      <c r="B60" s="4">
        <v>25</v>
      </c>
      <c r="C60" s="4">
        <v>19</v>
      </c>
      <c r="D60" s="4">
        <v>20</v>
      </c>
      <c r="E60" s="8">
        <f t="shared" si="10"/>
        <v>76</v>
      </c>
      <c r="F60" s="8">
        <f t="shared" si="11"/>
        <v>80</v>
      </c>
      <c r="G60" s="8">
        <f t="shared" si="12"/>
        <v>4</v>
      </c>
      <c r="I60" s="1">
        <v>13</v>
      </c>
      <c r="J60" s="4">
        <v>5</v>
      </c>
      <c r="K60" s="4">
        <v>1</v>
      </c>
      <c r="L60" s="4">
        <v>1</v>
      </c>
      <c r="M60" s="8">
        <f>+K60*100/J60</f>
        <v>20</v>
      </c>
      <c r="N60" s="8">
        <f>+L60*100/J60</f>
        <v>20</v>
      </c>
      <c r="O60" s="8">
        <f>+N60-M60</f>
        <v>0</v>
      </c>
    </row>
    <row r="61" spans="1:15" hidden="1" x14ac:dyDescent="0.25">
      <c r="A61" s="1">
        <v>42</v>
      </c>
      <c r="B61" s="4">
        <v>25</v>
      </c>
      <c r="C61" s="4">
        <v>18</v>
      </c>
      <c r="D61" s="4">
        <v>19</v>
      </c>
      <c r="E61" s="8">
        <f t="shared" si="10"/>
        <v>72</v>
      </c>
      <c r="F61" s="8">
        <f t="shared" si="11"/>
        <v>76</v>
      </c>
      <c r="G61" s="8">
        <f t="shared" si="12"/>
        <v>4</v>
      </c>
      <c r="I61" s="1">
        <v>14</v>
      </c>
      <c r="J61" s="4">
        <v>5</v>
      </c>
      <c r="K61" s="4">
        <v>2</v>
      </c>
      <c r="L61" s="4">
        <v>5</v>
      </c>
      <c r="M61" s="8">
        <f>+K61*100/J61</f>
        <v>40</v>
      </c>
      <c r="N61" s="8">
        <f>+L61*100/J61</f>
        <v>100</v>
      </c>
      <c r="O61" s="8">
        <f>+N61-M61</f>
        <v>60</v>
      </c>
    </row>
    <row r="62" spans="1:15" hidden="1" x14ac:dyDescent="0.25">
      <c r="A62" s="1">
        <v>43</v>
      </c>
      <c r="B62" s="4">
        <v>25</v>
      </c>
      <c r="C62" s="4">
        <v>18</v>
      </c>
      <c r="D62" s="4">
        <v>18</v>
      </c>
      <c r="E62" s="8">
        <f t="shared" si="10"/>
        <v>72</v>
      </c>
      <c r="F62" s="8">
        <f t="shared" si="11"/>
        <v>72</v>
      </c>
      <c r="G62" s="8">
        <f t="shared" si="12"/>
        <v>0</v>
      </c>
      <c r="I62" s="1">
        <v>15</v>
      </c>
      <c r="J62" s="4">
        <v>5</v>
      </c>
      <c r="K62" s="4">
        <v>4</v>
      </c>
      <c r="L62" s="4">
        <v>5</v>
      </c>
      <c r="M62" s="8">
        <f>+K62*100/J62</f>
        <v>80</v>
      </c>
      <c r="N62" s="8">
        <f>+L62*100/J62</f>
        <v>100</v>
      </c>
      <c r="O62" s="8">
        <f>+N62-M62</f>
        <v>20</v>
      </c>
    </row>
    <row r="63" spans="1:15" hidden="1" x14ac:dyDescent="0.25">
      <c r="A63" s="6" t="s">
        <v>40</v>
      </c>
      <c r="B63" s="12">
        <f>+AVERAGE(B20:B26)</f>
        <v>25</v>
      </c>
      <c r="C63" s="13">
        <f>+AVERAGE(C20:C62)</f>
        <v>16.744186046511629</v>
      </c>
      <c r="D63" s="13">
        <f>+AVERAGE(D20:D62)</f>
        <v>19.441860465116278</v>
      </c>
      <c r="E63" s="11">
        <f>+AVERAGE(E20:E26)</f>
        <v>61.714285714285715</v>
      </c>
      <c r="F63" s="11">
        <f>+AVERAGE(F20:F26)</f>
        <v>78.285714285714292</v>
      </c>
      <c r="G63" s="11">
        <f>+AVERAGE(G20:G26)</f>
        <v>16.571428571428573</v>
      </c>
      <c r="I63" s="1">
        <v>16</v>
      </c>
      <c r="J63" s="4">
        <v>5</v>
      </c>
      <c r="K63" s="4">
        <v>2</v>
      </c>
      <c r="L63" s="4">
        <v>3</v>
      </c>
      <c r="M63" s="8">
        <f>+K63*100/J63</f>
        <v>40</v>
      </c>
      <c r="N63" s="8">
        <f>+L63*100/J63</f>
        <v>60</v>
      </c>
      <c r="O63" s="8">
        <f>+N63-M63</f>
        <v>20</v>
      </c>
    </row>
    <row r="64" spans="1:15" hidden="1" x14ac:dyDescent="0.25">
      <c r="I64" s="1">
        <v>17</v>
      </c>
      <c r="J64" s="4">
        <v>5</v>
      </c>
      <c r="K64" s="4">
        <v>1</v>
      </c>
      <c r="L64" s="4">
        <v>4</v>
      </c>
      <c r="M64" s="8">
        <f>+K64*100/J64</f>
        <v>20</v>
      </c>
      <c r="N64" s="8">
        <f>+L64*100/J64</f>
        <v>80</v>
      </c>
      <c r="O64" s="8">
        <f>+N64-M64</f>
        <v>60</v>
      </c>
    </row>
    <row r="65" spans="1:15" hidden="1" x14ac:dyDescent="0.25">
      <c r="I65" s="6" t="s">
        <v>40</v>
      </c>
      <c r="J65" s="12">
        <f>+AVERAGE(J54:J62)</f>
        <v>5</v>
      </c>
      <c r="K65" s="13">
        <f>+AVERAGE(K48:K62)</f>
        <v>1.8666666666666667</v>
      </c>
      <c r="L65" s="13">
        <f>+AVERAGE(L48:L62)</f>
        <v>2.7333333333333334</v>
      </c>
      <c r="M65" s="11">
        <f>+AVERAGE(M48:M62)</f>
        <v>37.333333333333336</v>
      </c>
      <c r="N65" s="11">
        <f>+AVERAGE(N48:N62)</f>
        <v>54.666666666666664</v>
      </c>
      <c r="O65" s="11">
        <f>+AVERAGE(O48:O62)</f>
        <v>17.333333333333332</v>
      </c>
    </row>
    <row r="66" spans="1:15" hidden="1" x14ac:dyDescent="0.25">
      <c r="A66" s="330" t="s">
        <v>45</v>
      </c>
      <c r="B66" s="330"/>
      <c r="C66" s="330"/>
      <c r="D66" s="330"/>
      <c r="E66" s="330"/>
      <c r="F66" s="330"/>
      <c r="G66" s="331"/>
    </row>
    <row r="67" spans="1:15" hidden="1" x14ac:dyDescent="0.25">
      <c r="A67" s="332" t="s">
        <v>56</v>
      </c>
      <c r="B67" s="332"/>
      <c r="C67" s="332"/>
      <c r="D67" s="332"/>
      <c r="E67" s="332"/>
      <c r="F67" s="332"/>
      <c r="G67" s="333"/>
      <c r="I67" s="332" t="s">
        <v>62</v>
      </c>
      <c r="J67" s="332"/>
      <c r="K67" s="332"/>
      <c r="L67" s="332"/>
      <c r="M67" s="332"/>
      <c r="N67" s="332"/>
      <c r="O67" s="333"/>
    </row>
    <row r="68" spans="1:15" ht="30" hidden="1" x14ac:dyDescent="0.25">
      <c r="A68" s="9" t="s">
        <v>51</v>
      </c>
      <c r="B68" s="9" t="s">
        <v>46</v>
      </c>
      <c r="C68" s="10" t="s">
        <v>52</v>
      </c>
      <c r="D68" s="10" t="s">
        <v>53</v>
      </c>
      <c r="E68" s="10" t="s">
        <v>48</v>
      </c>
      <c r="F68" s="10" t="s">
        <v>49</v>
      </c>
      <c r="G68" s="9" t="s">
        <v>47</v>
      </c>
      <c r="I68" s="9" t="s">
        <v>51</v>
      </c>
      <c r="J68" s="9" t="s">
        <v>46</v>
      </c>
      <c r="K68" s="10" t="s">
        <v>52</v>
      </c>
      <c r="L68" s="10" t="s">
        <v>53</v>
      </c>
      <c r="M68" s="10" t="s">
        <v>48</v>
      </c>
      <c r="N68" s="10" t="s">
        <v>49</v>
      </c>
      <c r="O68" s="9" t="s">
        <v>47</v>
      </c>
    </row>
    <row r="69" spans="1:15" hidden="1" x14ac:dyDescent="0.25">
      <c r="A69" s="1">
        <v>1</v>
      </c>
      <c r="B69" s="4">
        <v>5</v>
      </c>
      <c r="C69" s="4">
        <v>0</v>
      </c>
      <c r="D69" s="4">
        <v>2</v>
      </c>
      <c r="E69" s="8">
        <f>+C69*100/B69</f>
        <v>0</v>
      </c>
      <c r="F69" s="8">
        <f t="shared" ref="F69:F83" si="21">+D69*100/B69</f>
        <v>40</v>
      </c>
      <c r="G69" s="8">
        <f t="shared" ref="G69:G83" si="22">+F69-E69</f>
        <v>40</v>
      </c>
      <c r="I69" s="1">
        <v>1</v>
      </c>
      <c r="J69" s="4">
        <v>5</v>
      </c>
      <c r="K69" s="4">
        <v>3</v>
      </c>
      <c r="L69" s="4">
        <v>5</v>
      </c>
      <c r="M69" s="8">
        <f t="shared" ref="M69:M79" si="23">+K69*100/J69</f>
        <v>60</v>
      </c>
      <c r="N69" s="8">
        <f t="shared" ref="N69:N79" si="24">+L69*100/J69</f>
        <v>100</v>
      </c>
      <c r="O69" s="8">
        <f t="shared" ref="O69:O79" si="25">+N69-M69</f>
        <v>40</v>
      </c>
    </row>
    <row r="70" spans="1:15" hidden="1" x14ac:dyDescent="0.25">
      <c r="A70" s="1">
        <v>2</v>
      </c>
      <c r="B70" s="4">
        <v>5</v>
      </c>
      <c r="C70" s="4">
        <v>3</v>
      </c>
      <c r="D70" s="4">
        <v>4</v>
      </c>
      <c r="E70" s="8">
        <f t="shared" ref="E70:E83" si="26">+C70*100/B70</f>
        <v>60</v>
      </c>
      <c r="F70" s="8">
        <f t="shared" si="21"/>
        <v>80</v>
      </c>
      <c r="G70" s="8">
        <f t="shared" si="22"/>
        <v>20</v>
      </c>
      <c r="I70" s="1">
        <v>2</v>
      </c>
      <c r="J70" s="4">
        <v>5</v>
      </c>
      <c r="K70" s="4">
        <v>2</v>
      </c>
      <c r="L70" s="4">
        <v>4</v>
      </c>
      <c r="M70" s="8">
        <f t="shared" si="23"/>
        <v>40</v>
      </c>
      <c r="N70" s="8">
        <f t="shared" si="24"/>
        <v>80</v>
      </c>
      <c r="O70" s="8">
        <f t="shared" si="25"/>
        <v>40</v>
      </c>
    </row>
    <row r="71" spans="1:15" hidden="1" x14ac:dyDescent="0.25">
      <c r="A71" s="1">
        <v>3</v>
      </c>
      <c r="B71" s="4">
        <v>5</v>
      </c>
      <c r="C71" s="4">
        <v>4</v>
      </c>
      <c r="D71" s="4">
        <v>5</v>
      </c>
      <c r="E71" s="8">
        <f t="shared" si="26"/>
        <v>80</v>
      </c>
      <c r="F71" s="8">
        <f t="shared" si="21"/>
        <v>100</v>
      </c>
      <c r="G71" s="8">
        <f t="shared" si="22"/>
        <v>20</v>
      </c>
      <c r="I71" s="1">
        <v>3</v>
      </c>
      <c r="J71" s="4">
        <v>5</v>
      </c>
      <c r="K71" s="4">
        <v>3</v>
      </c>
      <c r="L71" s="4">
        <v>5</v>
      </c>
      <c r="M71" s="8">
        <f t="shared" si="23"/>
        <v>60</v>
      </c>
      <c r="N71" s="8">
        <f t="shared" si="24"/>
        <v>100</v>
      </c>
      <c r="O71" s="8">
        <f t="shared" si="25"/>
        <v>40</v>
      </c>
    </row>
    <row r="72" spans="1:15" hidden="1" x14ac:dyDescent="0.25">
      <c r="A72" s="1">
        <v>4</v>
      </c>
      <c r="B72" s="4">
        <v>5</v>
      </c>
      <c r="C72" s="4">
        <v>3</v>
      </c>
      <c r="D72" s="4">
        <v>3</v>
      </c>
      <c r="E72" s="8">
        <f t="shared" si="26"/>
        <v>60</v>
      </c>
      <c r="F72" s="8">
        <f t="shared" si="21"/>
        <v>60</v>
      </c>
      <c r="G72" s="8">
        <f t="shared" si="22"/>
        <v>0</v>
      </c>
      <c r="I72" s="1">
        <v>4</v>
      </c>
      <c r="J72" s="4">
        <v>5</v>
      </c>
      <c r="K72" s="4">
        <v>2</v>
      </c>
      <c r="L72" s="4">
        <v>5</v>
      </c>
      <c r="M72" s="8">
        <f t="shared" si="23"/>
        <v>40</v>
      </c>
      <c r="N72" s="8">
        <f t="shared" si="24"/>
        <v>100</v>
      </c>
      <c r="O72" s="8">
        <f t="shared" si="25"/>
        <v>60</v>
      </c>
    </row>
    <row r="73" spans="1:15" hidden="1" x14ac:dyDescent="0.25">
      <c r="A73" s="1">
        <v>5</v>
      </c>
      <c r="B73" s="4">
        <v>5</v>
      </c>
      <c r="C73" s="4">
        <v>5</v>
      </c>
      <c r="D73" s="4">
        <v>4</v>
      </c>
      <c r="E73" s="8">
        <f t="shared" si="26"/>
        <v>100</v>
      </c>
      <c r="F73" s="8">
        <f t="shared" si="21"/>
        <v>80</v>
      </c>
      <c r="G73" s="8">
        <f t="shared" si="22"/>
        <v>-20</v>
      </c>
      <c r="I73" s="1">
        <v>5</v>
      </c>
      <c r="J73" s="4">
        <v>5</v>
      </c>
      <c r="K73" s="4">
        <v>2</v>
      </c>
      <c r="L73" s="4">
        <v>5</v>
      </c>
      <c r="M73" s="8">
        <f t="shared" si="23"/>
        <v>40</v>
      </c>
      <c r="N73" s="8">
        <f t="shared" si="24"/>
        <v>100</v>
      </c>
      <c r="O73" s="8">
        <f t="shared" si="25"/>
        <v>60</v>
      </c>
    </row>
    <row r="74" spans="1:15" hidden="1" x14ac:dyDescent="0.25">
      <c r="A74" s="1">
        <v>6</v>
      </c>
      <c r="B74" s="4">
        <v>5</v>
      </c>
      <c r="C74" s="4">
        <v>5</v>
      </c>
      <c r="D74" s="4">
        <v>5</v>
      </c>
      <c r="E74" s="8">
        <f t="shared" si="26"/>
        <v>100</v>
      </c>
      <c r="F74" s="8">
        <f t="shared" si="21"/>
        <v>100</v>
      </c>
      <c r="G74" s="8">
        <f t="shared" si="22"/>
        <v>0</v>
      </c>
      <c r="I74" s="1">
        <v>6</v>
      </c>
      <c r="J74" s="4">
        <v>5</v>
      </c>
      <c r="K74" s="4">
        <v>3</v>
      </c>
      <c r="L74" s="4">
        <v>5</v>
      </c>
      <c r="M74" s="8">
        <f t="shared" si="23"/>
        <v>60</v>
      </c>
      <c r="N74" s="8">
        <f t="shared" si="24"/>
        <v>100</v>
      </c>
      <c r="O74" s="8">
        <f t="shared" si="25"/>
        <v>40</v>
      </c>
    </row>
    <row r="75" spans="1:15" hidden="1" x14ac:dyDescent="0.25">
      <c r="A75" s="1">
        <v>7</v>
      </c>
      <c r="B75" s="4">
        <v>5</v>
      </c>
      <c r="C75" s="4">
        <v>4</v>
      </c>
      <c r="D75" s="4">
        <v>4</v>
      </c>
      <c r="E75" s="8">
        <f t="shared" si="26"/>
        <v>80</v>
      </c>
      <c r="F75" s="8">
        <f t="shared" si="21"/>
        <v>80</v>
      </c>
      <c r="G75" s="8">
        <f t="shared" si="22"/>
        <v>0</v>
      </c>
      <c r="I75" s="1">
        <v>7</v>
      </c>
      <c r="J75" s="4">
        <v>5</v>
      </c>
      <c r="K75" s="4">
        <v>5</v>
      </c>
      <c r="L75" s="4">
        <v>5</v>
      </c>
      <c r="M75" s="8">
        <f t="shared" si="23"/>
        <v>100</v>
      </c>
      <c r="N75" s="8">
        <f t="shared" si="24"/>
        <v>100</v>
      </c>
      <c r="O75" s="8">
        <f t="shared" si="25"/>
        <v>0</v>
      </c>
    </row>
    <row r="76" spans="1:15" hidden="1" x14ac:dyDescent="0.25">
      <c r="A76" s="1">
        <v>8</v>
      </c>
      <c r="B76" s="4">
        <v>5</v>
      </c>
      <c r="C76" s="4">
        <v>2</v>
      </c>
      <c r="D76" s="4">
        <v>4</v>
      </c>
      <c r="E76" s="8">
        <f t="shared" si="26"/>
        <v>40</v>
      </c>
      <c r="F76" s="8">
        <f t="shared" si="21"/>
        <v>80</v>
      </c>
      <c r="G76" s="8">
        <f t="shared" si="22"/>
        <v>40</v>
      </c>
      <c r="I76" s="1">
        <v>8</v>
      </c>
      <c r="J76" s="4">
        <v>5</v>
      </c>
      <c r="K76" s="4">
        <v>4</v>
      </c>
      <c r="L76" s="4">
        <v>4</v>
      </c>
      <c r="M76" s="8">
        <f t="shared" si="23"/>
        <v>80</v>
      </c>
      <c r="N76" s="8">
        <f t="shared" si="24"/>
        <v>80</v>
      </c>
      <c r="O76" s="8">
        <f t="shared" si="25"/>
        <v>0</v>
      </c>
    </row>
    <row r="77" spans="1:15" hidden="1" x14ac:dyDescent="0.25">
      <c r="A77" s="1">
        <v>9</v>
      </c>
      <c r="B77" s="4">
        <v>5</v>
      </c>
      <c r="C77" s="4">
        <v>2</v>
      </c>
      <c r="D77" s="4">
        <v>3</v>
      </c>
      <c r="E77" s="8">
        <f t="shared" si="26"/>
        <v>40</v>
      </c>
      <c r="F77" s="8">
        <f t="shared" si="21"/>
        <v>60</v>
      </c>
      <c r="G77" s="8">
        <f t="shared" si="22"/>
        <v>20</v>
      </c>
      <c r="I77" s="1">
        <v>9</v>
      </c>
      <c r="J77" s="4">
        <v>5</v>
      </c>
      <c r="K77" s="4">
        <v>2</v>
      </c>
      <c r="L77" s="4">
        <v>4</v>
      </c>
      <c r="M77" s="8">
        <f t="shared" si="23"/>
        <v>40</v>
      </c>
      <c r="N77" s="8">
        <f t="shared" si="24"/>
        <v>80</v>
      </c>
      <c r="O77" s="8">
        <f t="shared" si="25"/>
        <v>40</v>
      </c>
    </row>
    <row r="78" spans="1:15" hidden="1" x14ac:dyDescent="0.25">
      <c r="A78" s="1">
        <v>10</v>
      </c>
      <c r="B78" s="4">
        <v>5</v>
      </c>
      <c r="C78" s="4">
        <v>3</v>
      </c>
      <c r="D78" s="4">
        <v>4</v>
      </c>
      <c r="E78" s="8">
        <f t="shared" si="26"/>
        <v>60</v>
      </c>
      <c r="F78" s="8">
        <f t="shared" si="21"/>
        <v>80</v>
      </c>
      <c r="G78" s="8">
        <f t="shared" si="22"/>
        <v>20</v>
      </c>
      <c r="I78" s="1">
        <v>10</v>
      </c>
      <c r="J78" s="4">
        <v>5</v>
      </c>
      <c r="K78" s="4">
        <v>0</v>
      </c>
      <c r="L78" s="4">
        <v>4</v>
      </c>
      <c r="M78" s="8">
        <f t="shared" si="23"/>
        <v>0</v>
      </c>
      <c r="N78" s="8">
        <f t="shared" si="24"/>
        <v>80</v>
      </c>
      <c r="O78" s="8">
        <f t="shared" si="25"/>
        <v>80</v>
      </c>
    </row>
    <row r="79" spans="1:15" hidden="1" x14ac:dyDescent="0.25">
      <c r="A79" s="1">
        <v>11</v>
      </c>
      <c r="B79" s="4">
        <v>5</v>
      </c>
      <c r="C79" s="4">
        <v>2</v>
      </c>
      <c r="D79" s="4">
        <v>4</v>
      </c>
      <c r="E79" s="8">
        <f t="shared" si="26"/>
        <v>40</v>
      </c>
      <c r="F79" s="8">
        <f t="shared" si="21"/>
        <v>80</v>
      </c>
      <c r="G79" s="8">
        <f t="shared" si="22"/>
        <v>40</v>
      </c>
      <c r="I79" s="1">
        <v>11</v>
      </c>
      <c r="J79" s="4">
        <v>5</v>
      </c>
      <c r="K79" s="4">
        <v>2</v>
      </c>
      <c r="L79" s="4">
        <v>5</v>
      </c>
      <c r="M79" s="8">
        <f t="shared" si="23"/>
        <v>40</v>
      </c>
      <c r="N79" s="8">
        <f t="shared" si="24"/>
        <v>100</v>
      </c>
      <c r="O79" s="8">
        <f t="shared" si="25"/>
        <v>60</v>
      </c>
    </row>
    <row r="80" spans="1:15" hidden="1" x14ac:dyDescent="0.25">
      <c r="A80" s="1">
        <v>12</v>
      </c>
      <c r="B80" s="4">
        <v>5</v>
      </c>
      <c r="C80" s="4">
        <v>3</v>
      </c>
      <c r="D80" s="4">
        <v>3</v>
      </c>
      <c r="E80" s="8">
        <f t="shared" si="26"/>
        <v>60</v>
      </c>
      <c r="F80" s="8">
        <f t="shared" si="21"/>
        <v>60</v>
      </c>
      <c r="G80" s="8">
        <f t="shared" si="22"/>
        <v>0</v>
      </c>
      <c r="I80" s="1">
        <v>12</v>
      </c>
      <c r="J80" s="4">
        <v>5</v>
      </c>
      <c r="K80" s="4">
        <v>2</v>
      </c>
      <c r="L80" s="4">
        <v>4</v>
      </c>
      <c r="M80" s="8">
        <f>+K80*100/J80</f>
        <v>40</v>
      </c>
      <c r="N80" s="8">
        <f>+L80*100/J80</f>
        <v>80</v>
      </c>
      <c r="O80" s="8">
        <f>+N80-M80</f>
        <v>40</v>
      </c>
    </row>
    <row r="81" spans="1:15" hidden="1" x14ac:dyDescent="0.25">
      <c r="A81" s="1">
        <v>13</v>
      </c>
      <c r="B81" s="4">
        <v>5</v>
      </c>
      <c r="C81" s="4">
        <v>3</v>
      </c>
      <c r="D81" s="4">
        <v>3</v>
      </c>
      <c r="E81" s="8">
        <f t="shared" si="26"/>
        <v>60</v>
      </c>
      <c r="F81" s="8">
        <f t="shared" si="21"/>
        <v>60</v>
      </c>
      <c r="G81" s="8">
        <f t="shared" si="22"/>
        <v>0</v>
      </c>
      <c r="I81" s="1">
        <v>13</v>
      </c>
      <c r="J81" s="4">
        <v>5</v>
      </c>
      <c r="K81" s="4">
        <v>3</v>
      </c>
      <c r="L81" s="4">
        <v>4</v>
      </c>
      <c r="M81" s="8">
        <f>+K81*100/J81</f>
        <v>60</v>
      </c>
      <c r="N81" s="8">
        <f>+L81*100/J81</f>
        <v>80</v>
      </c>
      <c r="O81" s="8">
        <f>+N81-M81</f>
        <v>20</v>
      </c>
    </row>
    <row r="82" spans="1:15" hidden="1" x14ac:dyDescent="0.25">
      <c r="A82" s="1">
        <v>14</v>
      </c>
      <c r="B82" s="4">
        <v>5</v>
      </c>
      <c r="C82" s="4">
        <v>4</v>
      </c>
      <c r="D82" s="4">
        <v>4</v>
      </c>
      <c r="E82" s="8">
        <f t="shared" si="26"/>
        <v>80</v>
      </c>
      <c r="F82" s="8">
        <f t="shared" si="21"/>
        <v>80</v>
      </c>
      <c r="G82" s="8">
        <f t="shared" si="22"/>
        <v>0</v>
      </c>
      <c r="I82" s="1">
        <v>14</v>
      </c>
      <c r="J82" s="4">
        <v>5</v>
      </c>
      <c r="K82" s="4">
        <v>3</v>
      </c>
      <c r="L82" s="4">
        <v>5</v>
      </c>
      <c r="M82" s="8">
        <f>+K82*100/J82</f>
        <v>60</v>
      </c>
      <c r="N82" s="8">
        <f>+L82*100/J82</f>
        <v>100</v>
      </c>
      <c r="O82" s="8">
        <f>+N82-M82</f>
        <v>40</v>
      </c>
    </row>
    <row r="83" spans="1:15" hidden="1" x14ac:dyDescent="0.25">
      <c r="A83" s="1">
        <v>15</v>
      </c>
      <c r="B83" s="4">
        <v>5</v>
      </c>
      <c r="C83" s="4">
        <v>1</v>
      </c>
      <c r="D83" s="4">
        <v>2</v>
      </c>
      <c r="E83" s="8">
        <f t="shared" si="26"/>
        <v>20</v>
      </c>
      <c r="F83" s="8">
        <f t="shared" si="21"/>
        <v>40</v>
      </c>
      <c r="G83" s="8">
        <f t="shared" si="22"/>
        <v>20</v>
      </c>
      <c r="I83" s="6" t="s">
        <v>40</v>
      </c>
      <c r="J83" s="12">
        <f>+AVERAGE(J75:J82)</f>
        <v>5</v>
      </c>
      <c r="K83" s="13">
        <f>+AVERAGE(K69:K82)</f>
        <v>2.5714285714285716</v>
      </c>
      <c r="L83" s="13">
        <f>+AVERAGE(L69:L82)</f>
        <v>4.5714285714285712</v>
      </c>
      <c r="M83" s="11">
        <f>+AVERAGE(M69:M82)</f>
        <v>51.428571428571431</v>
      </c>
      <c r="N83" s="11">
        <f>+AVERAGE(N69:N82)</f>
        <v>91.428571428571431</v>
      </c>
      <c r="O83" s="11">
        <f>+AVERAGE(O69:O82)</f>
        <v>40</v>
      </c>
    </row>
    <row r="84" spans="1:15" hidden="1" x14ac:dyDescent="0.25">
      <c r="A84" s="6" t="s">
        <v>40</v>
      </c>
      <c r="B84" s="12">
        <f t="shared" ref="B84:G84" si="27">+AVERAGE(B69:B83)</f>
        <v>5</v>
      </c>
      <c r="C84" s="13">
        <f t="shared" si="27"/>
        <v>2.9333333333333331</v>
      </c>
      <c r="D84" s="13">
        <f t="shared" si="27"/>
        <v>3.6</v>
      </c>
      <c r="E84" s="11">
        <f t="shared" si="27"/>
        <v>58.666666666666664</v>
      </c>
      <c r="F84" s="11">
        <f t="shared" si="27"/>
        <v>72</v>
      </c>
      <c r="G84" s="11">
        <f t="shared" si="27"/>
        <v>13.333333333333334</v>
      </c>
    </row>
    <row r="85" spans="1:15" hidden="1" x14ac:dyDescent="0.25"/>
    <row r="86" spans="1:15" hidden="1" x14ac:dyDescent="0.25"/>
    <row r="87" spans="1:15" hidden="1" x14ac:dyDescent="0.25">
      <c r="A87" s="330" t="s">
        <v>45</v>
      </c>
      <c r="B87" s="330"/>
      <c r="C87" s="330"/>
      <c r="D87" s="330"/>
      <c r="E87" s="330"/>
      <c r="F87" s="330"/>
      <c r="G87" s="331"/>
      <c r="I87" s="364" t="s">
        <v>45</v>
      </c>
      <c r="J87" s="364"/>
      <c r="K87" s="364"/>
      <c r="L87" s="364"/>
      <c r="M87" s="364"/>
      <c r="N87" s="364"/>
      <c r="O87" s="365"/>
    </row>
    <row r="88" spans="1:15" hidden="1" x14ac:dyDescent="0.25">
      <c r="A88" s="332" t="s">
        <v>57</v>
      </c>
      <c r="B88" s="332"/>
      <c r="C88" s="332"/>
      <c r="D88" s="332"/>
      <c r="E88" s="332"/>
      <c r="F88" s="332"/>
      <c r="G88" s="333"/>
      <c r="I88" s="326" t="s">
        <v>63</v>
      </c>
      <c r="J88" s="326"/>
      <c r="K88" s="326"/>
      <c r="L88" s="326"/>
      <c r="M88" s="326"/>
      <c r="N88" s="326"/>
      <c r="O88" s="326"/>
    </row>
    <row r="89" spans="1:15" ht="30" hidden="1" x14ac:dyDescent="0.25">
      <c r="A89" s="9" t="s">
        <v>51</v>
      </c>
      <c r="B89" s="9" t="s">
        <v>46</v>
      </c>
      <c r="C89" s="10" t="s">
        <v>52</v>
      </c>
      <c r="D89" s="10" t="s">
        <v>53</v>
      </c>
      <c r="E89" s="10" t="s">
        <v>48</v>
      </c>
      <c r="F89" s="10" t="s">
        <v>49</v>
      </c>
      <c r="G89" s="9" t="s">
        <v>47</v>
      </c>
      <c r="I89" s="9" t="s">
        <v>51</v>
      </c>
      <c r="J89" s="9" t="s">
        <v>46</v>
      </c>
      <c r="K89" s="10" t="s">
        <v>52</v>
      </c>
      <c r="L89" s="10" t="s">
        <v>53</v>
      </c>
      <c r="M89" s="10" t="s">
        <v>48</v>
      </c>
      <c r="N89" s="10" t="s">
        <v>49</v>
      </c>
      <c r="O89" s="9" t="s">
        <v>47</v>
      </c>
    </row>
    <row r="90" spans="1:15" hidden="1" x14ac:dyDescent="0.25">
      <c r="A90" s="1">
        <v>1</v>
      </c>
      <c r="B90" s="4">
        <v>5</v>
      </c>
      <c r="C90" s="4">
        <v>3</v>
      </c>
      <c r="D90" s="4">
        <v>2</v>
      </c>
      <c r="E90" s="8">
        <f t="shared" ref="E90:E106" si="28">+C90*100/B90</f>
        <v>60</v>
      </c>
      <c r="F90" s="8">
        <f t="shared" ref="F90:F106" si="29">+D90*100/B90</f>
        <v>40</v>
      </c>
      <c r="G90" s="8">
        <f t="shared" ref="G90:G106" si="30">+F90-E90</f>
        <v>-20</v>
      </c>
      <c r="I90" s="1">
        <v>1</v>
      </c>
      <c r="J90" s="4">
        <v>5</v>
      </c>
      <c r="K90" s="4">
        <v>3</v>
      </c>
      <c r="L90" s="4">
        <v>4</v>
      </c>
      <c r="M90" s="8">
        <f t="shared" ref="M90:M100" si="31">+K90*100/J90</f>
        <v>60</v>
      </c>
      <c r="N90" s="8">
        <f t="shared" ref="N90:N100" si="32">+L90*100/J90</f>
        <v>80</v>
      </c>
      <c r="O90" s="8">
        <f t="shared" ref="O90:O100" si="33">+N90-M90</f>
        <v>20</v>
      </c>
    </row>
    <row r="91" spans="1:15" hidden="1" x14ac:dyDescent="0.25">
      <c r="A91" s="1">
        <v>2</v>
      </c>
      <c r="B91" s="4">
        <v>5</v>
      </c>
      <c r="C91" s="4">
        <v>3</v>
      </c>
      <c r="D91" s="4">
        <v>1</v>
      </c>
      <c r="E91" s="8">
        <f t="shared" si="28"/>
        <v>60</v>
      </c>
      <c r="F91" s="8">
        <f t="shared" si="29"/>
        <v>20</v>
      </c>
      <c r="G91" s="8">
        <f t="shared" si="30"/>
        <v>-40</v>
      </c>
      <c r="I91" s="1">
        <v>2</v>
      </c>
      <c r="J91" s="4">
        <v>5</v>
      </c>
      <c r="K91" s="4">
        <v>3</v>
      </c>
      <c r="L91" s="4">
        <v>1</v>
      </c>
      <c r="M91" s="8">
        <f t="shared" si="31"/>
        <v>60</v>
      </c>
      <c r="N91" s="8">
        <f t="shared" si="32"/>
        <v>20</v>
      </c>
      <c r="O91" s="8">
        <f t="shared" si="33"/>
        <v>-40</v>
      </c>
    </row>
    <row r="92" spans="1:15" hidden="1" x14ac:dyDescent="0.25">
      <c r="A92" s="1">
        <v>3</v>
      </c>
      <c r="B92" s="4">
        <v>5</v>
      </c>
      <c r="C92" s="4">
        <v>2</v>
      </c>
      <c r="D92" s="4">
        <v>3</v>
      </c>
      <c r="E92" s="8">
        <f t="shared" si="28"/>
        <v>40</v>
      </c>
      <c r="F92" s="8">
        <f t="shared" si="29"/>
        <v>60</v>
      </c>
      <c r="G92" s="8">
        <f t="shared" si="30"/>
        <v>20</v>
      </c>
      <c r="I92" s="1">
        <v>3</v>
      </c>
      <c r="J92" s="4">
        <v>5</v>
      </c>
      <c r="K92" s="4">
        <v>2</v>
      </c>
      <c r="L92" s="4">
        <v>2</v>
      </c>
      <c r="M92" s="8">
        <f t="shared" si="31"/>
        <v>40</v>
      </c>
      <c r="N92" s="8">
        <f t="shared" si="32"/>
        <v>40</v>
      </c>
      <c r="O92" s="8">
        <f t="shared" si="33"/>
        <v>0</v>
      </c>
    </row>
    <row r="93" spans="1:15" hidden="1" x14ac:dyDescent="0.25">
      <c r="A93" s="1">
        <v>4</v>
      </c>
      <c r="B93" s="4">
        <v>5</v>
      </c>
      <c r="C93" s="4">
        <v>1</v>
      </c>
      <c r="D93" s="4">
        <v>2</v>
      </c>
      <c r="E93" s="8">
        <f t="shared" si="28"/>
        <v>20</v>
      </c>
      <c r="F93" s="8">
        <f t="shared" si="29"/>
        <v>40</v>
      </c>
      <c r="G93" s="8">
        <f t="shared" si="30"/>
        <v>20</v>
      </c>
      <c r="I93" s="1">
        <v>4</v>
      </c>
      <c r="J93" s="4">
        <v>5</v>
      </c>
      <c r="K93" s="4">
        <v>0</v>
      </c>
      <c r="L93" s="4">
        <v>2</v>
      </c>
      <c r="M93" s="8">
        <f t="shared" si="31"/>
        <v>0</v>
      </c>
      <c r="N93" s="8">
        <f t="shared" si="32"/>
        <v>40</v>
      </c>
      <c r="O93" s="8">
        <f t="shared" si="33"/>
        <v>40</v>
      </c>
    </row>
    <row r="94" spans="1:15" hidden="1" x14ac:dyDescent="0.25">
      <c r="A94" s="1">
        <v>5</v>
      </c>
      <c r="B94" s="4">
        <v>5</v>
      </c>
      <c r="C94" s="4">
        <v>4</v>
      </c>
      <c r="D94" s="4">
        <v>5</v>
      </c>
      <c r="E94" s="8">
        <f t="shared" si="28"/>
        <v>80</v>
      </c>
      <c r="F94" s="8">
        <f t="shared" si="29"/>
        <v>100</v>
      </c>
      <c r="G94" s="8">
        <f t="shared" si="30"/>
        <v>20</v>
      </c>
      <c r="I94" s="1">
        <v>5</v>
      </c>
      <c r="J94" s="4">
        <v>5</v>
      </c>
      <c r="K94" s="4">
        <v>3</v>
      </c>
      <c r="L94" s="4">
        <v>4</v>
      </c>
      <c r="M94" s="8">
        <f t="shared" si="31"/>
        <v>60</v>
      </c>
      <c r="N94" s="8">
        <f t="shared" si="32"/>
        <v>80</v>
      </c>
      <c r="O94" s="8">
        <f t="shared" si="33"/>
        <v>20</v>
      </c>
    </row>
    <row r="95" spans="1:15" hidden="1" x14ac:dyDescent="0.25">
      <c r="A95" s="1">
        <v>6</v>
      </c>
      <c r="B95" s="4">
        <v>5</v>
      </c>
      <c r="C95" s="4">
        <v>3</v>
      </c>
      <c r="D95" s="4">
        <v>1</v>
      </c>
      <c r="E95" s="8">
        <f t="shared" si="28"/>
        <v>60</v>
      </c>
      <c r="F95" s="8">
        <f t="shared" si="29"/>
        <v>20</v>
      </c>
      <c r="G95" s="8">
        <f t="shared" si="30"/>
        <v>-40</v>
      </c>
      <c r="I95" s="1">
        <v>6</v>
      </c>
      <c r="J95" s="4">
        <v>5</v>
      </c>
      <c r="K95" s="4">
        <v>0</v>
      </c>
      <c r="L95" s="4">
        <v>4</v>
      </c>
      <c r="M95" s="8">
        <f t="shared" si="31"/>
        <v>0</v>
      </c>
      <c r="N95" s="8">
        <f t="shared" si="32"/>
        <v>80</v>
      </c>
      <c r="O95" s="8">
        <f t="shared" si="33"/>
        <v>80</v>
      </c>
    </row>
    <row r="96" spans="1:15" hidden="1" x14ac:dyDescent="0.25">
      <c r="A96" s="1">
        <v>7</v>
      </c>
      <c r="B96" s="4">
        <v>5</v>
      </c>
      <c r="C96" s="4">
        <v>3</v>
      </c>
      <c r="D96" s="4">
        <v>2</v>
      </c>
      <c r="E96" s="8">
        <f t="shared" si="28"/>
        <v>60</v>
      </c>
      <c r="F96" s="8">
        <f t="shared" si="29"/>
        <v>40</v>
      </c>
      <c r="G96" s="8">
        <f t="shared" si="30"/>
        <v>-20</v>
      </c>
      <c r="I96" s="1">
        <v>7</v>
      </c>
      <c r="J96" s="4">
        <v>5</v>
      </c>
      <c r="K96" s="4">
        <v>0</v>
      </c>
      <c r="L96" s="4">
        <v>3</v>
      </c>
      <c r="M96" s="8">
        <f t="shared" si="31"/>
        <v>0</v>
      </c>
      <c r="N96" s="8">
        <f t="shared" si="32"/>
        <v>60</v>
      </c>
      <c r="O96" s="8">
        <f t="shared" si="33"/>
        <v>60</v>
      </c>
    </row>
    <row r="97" spans="1:15" hidden="1" x14ac:dyDescent="0.25">
      <c r="A97" s="1">
        <v>8</v>
      </c>
      <c r="B97" s="4">
        <v>5</v>
      </c>
      <c r="C97" s="4">
        <v>1</v>
      </c>
      <c r="D97" s="4">
        <v>3</v>
      </c>
      <c r="E97" s="8">
        <f t="shared" si="28"/>
        <v>20</v>
      </c>
      <c r="F97" s="8">
        <f t="shared" si="29"/>
        <v>60</v>
      </c>
      <c r="G97" s="8">
        <f t="shared" si="30"/>
        <v>40</v>
      </c>
      <c r="I97" s="1">
        <v>8</v>
      </c>
      <c r="J97" s="4">
        <v>5</v>
      </c>
      <c r="K97" s="4">
        <v>2</v>
      </c>
      <c r="L97" s="4">
        <v>3</v>
      </c>
      <c r="M97" s="8">
        <f t="shared" si="31"/>
        <v>40</v>
      </c>
      <c r="N97" s="8">
        <f t="shared" si="32"/>
        <v>60</v>
      </c>
      <c r="O97" s="8">
        <f t="shared" si="33"/>
        <v>20</v>
      </c>
    </row>
    <row r="98" spans="1:15" hidden="1" x14ac:dyDescent="0.25">
      <c r="A98" s="1">
        <v>9</v>
      </c>
      <c r="B98" s="4">
        <v>5</v>
      </c>
      <c r="C98" s="4">
        <v>1</v>
      </c>
      <c r="D98" s="4">
        <v>2</v>
      </c>
      <c r="E98" s="8">
        <f t="shared" si="28"/>
        <v>20</v>
      </c>
      <c r="F98" s="8">
        <f t="shared" si="29"/>
        <v>40</v>
      </c>
      <c r="G98" s="8">
        <f t="shared" si="30"/>
        <v>20</v>
      </c>
      <c r="I98" s="1">
        <v>9</v>
      </c>
      <c r="J98" s="4">
        <v>5</v>
      </c>
      <c r="K98" s="4">
        <v>0</v>
      </c>
      <c r="L98" s="4">
        <v>4</v>
      </c>
      <c r="M98" s="8">
        <f t="shared" si="31"/>
        <v>0</v>
      </c>
      <c r="N98" s="8">
        <f t="shared" si="32"/>
        <v>80</v>
      </c>
      <c r="O98" s="8">
        <f t="shared" si="33"/>
        <v>80</v>
      </c>
    </row>
    <row r="99" spans="1:15" hidden="1" x14ac:dyDescent="0.25">
      <c r="A99" s="1">
        <v>10</v>
      </c>
      <c r="B99" s="4">
        <v>5</v>
      </c>
      <c r="C99" s="4">
        <v>1</v>
      </c>
      <c r="D99" s="4">
        <v>2</v>
      </c>
      <c r="E99" s="8">
        <f t="shared" si="28"/>
        <v>20</v>
      </c>
      <c r="F99" s="8">
        <f t="shared" si="29"/>
        <v>40</v>
      </c>
      <c r="G99" s="8">
        <f t="shared" si="30"/>
        <v>20</v>
      </c>
      <c r="I99" s="1">
        <v>10</v>
      </c>
      <c r="J99" s="4">
        <v>5</v>
      </c>
      <c r="K99" s="4">
        <v>0</v>
      </c>
      <c r="L99" s="4">
        <v>4</v>
      </c>
      <c r="M99" s="8">
        <f t="shared" si="31"/>
        <v>0</v>
      </c>
      <c r="N99" s="8">
        <f t="shared" si="32"/>
        <v>80</v>
      </c>
      <c r="O99" s="8">
        <f t="shared" si="33"/>
        <v>80</v>
      </c>
    </row>
    <row r="100" spans="1:15" hidden="1" x14ac:dyDescent="0.25">
      <c r="A100" s="1">
        <v>11</v>
      </c>
      <c r="B100" s="4">
        <v>5</v>
      </c>
      <c r="C100" s="4">
        <v>2</v>
      </c>
      <c r="D100" s="4">
        <v>2</v>
      </c>
      <c r="E100" s="8">
        <f t="shared" si="28"/>
        <v>40</v>
      </c>
      <c r="F100" s="8">
        <f t="shared" si="29"/>
        <v>40</v>
      </c>
      <c r="G100" s="8">
        <f t="shared" si="30"/>
        <v>0</v>
      </c>
      <c r="I100" s="1">
        <v>11</v>
      </c>
      <c r="J100" s="4">
        <v>5</v>
      </c>
      <c r="K100" s="4">
        <v>3</v>
      </c>
      <c r="L100" s="4">
        <v>4</v>
      </c>
      <c r="M100" s="8">
        <f t="shared" si="31"/>
        <v>60</v>
      </c>
      <c r="N100" s="8">
        <f t="shared" si="32"/>
        <v>80</v>
      </c>
      <c r="O100" s="8">
        <f t="shared" si="33"/>
        <v>20</v>
      </c>
    </row>
    <row r="101" spans="1:15" hidden="1" x14ac:dyDescent="0.25">
      <c r="A101" s="1">
        <v>12</v>
      </c>
      <c r="B101" s="4">
        <v>5</v>
      </c>
      <c r="C101" s="4">
        <v>3</v>
      </c>
      <c r="D101" s="4">
        <v>4</v>
      </c>
      <c r="E101" s="8">
        <f t="shared" si="28"/>
        <v>60</v>
      </c>
      <c r="F101" s="8">
        <f t="shared" si="29"/>
        <v>80</v>
      </c>
      <c r="G101" s="8">
        <f t="shared" si="30"/>
        <v>20</v>
      </c>
      <c r="I101" s="1">
        <v>12</v>
      </c>
      <c r="J101" s="4">
        <v>5</v>
      </c>
      <c r="K101" s="4">
        <v>4</v>
      </c>
      <c r="L101" s="4">
        <v>3</v>
      </c>
      <c r="M101" s="8">
        <f>+K101*100/J101</f>
        <v>80</v>
      </c>
      <c r="N101" s="8">
        <f>+L101*100/J101</f>
        <v>60</v>
      </c>
      <c r="O101" s="8">
        <f>+N101-M101</f>
        <v>-20</v>
      </c>
    </row>
    <row r="102" spans="1:15" hidden="1" x14ac:dyDescent="0.25">
      <c r="A102" s="1">
        <v>13</v>
      </c>
      <c r="B102" s="4">
        <v>5</v>
      </c>
      <c r="C102" s="4">
        <v>3</v>
      </c>
      <c r="D102" s="4">
        <v>5</v>
      </c>
      <c r="E102" s="8">
        <f t="shared" si="28"/>
        <v>60</v>
      </c>
      <c r="F102" s="8">
        <f t="shared" si="29"/>
        <v>100</v>
      </c>
      <c r="G102" s="8">
        <f t="shared" si="30"/>
        <v>40</v>
      </c>
      <c r="I102" s="1">
        <v>13</v>
      </c>
      <c r="J102" s="4">
        <v>5</v>
      </c>
      <c r="K102" s="4">
        <v>0</v>
      </c>
      <c r="L102" s="4">
        <v>2</v>
      </c>
      <c r="M102" s="8">
        <f>+K102*100/J102</f>
        <v>0</v>
      </c>
      <c r="N102" s="8">
        <f>+L102*100/J102</f>
        <v>40</v>
      </c>
      <c r="O102" s="8">
        <f>+N102-M102</f>
        <v>40</v>
      </c>
    </row>
    <row r="103" spans="1:15" hidden="1" x14ac:dyDescent="0.25">
      <c r="A103" s="1">
        <v>14</v>
      </c>
      <c r="B103" s="4">
        <v>5</v>
      </c>
      <c r="C103" s="4">
        <v>2</v>
      </c>
      <c r="D103" s="4">
        <v>2</v>
      </c>
      <c r="E103" s="8">
        <f t="shared" si="28"/>
        <v>40</v>
      </c>
      <c r="F103" s="8">
        <f t="shared" si="29"/>
        <v>40</v>
      </c>
      <c r="G103" s="8">
        <f t="shared" si="30"/>
        <v>0</v>
      </c>
      <c r="I103" s="1">
        <v>14</v>
      </c>
      <c r="J103" s="4">
        <v>5</v>
      </c>
      <c r="K103" s="4">
        <v>2</v>
      </c>
      <c r="L103" s="4">
        <v>4</v>
      </c>
      <c r="M103" s="8">
        <f>+K103*100/J103</f>
        <v>40</v>
      </c>
      <c r="N103" s="8">
        <f>+L103*100/J103</f>
        <v>80</v>
      </c>
      <c r="O103" s="8">
        <f>+N103-M103</f>
        <v>40</v>
      </c>
    </row>
    <row r="104" spans="1:15" hidden="1" x14ac:dyDescent="0.25">
      <c r="A104" s="1">
        <v>15</v>
      </c>
      <c r="B104" s="4">
        <v>5</v>
      </c>
      <c r="C104" s="4">
        <v>1</v>
      </c>
      <c r="D104" s="4">
        <v>1</v>
      </c>
      <c r="E104" s="8">
        <f t="shared" si="28"/>
        <v>20</v>
      </c>
      <c r="F104" s="8">
        <f t="shared" si="29"/>
        <v>20</v>
      </c>
      <c r="G104" s="8">
        <f t="shared" si="30"/>
        <v>0</v>
      </c>
      <c r="I104" s="1">
        <v>15</v>
      </c>
      <c r="J104" s="4">
        <v>5</v>
      </c>
      <c r="K104" s="4">
        <v>3</v>
      </c>
      <c r="L104" s="4">
        <v>3</v>
      </c>
      <c r="M104" s="8">
        <f>+K104*100/J104</f>
        <v>60</v>
      </c>
      <c r="N104" s="8">
        <f>+L104*100/J104</f>
        <v>60</v>
      </c>
      <c r="O104" s="8">
        <f>+N104-M104</f>
        <v>0</v>
      </c>
    </row>
    <row r="105" spans="1:15" hidden="1" x14ac:dyDescent="0.25">
      <c r="A105" s="1">
        <v>16</v>
      </c>
      <c r="B105" s="4">
        <v>5</v>
      </c>
      <c r="C105" s="4">
        <v>1</v>
      </c>
      <c r="D105" s="4">
        <v>3</v>
      </c>
      <c r="E105" s="8">
        <f t="shared" si="28"/>
        <v>20</v>
      </c>
      <c r="F105" s="8">
        <f t="shared" si="29"/>
        <v>60</v>
      </c>
      <c r="G105" s="8">
        <f t="shared" si="30"/>
        <v>40</v>
      </c>
      <c r="I105" s="1">
        <v>16</v>
      </c>
      <c r="J105" s="4">
        <v>5</v>
      </c>
      <c r="K105" s="4">
        <v>2</v>
      </c>
      <c r="L105" s="4">
        <v>4</v>
      </c>
      <c r="M105" s="8">
        <f>+K105*100/J105</f>
        <v>40</v>
      </c>
      <c r="N105" s="8">
        <f>+L105*100/J105</f>
        <v>80</v>
      </c>
      <c r="O105" s="8">
        <f>+N105-M105</f>
        <v>40</v>
      </c>
    </row>
    <row r="106" spans="1:15" hidden="1" x14ac:dyDescent="0.25">
      <c r="A106" s="1">
        <v>17</v>
      </c>
      <c r="B106" s="4">
        <v>5</v>
      </c>
      <c r="C106" s="4">
        <v>1</v>
      </c>
      <c r="D106" s="4">
        <v>3</v>
      </c>
      <c r="E106" s="8">
        <f t="shared" si="28"/>
        <v>20</v>
      </c>
      <c r="F106" s="8">
        <f t="shared" si="29"/>
        <v>60</v>
      </c>
      <c r="G106" s="8">
        <f t="shared" si="30"/>
        <v>40</v>
      </c>
      <c r="I106" s="6" t="s">
        <v>40</v>
      </c>
      <c r="J106" s="12">
        <f>+AVERAGE(J96:J104)</f>
        <v>5</v>
      </c>
      <c r="K106" s="13">
        <f>+AVERAGE(K90:K105)</f>
        <v>1.6875</v>
      </c>
      <c r="L106" s="13">
        <f>+AVERAGE(L90:L105)</f>
        <v>3.1875</v>
      </c>
      <c r="M106" s="11">
        <f>+AVERAGE(M90:M105)</f>
        <v>33.75</v>
      </c>
      <c r="N106" s="11">
        <f>+AVERAGE(N90:N105)</f>
        <v>63.75</v>
      </c>
      <c r="O106" s="11">
        <f>+AVERAGE(O90:O105)</f>
        <v>30</v>
      </c>
    </row>
    <row r="107" spans="1:15" hidden="1" x14ac:dyDescent="0.25">
      <c r="A107" s="6" t="s">
        <v>40</v>
      </c>
      <c r="B107" s="12">
        <f t="shared" ref="B107:G107" si="34">+AVERAGE(B90:B106)</f>
        <v>5</v>
      </c>
      <c r="C107" s="13">
        <f t="shared" si="34"/>
        <v>2.0588235294117645</v>
      </c>
      <c r="D107" s="13">
        <f t="shared" si="34"/>
        <v>2.5294117647058822</v>
      </c>
      <c r="E107" s="11">
        <f t="shared" si="34"/>
        <v>41.176470588235297</v>
      </c>
      <c r="F107" s="11">
        <f t="shared" si="34"/>
        <v>50.588235294117645</v>
      </c>
      <c r="G107" s="11">
        <f t="shared" si="34"/>
        <v>9.4117647058823533</v>
      </c>
    </row>
    <row r="108" spans="1:15" hidden="1" x14ac:dyDescent="0.25"/>
    <row r="109" spans="1:15" hidden="1" x14ac:dyDescent="0.25"/>
    <row r="110" spans="1:15" hidden="1" x14ac:dyDescent="0.25">
      <c r="A110" s="364" t="s">
        <v>45</v>
      </c>
      <c r="B110" s="364"/>
      <c r="C110" s="364"/>
      <c r="D110" s="364"/>
      <c r="E110" s="364"/>
      <c r="F110" s="364"/>
      <c r="G110" s="365"/>
      <c r="I110" s="364" t="s">
        <v>45</v>
      </c>
      <c r="J110" s="364"/>
      <c r="K110" s="364"/>
      <c r="L110" s="364"/>
      <c r="M110" s="364"/>
      <c r="N110" s="364"/>
      <c r="O110" s="365"/>
    </row>
    <row r="111" spans="1:15" hidden="1" x14ac:dyDescent="0.25">
      <c r="A111" s="332" t="s">
        <v>58</v>
      </c>
      <c r="B111" s="332"/>
      <c r="C111" s="332"/>
      <c r="D111" s="332"/>
      <c r="E111" s="332"/>
      <c r="F111" s="332"/>
      <c r="G111" s="333"/>
      <c r="I111" s="332" t="s">
        <v>64</v>
      </c>
      <c r="J111" s="332"/>
      <c r="K111" s="332"/>
      <c r="L111" s="332"/>
      <c r="M111" s="332"/>
      <c r="N111" s="332"/>
      <c r="O111" s="333"/>
    </row>
    <row r="112" spans="1:15" ht="30" hidden="1" x14ac:dyDescent="0.25">
      <c r="A112" s="9" t="s">
        <v>51</v>
      </c>
      <c r="B112" s="9" t="s">
        <v>46</v>
      </c>
      <c r="C112" s="10" t="s">
        <v>52</v>
      </c>
      <c r="D112" s="10" t="s">
        <v>53</v>
      </c>
      <c r="E112" s="10" t="s">
        <v>48</v>
      </c>
      <c r="F112" s="10" t="s">
        <v>49</v>
      </c>
      <c r="G112" s="9" t="s">
        <v>47</v>
      </c>
      <c r="I112" s="9" t="s">
        <v>51</v>
      </c>
      <c r="J112" s="9" t="s">
        <v>46</v>
      </c>
      <c r="K112" s="10" t="s">
        <v>52</v>
      </c>
      <c r="L112" s="10" t="s">
        <v>53</v>
      </c>
      <c r="M112" s="10" t="s">
        <v>48</v>
      </c>
      <c r="N112" s="10" t="s">
        <v>49</v>
      </c>
      <c r="O112" s="9" t="s">
        <v>47</v>
      </c>
    </row>
    <row r="113" spans="1:15" hidden="1" x14ac:dyDescent="0.25">
      <c r="A113" s="1">
        <v>1</v>
      </c>
      <c r="B113" s="4">
        <v>5</v>
      </c>
      <c r="C113" s="4">
        <v>3</v>
      </c>
      <c r="D113" s="4">
        <v>2</v>
      </c>
      <c r="E113" s="8">
        <f t="shared" ref="E113:E130" si="35">+C113*100/B113</f>
        <v>60</v>
      </c>
      <c r="F113" s="8">
        <f t="shared" ref="F113:F130" si="36">+D113*100/B113</f>
        <v>40</v>
      </c>
      <c r="G113" s="8">
        <f t="shared" ref="G113:G130" si="37">+F113-E113</f>
        <v>-20</v>
      </c>
      <c r="I113" s="1">
        <v>1</v>
      </c>
      <c r="J113" s="4">
        <v>5</v>
      </c>
      <c r="K113" s="4">
        <v>2</v>
      </c>
      <c r="L113" s="4">
        <v>4</v>
      </c>
      <c r="M113" s="8">
        <f t="shared" ref="M113:M123" si="38">+K113*100/J113</f>
        <v>40</v>
      </c>
      <c r="N113" s="8">
        <f t="shared" ref="N113:N123" si="39">+L113*100/J113</f>
        <v>80</v>
      </c>
      <c r="O113" s="8">
        <f t="shared" ref="O113:O123" si="40">+N113-M113</f>
        <v>40</v>
      </c>
    </row>
    <row r="114" spans="1:15" hidden="1" x14ac:dyDescent="0.25">
      <c r="A114" s="1">
        <v>2</v>
      </c>
      <c r="B114" s="4">
        <v>5</v>
      </c>
      <c r="C114" s="4">
        <v>2</v>
      </c>
      <c r="D114" s="4">
        <v>5</v>
      </c>
      <c r="E114" s="8">
        <f t="shared" si="35"/>
        <v>40</v>
      </c>
      <c r="F114" s="8">
        <f t="shared" si="36"/>
        <v>100</v>
      </c>
      <c r="G114" s="8">
        <f t="shared" si="37"/>
        <v>60</v>
      </c>
      <c r="I114" s="1">
        <v>2</v>
      </c>
      <c r="J114" s="4">
        <v>5</v>
      </c>
      <c r="K114" s="4">
        <v>3</v>
      </c>
      <c r="L114" s="4">
        <v>3</v>
      </c>
      <c r="M114" s="8">
        <f t="shared" si="38"/>
        <v>60</v>
      </c>
      <c r="N114" s="8">
        <f t="shared" si="39"/>
        <v>60</v>
      </c>
      <c r="O114" s="8">
        <f t="shared" si="40"/>
        <v>0</v>
      </c>
    </row>
    <row r="115" spans="1:15" hidden="1" x14ac:dyDescent="0.25">
      <c r="A115" s="1">
        <v>3</v>
      </c>
      <c r="B115" s="4">
        <v>5</v>
      </c>
      <c r="C115" s="4">
        <v>3</v>
      </c>
      <c r="D115" s="4">
        <v>3</v>
      </c>
      <c r="E115" s="8">
        <f t="shared" si="35"/>
        <v>60</v>
      </c>
      <c r="F115" s="8">
        <f t="shared" si="36"/>
        <v>60</v>
      </c>
      <c r="G115" s="8">
        <f t="shared" si="37"/>
        <v>0</v>
      </c>
      <c r="I115" s="1">
        <v>3</v>
      </c>
      <c r="J115" s="4">
        <v>5</v>
      </c>
      <c r="K115" s="4">
        <v>1</v>
      </c>
      <c r="L115" s="4">
        <v>3</v>
      </c>
      <c r="M115" s="8">
        <f t="shared" si="38"/>
        <v>20</v>
      </c>
      <c r="N115" s="8">
        <f t="shared" si="39"/>
        <v>60</v>
      </c>
      <c r="O115" s="8">
        <f t="shared" si="40"/>
        <v>40</v>
      </c>
    </row>
    <row r="116" spans="1:15" hidden="1" x14ac:dyDescent="0.25">
      <c r="A116" s="1">
        <v>4</v>
      </c>
      <c r="B116" s="4">
        <v>5</v>
      </c>
      <c r="C116" s="4">
        <v>5</v>
      </c>
      <c r="D116" s="4">
        <v>5</v>
      </c>
      <c r="E116" s="8">
        <f t="shared" si="35"/>
        <v>100</v>
      </c>
      <c r="F116" s="8">
        <f t="shared" si="36"/>
        <v>100</v>
      </c>
      <c r="G116" s="8">
        <f t="shared" si="37"/>
        <v>0</v>
      </c>
      <c r="I116" s="1">
        <v>4</v>
      </c>
      <c r="J116" s="4">
        <v>5</v>
      </c>
      <c r="K116" s="4">
        <v>1</v>
      </c>
      <c r="L116" s="4">
        <v>4</v>
      </c>
      <c r="M116" s="8">
        <f t="shared" si="38"/>
        <v>20</v>
      </c>
      <c r="N116" s="8">
        <f t="shared" si="39"/>
        <v>80</v>
      </c>
      <c r="O116" s="8">
        <f t="shared" si="40"/>
        <v>60</v>
      </c>
    </row>
    <row r="117" spans="1:15" hidden="1" x14ac:dyDescent="0.25">
      <c r="A117" s="1">
        <v>5</v>
      </c>
      <c r="B117" s="4">
        <v>5</v>
      </c>
      <c r="C117" s="4">
        <v>2</v>
      </c>
      <c r="D117" s="4">
        <v>4</v>
      </c>
      <c r="E117" s="8">
        <f t="shared" si="35"/>
        <v>40</v>
      </c>
      <c r="F117" s="8">
        <f t="shared" si="36"/>
        <v>80</v>
      </c>
      <c r="G117" s="8">
        <f t="shared" si="37"/>
        <v>40</v>
      </c>
      <c r="I117" s="1">
        <v>5</v>
      </c>
      <c r="J117" s="4">
        <v>5</v>
      </c>
      <c r="K117" s="4">
        <v>3</v>
      </c>
      <c r="L117" s="4">
        <v>4</v>
      </c>
      <c r="M117" s="8">
        <f t="shared" si="38"/>
        <v>60</v>
      </c>
      <c r="N117" s="8">
        <f t="shared" si="39"/>
        <v>80</v>
      </c>
      <c r="O117" s="8">
        <f t="shared" si="40"/>
        <v>20</v>
      </c>
    </row>
    <row r="118" spans="1:15" hidden="1" x14ac:dyDescent="0.25">
      <c r="A118" s="1">
        <v>6</v>
      </c>
      <c r="B118" s="4">
        <v>5</v>
      </c>
      <c r="C118" s="4">
        <v>3</v>
      </c>
      <c r="D118" s="4">
        <v>5</v>
      </c>
      <c r="E118" s="8">
        <f t="shared" si="35"/>
        <v>60</v>
      </c>
      <c r="F118" s="8">
        <f t="shared" si="36"/>
        <v>100</v>
      </c>
      <c r="G118" s="8">
        <f t="shared" si="37"/>
        <v>40</v>
      </c>
      <c r="I118" s="1">
        <v>6</v>
      </c>
      <c r="J118" s="4">
        <v>5</v>
      </c>
      <c r="K118" s="4">
        <v>3</v>
      </c>
      <c r="L118" s="4">
        <v>5</v>
      </c>
      <c r="M118" s="8">
        <f t="shared" si="38"/>
        <v>60</v>
      </c>
      <c r="N118" s="8">
        <f t="shared" si="39"/>
        <v>100</v>
      </c>
      <c r="O118" s="8">
        <f t="shared" si="40"/>
        <v>40</v>
      </c>
    </row>
    <row r="119" spans="1:15" hidden="1" x14ac:dyDescent="0.25">
      <c r="A119" s="1">
        <v>7</v>
      </c>
      <c r="B119" s="4">
        <v>5</v>
      </c>
      <c r="C119" s="4">
        <v>4</v>
      </c>
      <c r="D119" s="4">
        <v>3</v>
      </c>
      <c r="E119" s="8">
        <f t="shared" si="35"/>
        <v>80</v>
      </c>
      <c r="F119" s="8">
        <f t="shared" si="36"/>
        <v>60</v>
      </c>
      <c r="G119" s="8">
        <f t="shared" si="37"/>
        <v>-20</v>
      </c>
      <c r="I119" s="1">
        <v>7</v>
      </c>
      <c r="J119" s="4">
        <v>5</v>
      </c>
      <c r="K119" s="4">
        <v>2</v>
      </c>
      <c r="L119" s="4">
        <v>2</v>
      </c>
      <c r="M119" s="8">
        <f t="shared" si="38"/>
        <v>40</v>
      </c>
      <c r="N119" s="8">
        <f t="shared" si="39"/>
        <v>40</v>
      </c>
      <c r="O119" s="8">
        <f t="shared" si="40"/>
        <v>0</v>
      </c>
    </row>
    <row r="120" spans="1:15" hidden="1" x14ac:dyDescent="0.25">
      <c r="A120" s="1">
        <v>8</v>
      </c>
      <c r="B120" s="4">
        <v>5</v>
      </c>
      <c r="C120" s="4">
        <v>3</v>
      </c>
      <c r="D120" s="4">
        <v>5</v>
      </c>
      <c r="E120" s="8">
        <f t="shared" si="35"/>
        <v>60</v>
      </c>
      <c r="F120" s="8">
        <f t="shared" si="36"/>
        <v>100</v>
      </c>
      <c r="G120" s="8">
        <f t="shared" si="37"/>
        <v>40</v>
      </c>
      <c r="I120" s="1">
        <v>8</v>
      </c>
      <c r="J120" s="4">
        <v>5</v>
      </c>
      <c r="K120" s="4">
        <v>1</v>
      </c>
      <c r="L120" s="4">
        <v>3</v>
      </c>
      <c r="M120" s="8">
        <f t="shared" si="38"/>
        <v>20</v>
      </c>
      <c r="N120" s="8">
        <f t="shared" si="39"/>
        <v>60</v>
      </c>
      <c r="O120" s="8">
        <f t="shared" si="40"/>
        <v>40</v>
      </c>
    </row>
    <row r="121" spans="1:15" hidden="1" x14ac:dyDescent="0.25">
      <c r="A121" s="1">
        <v>9</v>
      </c>
      <c r="B121" s="4">
        <v>5</v>
      </c>
      <c r="C121" s="4">
        <v>3</v>
      </c>
      <c r="D121" s="4">
        <v>5</v>
      </c>
      <c r="E121" s="8">
        <f t="shared" si="35"/>
        <v>60</v>
      </c>
      <c r="F121" s="8">
        <f t="shared" si="36"/>
        <v>100</v>
      </c>
      <c r="G121" s="8">
        <f t="shared" si="37"/>
        <v>40</v>
      </c>
      <c r="I121" s="1">
        <v>9</v>
      </c>
      <c r="J121" s="4">
        <v>5</v>
      </c>
      <c r="K121" s="4">
        <v>3</v>
      </c>
      <c r="L121" s="4">
        <v>3</v>
      </c>
      <c r="M121" s="8">
        <f t="shared" si="38"/>
        <v>60</v>
      </c>
      <c r="N121" s="8">
        <f t="shared" si="39"/>
        <v>60</v>
      </c>
      <c r="O121" s="8">
        <f t="shared" si="40"/>
        <v>0</v>
      </c>
    </row>
    <row r="122" spans="1:15" hidden="1" x14ac:dyDescent="0.25">
      <c r="A122" s="1">
        <v>10</v>
      </c>
      <c r="B122" s="4">
        <v>5</v>
      </c>
      <c r="C122" s="4">
        <v>2</v>
      </c>
      <c r="D122" s="4">
        <v>4</v>
      </c>
      <c r="E122" s="8">
        <f t="shared" si="35"/>
        <v>40</v>
      </c>
      <c r="F122" s="8">
        <f t="shared" si="36"/>
        <v>80</v>
      </c>
      <c r="G122" s="8">
        <f t="shared" si="37"/>
        <v>40</v>
      </c>
      <c r="I122" s="1">
        <v>10</v>
      </c>
      <c r="J122" s="4">
        <v>5</v>
      </c>
      <c r="K122" s="4">
        <v>1</v>
      </c>
      <c r="L122" s="4">
        <v>3</v>
      </c>
      <c r="M122" s="8">
        <f t="shared" si="38"/>
        <v>20</v>
      </c>
      <c r="N122" s="8">
        <f t="shared" si="39"/>
        <v>60</v>
      </c>
      <c r="O122" s="8">
        <f t="shared" si="40"/>
        <v>40</v>
      </c>
    </row>
    <row r="123" spans="1:15" hidden="1" x14ac:dyDescent="0.25">
      <c r="A123" s="1">
        <v>11</v>
      </c>
      <c r="B123" s="4">
        <v>5</v>
      </c>
      <c r="C123" s="4">
        <v>4</v>
      </c>
      <c r="D123" s="4">
        <v>4</v>
      </c>
      <c r="E123" s="8">
        <f t="shared" si="35"/>
        <v>80</v>
      </c>
      <c r="F123" s="8">
        <f t="shared" si="36"/>
        <v>80</v>
      </c>
      <c r="G123" s="8">
        <f t="shared" si="37"/>
        <v>0</v>
      </c>
      <c r="I123" s="1">
        <v>11</v>
      </c>
      <c r="J123" s="4">
        <v>5</v>
      </c>
      <c r="K123" s="4">
        <v>1</v>
      </c>
      <c r="L123" s="4">
        <v>2</v>
      </c>
      <c r="M123" s="8">
        <f t="shared" si="38"/>
        <v>20</v>
      </c>
      <c r="N123" s="8">
        <f t="shared" si="39"/>
        <v>40</v>
      </c>
      <c r="O123" s="8">
        <f t="shared" si="40"/>
        <v>20</v>
      </c>
    </row>
    <row r="124" spans="1:15" hidden="1" x14ac:dyDescent="0.25">
      <c r="A124" s="1">
        <v>12</v>
      </c>
      <c r="B124" s="4">
        <v>5</v>
      </c>
      <c r="C124" s="4">
        <v>5</v>
      </c>
      <c r="D124" s="4">
        <v>5</v>
      </c>
      <c r="E124" s="8">
        <f t="shared" si="35"/>
        <v>100</v>
      </c>
      <c r="F124" s="8">
        <f t="shared" si="36"/>
        <v>100</v>
      </c>
      <c r="G124" s="8">
        <f t="shared" si="37"/>
        <v>0</v>
      </c>
      <c r="I124" s="1">
        <v>12</v>
      </c>
      <c r="J124" s="4">
        <v>5</v>
      </c>
      <c r="K124" s="4">
        <v>1</v>
      </c>
      <c r="L124" s="4">
        <v>1</v>
      </c>
      <c r="M124" s="8">
        <f>+K124*100/J124</f>
        <v>20</v>
      </c>
      <c r="N124" s="8">
        <f>+L124*100/J124</f>
        <v>20</v>
      </c>
      <c r="O124" s="8">
        <f>+N124-M124</f>
        <v>0</v>
      </c>
    </row>
    <row r="125" spans="1:15" hidden="1" x14ac:dyDescent="0.25">
      <c r="A125" s="1">
        <v>13</v>
      </c>
      <c r="B125" s="4">
        <v>5</v>
      </c>
      <c r="C125" s="4">
        <v>3</v>
      </c>
      <c r="D125" s="4">
        <v>5</v>
      </c>
      <c r="E125" s="8">
        <f t="shared" si="35"/>
        <v>60</v>
      </c>
      <c r="F125" s="8">
        <f t="shared" si="36"/>
        <v>100</v>
      </c>
      <c r="G125" s="8">
        <f t="shared" si="37"/>
        <v>40</v>
      </c>
      <c r="I125" s="1">
        <v>13</v>
      </c>
      <c r="J125" s="4">
        <v>5</v>
      </c>
      <c r="K125" s="4">
        <v>3</v>
      </c>
      <c r="L125" s="4">
        <v>2</v>
      </c>
      <c r="M125" s="8">
        <f>+K125*100/J125</f>
        <v>60</v>
      </c>
      <c r="N125" s="8">
        <f>+L125*100/J125</f>
        <v>40</v>
      </c>
      <c r="O125" s="8">
        <f>+N125-M125</f>
        <v>-20</v>
      </c>
    </row>
    <row r="126" spans="1:15" hidden="1" x14ac:dyDescent="0.25">
      <c r="A126" s="1">
        <v>14</v>
      </c>
      <c r="B126" s="4">
        <v>5</v>
      </c>
      <c r="C126" s="4">
        <v>5</v>
      </c>
      <c r="D126" s="4">
        <v>5</v>
      </c>
      <c r="E126" s="8">
        <f t="shared" si="35"/>
        <v>100</v>
      </c>
      <c r="F126" s="8">
        <f t="shared" si="36"/>
        <v>100</v>
      </c>
      <c r="G126" s="8">
        <f t="shared" si="37"/>
        <v>0</v>
      </c>
      <c r="I126" s="1">
        <v>14</v>
      </c>
      <c r="J126" s="4">
        <v>5</v>
      </c>
      <c r="K126" s="4">
        <v>1</v>
      </c>
      <c r="L126" s="4">
        <v>2</v>
      </c>
      <c r="M126" s="8">
        <f>+K126*100/J126</f>
        <v>20</v>
      </c>
      <c r="N126" s="8">
        <f>+L126*100/J126</f>
        <v>40</v>
      </c>
      <c r="O126" s="8">
        <f>+N126-M126</f>
        <v>20</v>
      </c>
    </row>
    <row r="127" spans="1:15" hidden="1" x14ac:dyDescent="0.25">
      <c r="A127" s="1">
        <v>15</v>
      </c>
      <c r="B127" s="4">
        <v>5</v>
      </c>
      <c r="C127" s="4">
        <v>2</v>
      </c>
      <c r="D127" s="4">
        <v>5</v>
      </c>
      <c r="E127" s="8">
        <f t="shared" si="35"/>
        <v>40</v>
      </c>
      <c r="F127" s="8">
        <f t="shared" si="36"/>
        <v>100</v>
      </c>
      <c r="G127" s="8">
        <f t="shared" si="37"/>
        <v>60</v>
      </c>
      <c r="I127" s="1">
        <v>15</v>
      </c>
      <c r="J127" s="4">
        <v>5</v>
      </c>
      <c r="K127" s="4">
        <v>2</v>
      </c>
      <c r="L127" s="4">
        <v>2</v>
      </c>
      <c r="M127" s="8">
        <f>+K127*100/J127</f>
        <v>40</v>
      </c>
      <c r="N127" s="8">
        <f>+L127*100/J127</f>
        <v>40</v>
      </c>
      <c r="O127" s="8">
        <f>+N127-M127</f>
        <v>0</v>
      </c>
    </row>
    <row r="128" spans="1:15" hidden="1" x14ac:dyDescent="0.25">
      <c r="A128" s="1">
        <v>16</v>
      </c>
      <c r="B128" s="4">
        <v>5</v>
      </c>
      <c r="C128" s="4">
        <v>3</v>
      </c>
      <c r="D128" s="4">
        <v>5</v>
      </c>
      <c r="E128" s="8">
        <f t="shared" si="35"/>
        <v>60</v>
      </c>
      <c r="F128" s="8">
        <f t="shared" si="36"/>
        <v>100</v>
      </c>
      <c r="G128" s="8">
        <f t="shared" si="37"/>
        <v>40</v>
      </c>
      <c r="I128" s="6" t="s">
        <v>40</v>
      </c>
      <c r="J128" s="12">
        <f>+AVERAGE(J119:J126)</f>
        <v>5</v>
      </c>
      <c r="K128" s="13">
        <f>+AVERAGE(K113:K127)</f>
        <v>1.8666666666666667</v>
      </c>
      <c r="L128" s="13">
        <f>+AVERAGE(L113:L127)</f>
        <v>2.8666666666666667</v>
      </c>
      <c r="M128" s="11">
        <f>+AVERAGE(M113:M127)</f>
        <v>37.333333333333336</v>
      </c>
      <c r="N128" s="11">
        <f>+AVERAGE(N113:N127)</f>
        <v>57.333333333333336</v>
      </c>
      <c r="O128" s="11">
        <f>+AVERAGE(O113:O127)</f>
        <v>20</v>
      </c>
    </row>
    <row r="129" spans="1:15" hidden="1" x14ac:dyDescent="0.25">
      <c r="A129" s="1">
        <v>17</v>
      </c>
      <c r="B129" s="4">
        <v>5</v>
      </c>
      <c r="C129" s="4">
        <v>2</v>
      </c>
      <c r="D129" s="4">
        <v>5</v>
      </c>
      <c r="E129" s="8">
        <f t="shared" si="35"/>
        <v>40</v>
      </c>
      <c r="F129" s="8">
        <f t="shared" si="36"/>
        <v>100</v>
      </c>
      <c r="G129" s="8">
        <f t="shared" si="37"/>
        <v>60</v>
      </c>
    </row>
    <row r="130" spans="1:15" hidden="1" x14ac:dyDescent="0.25">
      <c r="A130" s="1">
        <v>18</v>
      </c>
      <c r="B130" s="4">
        <v>5</v>
      </c>
      <c r="C130" s="4">
        <v>2</v>
      </c>
      <c r="D130" s="4">
        <v>4</v>
      </c>
      <c r="E130" s="8">
        <f t="shared" si="35"/>
        <v>40</v>
      </c>
      <c r="F130" s="8">
        <f t="shared" si="36"/>
        <v>80</v>
      </c>
      <c r="G130" s="8">
        <f t="shared" si="37"/>
        <v>40</v>
      </c>
    </row>
    <row r="131" spans="1:15" hidden="1" x14ac:dyDescent="0.25">
      <c r="A131" s="6" t="s">
        <v>40</v>
      </c>
      <c r="B131" s="12">
        <f t="shared" ref="B131:G131" si="41">+AVERAGE(B113:B130)</f>
        <v>5</v>
      </c>
      <c r="C131" s="13">
        <f t="shared" si="41"/>
        <v>3.1111111111111112</v>
      </c>
      <c r="D131" s="13">
        <f t="shared" si="41"/>
        <v>4.3888888888888893</v>
      </c>
      <c r="E131" s="11">
        <f t="shared" si="41"/>
        <v>62.222222222222221</v>
      </c>
      <c r="F131" s="11">
        <f t="shared" si="41"/>
        <v>87.777777777777771</v>
      </c>
      <c r="G131" s="11">
        <f t="shared" si="41"/>
        <v>25.555555555555557</v>
      </c>
    </row>
    <row r="132" spans="1:15" hidden="1" x14ac:dyDescent="0.25"/>
    <row r="133" spans="1:15" hidden="1" x14ac:dyDescent="0.25">
      <c r="A133" s="364" t="s">
        <v>45</v>
      </c>
      <c r="B133" s="364"/>
      <c r="C133" s="364"/>
      <c r="D133" s="364"/>
      <c r="E133" s="364"/>
      <c r="F133" s="364"/>
      <c r="G133" s="365"/>
      <c r="I133" s="364" t="s">
        <v>45</v>
      </c>
      <c r="J133" s="364"/>
      <c r="K133" s="364"/>
      <c r="L133" s="364"/>
      <c r="M133" s="364"/>
      <c r="N133" s="364"/>
      <c r="O133" s="365"/>
    </row>
    <row r="134" spans="1:15" hidden="1" x14ac:dyDescent="0.25">
      <c r="A134" s="332" t="s">
        <v>65</v>
      </c>
      <c r="B134" s="332"/>
      <c r="C134" s="332"/>
      <c r="D134" s="332"/>
      <c r="E134" s="332"/>
      <c r="F134" s="332"/>
      <c r="G134" s="333"/>
      <c r="I134" s="332" t="s">
        <v>66</v>
      </c>
      <c r="J134" s="332"/>
      <c r="K134" s="332"/>
      <c r="L134" s="332"/>
      <c r="M134" s="332"/>
      <c r="N134" s="332"/>
      <c r="O134" s="333"/>
    </row>
    <row r="135" spans="1:15" ht="30" hidden="1" x14ac:dyDescent="0.25">
      <c r="A135" s="9" t="s">
        <v>51</v>
      </c>
      <c r="B135" s="9" t="s">
        <v>46</v>
      </c>
      <c r="C135" s="10" t="s">
        <v>52</v>
      </c>
      <c r="D135" s="10" t="s">
        <v>53</v>
      </c>
      <c r="E135" s="10" t="s">
        <v>48</v>
      </c>
      <c r="F135" s="10" t="s">
        <v>49</v>
      </c>
      <c r="G135" s="9" t="s">
        <v>47</v>
      </c>
      <c r="I135" s="9" t="s">
        <v>51</v>
      </c>
      <c r="J135" s="9" t="s">
        <v>46</v>
      </c>
      <c r="K135" s="10" t="s">
        <v>52</v>
      </c>
      <c r="L135" s="10" t="s">
        <v>53</v>
      </c>
      <c r="M135" s="10" t="s">
        <v>48</v>
      </c>
      <c r="N135" s="10" t="s">
        <v>49</v>
      </c>
      <c r="O135" s="9" t="s">
        <v>47</v>
      </c>
    </row>
    <row r="136" spans="1:15" hidden="1" x14ac:dyDescent="0.25">
      <c r="A136" s="1">
        <v>1</v>
      </c>
      <c r="B136" s="4">
        <v>5</v>
      </c>
      <c r="C136" s="4">
        <v>1</v>
      </c>
      <c r="D136" s="4">
        <v>1</v>
      </c>
      <c r="E136" s="8">
        <f t="shared" ref="E136:E146" si="42">+C136*100/B136</f>
        <v>20</v>
      </c>
      <c r="F136" s="8">
        <f t="shared" ref="F136:F146" si="43">+D136*100/B136</f>
        <v>20</v>
      </c>
      <c r="G136" s="8">
        <f t="shared" ref="G136:G146" si="44">+F136-E136</f>
        <v>0</v>
      </c>
      <c r="I136" s="1">
        <v>1</v>
      </c>
      <c r="J136" s="4">
        <v>5</v>
      </c>
      <c r="K136" s="4">
        <v>2</v>
      </c>
      <c r="L136" s="4">
        <v>2</v>
      </c>
      <c r="M136" s="8">
        <f t="shared" ref="M136:M147" si="45">+K136*100/J136</f>
        <v>40</v>
      </c>
      <c r="N136" s="8">
        <f t="shared" ref="N136:N147" si="46">+L136*100/J136</f>
        <v>40</v>
      </c>
      <c r="O136" s="8">
        <f t="shared" ref="O136:O147" si="47">+N136-M136</f>
        <v>0</v>
      </c>
    </row>
    <row r="137" spans="1:15" hidden="1" x14ac:dyDescent="0.25">
      <c r="A137" s="1">
        <v>2</v>
      </c>
      <c r="B137" s="4">
        <v>5</v>
      </c>
      <c r="C137" s="4">
        <v>4</v>
      </c>
      <c r="D137" s="4">
        <v>3</v>
      </c>
      <c r="E137" s="8">
        <f t="shared" si="42"/>
        <v>80</v>
      </c>
      <c r="F137" s="8">
        <f t="shared" si="43"/>
        <v>60</v>
      </c>
      <c r="G137" s="8">
        <f t="shared" si="44"/>
        <v>-20</v>
      </c>
      <c r="I137" s="1">
        <v>2</v>
      </c>
      <c r="J137" s="4">
        <v>5</v>
      </c>
      <c r="K137" s="4">
        <v>3</v>
      </c>
      <c r="L137" s="4">
        <v>3</v>
      </c>
      <c r="M137" s="8">
        <f t="shared" si="45"/>
        <v>60</v>
      </c>
      <c r="N137" s="8">
        <f t="shared" si="46"/>
        <v>60</v>
      </c>
      <c r="O137" s="8">
        <f t="shared" si="47"/>
        <v>0</v>
      </c>
    </row>
    <row r="138" spans="1:15" hidden="1" x14ac:dyDescent="0.25">
      <c r="A138" s="1">
        <v>3</v>
      </c>
      <c r="B138" s="4">
        <v>5</v>
      </c>
      <c r="C138" s="4">
        <v>1</v>
      </c>
      <c r="D138" s="4">
        <v>4</v>
      </c>
      <c r="E138" s="8">
        <f t="shared" si="42"/>
        <v>20</v>
      </c>
      <c r="F138" s="8">
        <f t="shared" si="43"/>
        <v>80</v>
      </c>
      <c r="G138" s="8">
        <f t="shared" si="44"/>
        <v>60</v>
      </c>
      <c r="I138" s="1">
        <v>3</v>
      </c>
      <c r="J138" s="4">
        <v>5</v>
      </c>
      <c r="K138" s="4">
        <v>2</v>
      </c>
      <c r="L138" s="4">
        <v>3</v>
      </c>
      <c r="M138" s="8">
        <f t="shared" si="45"/>
        <v>40</v>
      </c>
      <c r="N138" s="8">
        <f t="shared" si="46"/>
        <v>60</v>
      </c>
      <c r="O138" s="8">
        <f t="shared" si="47"/>
        <v>20</v>
      </c>
    </row>
    <row r="139" spans="1:15" hidden="1" x14ac:dyDescent="0.25">
      <c r="A139" s="1">
        <v>4</v>
      </c>
      <c r="B139" s="4">
        <v>5</v>
      </c>
      <c r="C139" s="4">
        <v>3</v>
      </c>
      <c r="D139" s="4">
        <v>2</v>
      </c>
      <c r="E139" s="8">
        <f t="shared" si="42"/>
        <v>60</v>
      </c>
      <c r="F139" s="8">
        <f t="shared" si="43"/>
        <v>40</v>
      </c>
      <c r="G139" s="8">
        <f t="shared" si="44"/>
        <v>-20</v>
      </c>
      <c r="I139" s="1">
        <v>4</v>
      </c>
      <c r="J139" s="4">
        <v>5</v>
      </c>
      <c r="K139" s="4">
        <v>4</v>
      </c>
      <c r="L139" s="4">
        <v>1</v>
      </c>
      <c r="M139" s="8">
        <f t="shared" si="45"/>
        <v>80</v>
      </c>
      <c r="N139" s="8">
        <f t="shared" si="46"/>
        <v>20</v>
      </c>
      <c r="O139" s="8">
        <f t="shared" si="47"/>
        <v>-60</v>
      </c>
    </row>
    <row r="140" spans="1:15" hidden="1" x14ac:dyDescent="0.25">
      <c r="A140" s="1">
        <v>5</v>
      </c>
      <c r="B140" s="4">
        <v>5</v>
      </c>
      <c r="C140" s="4">
        <v>2</v>
      </c>
      <c r="D140" s="4">
        <v>3</v>
      </c>
      <c r="E140" s="8">
        <f t="shared" si="42"/>
        <v>40</v>
      </c>
      <c r="F140" s="8">
        <f t="shared" si="43"/>
        <v>60</v>
      </c>
      <c r="G140" s="8">
        <f t="shared" si="44"/>
        <v>20</v>
      </c>
      <c r="I140" s="1">
        <v>5</v>
      </c>
      <c r="J140" s="4">
        <v>5</v>
      </c>
      <c r="K140" s="4">
        <v>4</v>
      </c>
      <c r="L140" s="4">
        <v>4</v>
      </c>
      <c r="M140" s="8">
        <f t="shared" si="45"/>
        <v>80</v>
      </c>
      <c r="N140" s="8">
        <f t="shared" si="46"/>
        <v>80</v>
      </c>
      <c r="O140" s="8">
        <f t="shared" si="47"/>
        <v>0</v>
      </c>
    </row>
    <row r="141" spans="1:15" hidden="1" x14ac:dyDescent="0.25">
      <c r="A141" s="1">
        <v>6</v>
      </c>
      <c r="B141" s="4">
        <v>5</v>
      </c>
      <c r="C141" s="4">
        <v>3</v>
      </c>
      <c r="D141" s="4">
        <v>2</v>
      </c>
      <c r="E141" s="8">
        <f t="shared" si="42"/>
        <v>60</v>
      </c>
      <c r="F141" s="8">
        <f t="shared" si="43"/>
        <v>40</v>
      </c>
      <c r="G141" s="8">
        <f t="shared" si="44"/>
        <v>-20</v>
      </c>
      <c r="I141" s="1">
        <v>6</v>
      </c>
      <c r="J141" s="4">
        <v>5</v>
      </c>
      <c r="K141" s="4">
        <v>3</v>
      </c>
      <c r="L141" s="4">
        <v>3</v>
      </c>
      <c r="M141" s="8">
        <f t="shared" si="45"/>
        <v>60</v>
      </c>
      <c r="N141" s="8">
        <f t="shared" si="46"/>
        <v>60</v>
      </c>
      <c r="O141" s="8">
        <f t="shared" si="47"/>
        <v>0</v>
      </c>
    </row>
    <row r="142" spans="1:15" hidden="1" x14ac:dyDescent="0.25">
      <c r="A142" s="1">
        <v>7</v>
      </c>
      <c r="B142" s="4">
        <v>5</v>
      </c>
      <c r="C142" s="4">
        <v>3</v>
      </c>
      <c r="D142" s="4">
        <v>3</v>
      </c>
      <c r="E142" s="8">
        <f t="shared" si="42"/>
        <v>60</v>
      </c>
      <c r="F142" s="8">
        <f t="shared" si="43"/>
        <v>60</v>
      </c>
      <c r="G142" s="8">
        <f t="shared" si="44"/>
        <v>0</v>
      </c>
      <c r="I142" s="1">
        <v>7</v>
      </c>
      <c r="J142" s="4">
        <v>5</v>
      </c>
      <c r="K142" s="4">
        <v>3</v>
      </c>
      <c r="L142" s="4">
        <v>4</v>
      </c>
      <c r="M142" s="8">
        <f t="shared" si="45"/>
        <v>60</v>
      </c>
      <c r="N142" s="8">
        <f t="shared" si="46"/>
        <v>80</v>
      </c>
      <c r="O142" s="8">
        <f t="shared" si="47"/>
        <v>20</v>
      </c>
    </row>
    <row r="143" spans="1:15" hidden="1" x14ac:dyDescent="0.25">
      <c r="A143" s="1">
        <v>8</v>
      </c>
      <c r="B143" s="4">
        <v>5</v>
      </c>
      <c r="C143" s="4">
        <v>1</v>
      </c>
      <c r="D143" s="4">
        <v>3</v>
      </c>
      <c r="E143" s="8">
        <f t="shared" si="42"/>
        <v>20</v>
      </c>
      <c r="F143" s="8">
        <f t="shared" si="43"/>
        <v>60</v>
      </c>
      <c r="G143" s="8">
        <f t="shared" si="44"/>
        <v>40</v>
      </c>
      <c r="I143" s="1">
        <v>8</v>
      </c>
      <c r="J143" s="4">
        <v>5</v>
      </c>
      <c r="K143" s="4">
        <v>4</v>
      </c>
      <c r="L143" s="4">
        <v>1</v>
      </c>
      <c r="M143" s="8">
        <f t="shared" si="45"/>
        <v>80</v>
      </c>
      <c r="N143" s="8">
        <f t="shared" si="46"/>
        <v>20</v>
      </c>
      <c r="O143" s="8">
        <f t="shared" si="47"/>
        <v>-60</v>
      </c>
    </row>
    <row r="144" spans="1:15" hidden="1" x14ac:dyDescent="0.25">
      <c r="A144" s="1">
        <v>9</v>
      </c>
      <c r="B144" s="4">
        <v>5</v>
      </c>
      <c r="C144" s="4">
        <v>4</v>
      </c>
      <c r="D144" s="4">
        <v>3</v>
      </c>
      <c r="E144" s="8">
        <f t="shared" si="42"/>
        <v>80</v>
      </c>
      <c r="F144" s="8">
        <f t="shared" si="43"/>
        <v>60</v>
      </c>
      <c r="G144" s="8">
        <f t="shared" si="44"/>
        <v>-20</v>
      </c>
      <c r="I144" s="1">
        <v>9</v>
      </c>
      <c r="J144" s="4">
        <v>5</v>
      </c>
      <c r="K144" s="4">
        <v>4</v>
      </c>
      <c r="L144" s="4">
        <v>3</v>
      </c>
      <c r="M144" s="8">
        <f t="shared" si="45"/>
        <v>80</v>
      </c>
      <c r="N144" s="8">
        <f t="shared" si="46"/>
        <v>60</v>
      </c>
      <c r="O144" s="8">
        <f t="shared" si="47"/>
        <v>-20</v>
      </c>
    </row>
    <row r="145" spans="1:15" hidden="1" x14ac:dyDescent="0.25">
      <c r="A145" s="1">
        <v>10</v>
      </c>
      <c r="B145" s="4">
        <v>5</v>
      </c>
      <c r="C145" s="4">
        <v>4</v>
      </c>
      <c r="D145" s="4">
        <v>5</v>
      </c>
      <c r="E145" s="8">
        <f t="shared" si="42"/>
        <v>80</v>
      </c>
      <c r="F145" s="8">
        <f t="shared" si="43"/>
        <v>100</v>
      </c>
      <c r="G145" s="8">
        <f t="shared" si="44"/>
        <v>20</v>
      </c>
      <c r="I145" s="1">
        <v>10</v>
      </c>
      <c r="J145" s="4">
        <v>5</v>
      </c>
      <c r="K145" s="4">
        <v>2</v>
      </c>
      <c r="L145" s="4">
        <v>1</v>
      </c>
      <c r="M145" s="8">
        <f t="shared" si="45"/>
        <v>40</v>
      </c>
      <c r="N145" s="8">
        <f t="shared" si="46"/>
        <v>20</v>
      </c>
      <c r="O145" s="8">
        <f t="shared" si="47"/>
        <v>-20</v>
      </c>
    </row>
    <row r="146" spans="1:15" hidden="1" x14ac:dyDescent="0.25">
      <c r="A146" s="1">
        <v>11</v>
      </c>
      <c r="B146" s="4">
        <v>5</v>
      </c>
      <c r="C146" s="4">
        <v>5</v>
      </c>
      <c r="D146" s="4">
        <v>5</v>
      </c>
      <c r="E146" s="8">
        <f t="shared" si="42"/>
        <v>100</v>
      </c>
      <c r="F146" s="8">
        <f t="shared" si="43"/>
        <v>100</v>
      </c>
      <c r="G146" s="8">
        <f t="shared" si="44"/>
        <v>0</v>
      </c>
      <c r="I146" s="1">
        <v>11</v>
      </c>
      <c r="J146" s="4">
        <v>5</v>
      </c>
      <c r="K146" s="4">
        <v>2</v>
      </c>
      <c r="L146" s="4">
        <v>2</v>
      </c>
      <c r="M146" s="8">
        <f t="shared" si="45"/>
        <v>40</v>
      </c>
      <c r="N146" s="8">
        <f t="shared" si="46"/>
        <v>40</v>
      </c>
      <c r="O146" s="8">
        <f t="shared" si="47"/>
        <v>0</v>
      </c>
    </row>
    <row r="147" spans="1:15" hidden="1" x14ac:dyDescent="0.25">
      <c r="A147" s="1">
        <v>12</v>
      </c>
      <c r="B147" s="4">
        <v>5</v>
      </c>
      <c r="C147" s="4">
        <v>2</v>
      </c>
      <c r="D147" s="4">
        <v>3</v>
      </c>
      <c r="E147" s="8">
        <f>+C147*100/B147</f>
        <v>40</v>
      </c>
      <c r="F147" s="8">
        <f>+D147*100/B147</f>
        <v>60</v>
      </c>
      <c r="G147" s="8">
        <f>+F147-E147</f>
        <v>20</v>
      </c>
      <c r="I147" s="1">
        <v>12</v>
      </c>
      <c r="J147" s="4">
        <v>5</v>
      </c>
      <c r="K147" s="4">
        <v>3</v>
      </c>
      <c r="L147" s="4">
        <v>2</v>
      </c>
      <c r="M147" s="8">
        <f t="shared" si="45"/>
        <v>60</v>
      </c>
      <c r="N147" s="8">
        <f t="shared" si="46"/>
        <v>40</v>
      </c>
      <c r="O147" s="8">
        <f t="shared" si="47"/>
        <v>-20</v>
      </c>
    </row>
    <row r="148" spans="1:15" hidden="1" x14ac:dyDescent="0.25">
      <c r="A148" s="1">
        <v>13</v>
      </c>
      <c r="B148" s="4">
        <v>5</v>
      </c>
      <c r="C148" s="4">
        <v>3</v>
      </c>
      <c r="D148" s="4">
        <v>4</v>
      </c>
      <c r="E148" s="8">
        <f>+C148*100/B148</f>
        <v>60</v>
      </c>
      <c r="F148" s="8">
        <f>+D148*100/B148</f>
        <v>80</v>
      </c>
      <c r="G148" s="8">
        <f>+F148-E148</f>
        <v>20</v>
      </c>
      <c r="I148" s="1">
        <v>13</v>
      </c>
      <c r="J148" s="4">
        <v>5</v>
      </c>
      <c r="K148" s="4">
        <v>4</v>
      </c>
      <c r="L148" s="4">
        <v>3</v>
      </c>
      <c r="M148" s="8">
        <f>+K148*100/J148</f>
        <v>80</v>
      </c>
      <c r="N148" s="8">
        <f>+L148*100/J148</f>
        <v>60</v>
      </c>
      <c r="O148" s="8">
        <f>+N148-M148</f>
        <v>-20</v>
      </c>
    </row>
    <row r="149" spans="1:15" hidden="1" x14ac:dyDescent="0.25">
      <c r="A149" s="1">
        <v>13</v>
      </c>
      <c r="B149" s="4">
        <v>5</v>
      </c>
      <c r="C149" s="4">
        <v>0</v>
      </c>
      <c r="D149" s="4">
        <v>1</v>
      </c>
      <c r="E149" s="8">
        <f>+C149*100/B149</f>
        <v>0</v>
      </c>
      <c r="F149" s="8">
        <f>+D149*100/B149</f>
        <v>20</v>
      </c>
      <c r="G149" s="8">
        <f>+F149-E149</f>
        <v>20</v>
      </c>
      <c r="I149" s="1">
        <v>14</v>
      </c>
      <c r="J149" s="4">
        <v>5</v>
      </c>
      <c r="K149" s="4">
        <v>3</v>
      </c>
      <c r="L149" s="4">
        <v>3</v>
      </c>
      <c r="M149" s="8">
        <f>+K149*100/J149</f>
        <v>60</v>
      </c>
      <c r="N149" s="8">
        <f>+L149*100/J149</f>
        <v>60</v>
      </c>
      <c r="O149" s="8">
        <f>+N149-M149</f>
        <v>0</v>
      </c>
    </row>
    <row r="150" spans="1:15" hidden="1" x14ac:dyDescent="0.25">
      <c r="A150" s="6" t="s">
        <v>40</v>
      </c>
      <c r="B150" s="12">
        <f>+AVERAGE(B142:B147)</f>
        <v>5</v>
      </c>
      <c r="C150" s="13">
        <f>+AVERAGE(C136:C149)</f>
        <v>2.5714285714285716</v>
      </c>
      <c r="D150" s="13">
        <f>+AVERAGE(D136:D149)</f>
        <v>3</v>
      </c>
      <c r="E150" s="11">
        <f>+AVERAGE(E136:E149)</f>
        <v>51.428571428571431</v>
      </c>
      <c r="F150" s="11">
        <f>+AVERAGE(F136:F149)</f>
        <v>60</v>
      </c>
      <c r="G150" s="11">
        <f>+AVERAGE(G136:G149)</f>
        <v>8.5714285714285712</v>
      </c>
      <c r="I150" s="17">
        <v>15</v>
      </c>
      <c r="J150" s="18">
        <v>5</v>
      </c>
      <c r="K150" s="18">
        <v>3</v>
      </c>
      <c r="L150" s="18">
        <v>5</v>
      </c>
      <c r="M150" s="19">
        <f>+K150*100/J150</f>
        <v>60</v>
      </c>
      <c r="N150" s="19">
        <f>+L150*100/J150</f>
        <v>100</v>
      </c>
      <c r="O150" s="19">
        <f>+N150-M150</f>
        <v>40</v>
      </c>
    </row>
    <row r="151" spans="1:15" hidden="1" x14ac:dyDescent="0.25">
      <c r="I151" s="1">
        <v>15</v>
      </c>
      <c r="J151" s="15">
        <v>5</v>
      </c>
      <c r="K151" s="15">
        <v>2</v>
      </c>
      <c r="L151" s="15">
        <v>0</v>
      </c>
      <c r="M151" s="16">
        <f>+K151*100/J151</f>
        <v>40</v>
      </c>
      <c r="N151" s="16">
        <f>+L151*100/J151</f>
        <v>0</v>
      </c>
      <c r="O151" s="16">
        <f>+N151-M151</f>
        <v>-40</v>
      </c>
    </row>
    <row r="152" spans="1:15" hidden="1" x14ac:dyDescent="0.25">
      <c r="I152" s="6" t="s">
        <v>40</v>
      </c>
      <c r="J152" s="12">
        <f>+AVERAGE(J142:J149)</f>
        <v>5</v>
      </c>
      <c r="K152" s="13">
        <f>+AVERAGE(K136:K151)</f>
        <v>3</v>
      </c>
      <c r="L152" s="13">
        <f>+AVERAGE(L136:L151)</f>
        <v>2.5</v>
      </c>
      <c r="M152" s="11">
        <f>+AVERAGE(M136:M151)</f>
        <v>60</v>
      </c>
      <c r="N152" s="11">
        <f>+AVERAGE(N136:N151)</f>
        <v>50</v>
      </c>
      <c r="O152" s="11">
        <f>+AVERAGE(O136:O151)</f>
        <v>-10</v>
      </c>
    </row>
    <row r="153" spans="1:15" hidden="1" x14ac:dyDescent="0.25"/>
    <row r="154" spans="1:15" hidden="1" x14ac:dyDescent="0.25"/>
    <row r="155" spans="1:15" hidden="1" x14ac:dyDescent="0.25">
      <c r="A155" s="330" t="s">
        <v>45</v>
      </c>
      <c r="B155" s="330"/>
      <c r="C155" s="330"/>
      <c r="D155" s="330"/>
      <c r="E155" s="330"/>
      <c r="F155" s="330"/>
      <c r="G155" s="331"/>
      <c r="I155" s="330" t="s">
        <v>45</v>
      </c>
      <c r="J155" s="330"/>
      <c r="K155" s="330"/>
      <c r="L155" s="330"/>
      <c r="M155" s="330"/>
      <c r="N155" s="330"/>
      <c r="O155" s="331"/>
    </row>
    <row r="156" spans="1:15" hidden="1" x14ac:dyDescent="0.25">
      <c r="A156" s="332" t="s">
        <v>69</v>
      </c>
      <c r="B156" s="332"/>
      <c r="C156" s="332"/>
      <c r="D156" s="332"/>
      <c r="E156" s="332"/>
      <c r="F156" s="332"/>
      <c r="G156" s="333"/>
      <c r="I156" s="332" t="s">
        <v>70</v>
      </c>
      <c r="J156" s="332"/>
      <c r="K156" s="332"/>
      <c r="L156" s="332"/>
      <c r="M156" s="332"/>
      <c r="N156" s="332"/>
      <c r="O156" s="333"/>
    </row>
    <row r="157" spans="1:15" ht="30" hidden="1" x14ac:dyDescent="0.25">
      <c r="A157" s="9" t="s">
        <v>51</v>
      </c>
      <c r="B157" s="9" t="s">
        <v>46</v>
      </c>
      <c r="C157" s="10" t="s">
        <v>52</v>
      </c>
      <c r="D157" s="10" t="s">
        <v>53</v>
      </c>
      <c r="E157" s="10" t="s">
        <v>48</v>
      </c>
      <c r="F157" s="10" t="s">
        <v>49</v>
      </c>
      <c r="G157" s="9" t="s">
        <v>47</v>
      </c>
      <c r="I157" s="9" t="s">
        <v>51</v>
      </c>
      <c r="J157" s="9" t="s">
        <v>46</v>
      </c>
      <c r="K157" s="10" t="s">
        <v>52</v>
      </c>
      <c r="L157" s="10" t="s">
        <v>53</v>
      </c>
      <c r="M157" s="10" t="s">
        <v>48</v>
      </c>
      <c r="N157" s="10" t="s">
        <v>49</v>
      </c>
      <c r="O157" s="9" t="s">
        <v>47</v>
      </c>
    </row>
    <row r="158" spans="1:15" hidden="1" x14ac:dyDescent="0.25">
      <c r="A158" s="1">
        <v>1</v>
      </c>
      <c r="B158" s="4">
        <v>4</v>
      </c>
      <c r="C158" s="4">
        <v>4</v>
      </c>
      <c r="D158" s="4">
        <v>4</v>
      </c>
      <c r="E158" s="8">
        <f t="shared" ref="E158:E171" si="48">+C158*100/B158</f>
        <v>100</v>
      </c>
      <c r="F158" s="8">
        <f t="shared" ref="F158:F171" si="49">+D158*100/B158</f>
        <v>100</v>
      </c>
      <c r="G158" s="8">
        <f t="shared" ref="G158:G171" si="50">+F158-E158</f>
        <v>0</v>
      </c>
      <c r="I158" s="1">
        <v>1</v>
      </c>
      <c r="J158" s="4">
        <v>5</v>
      </c>
      <c r="K158" s="4">
        <v>4</v>
      </c>
      <c r="L158" s="4">
        <v>4</v>
      </c>
      <c r="M158" s="8">
        <f t="shared" ref="M158:M172" si="51">+K158*100/J158</f>
        <v>80</v>
      </c>
      <c r="N158" s="8">
        <f t="shared" ref="N158:N172" si="52">+L158*100/J158</f>
        <v>80</v>
      </c>
      <c r="O158" s="8">
        <f t="shared" ref="O158:O172" si="53">+N158-M158</f>
        <v>0</v>
      </c>
    </row>
    <row r="159" spans="1:15" hidden="1" x14ac:dyDescent="0.25">
      <c r="A159" s="1">
        <v>2</v>
      </c>
      <c r="B159" s="4">
        <v>4</v>
      </c>
      <c r="C159" s="4">
        <v>2</v>
      </c>
      <c r="D159" s="4">
        <v>2</v>
      </c>
      <c r="E159" s="8">
        <f t="shared" si="48"/>
        <v>50</v>
      </c>
      <c r="F159" s="8">
        <f t="shared" si="49"/>
        <v>50</v>
      </c>
      <c r="G159" s="8">
        <f t="shared" si="50"/>
        <v>0</v>
      </c>
      <c r="I159" s="1">
        <v>2</v>
      </c>
      <c r="J159" s="4">
        <v>5</v>
      </c>
      <c r="K159" s="4">
        <v>3</v>
      </c>
      <c r="L159" s="4">
        <v>5</v>
      </c>
      <c r="M159" s="8">
        <f t="shared" si="51"/>
        <v>60</v>
      </c>
      <c r="N159" s="8">
        <f t="shared" si="52"/>
        <v>100</v>
      </c>
      <c r="O159" s="8">
        <f t="shared" si="53"/>
        <v>40</v>
      </c>
    </row>
    <row r="160" spans="1:15" hidden="1" x14ac:dyDescent="0.25">
      <c r="A160" s="1">
        <v>3</v>
      </c>
      <c r="B160" s="4">
        <v>4</v>
      </c>
      <c r="C160" s="4">
        <v>3</v>
      </c>
      <c r="D160" s="4">
        <v>4</v>
      </c>
      <c r="E160" s="8">
        <f t="shared" si="48"/>
        <v>75</v>
      </c>
      <c r="F160" s="8">
        <f t="shared" si="49"/>
        <v>100</v>
      </c>
      <c r="G160" s="8">
        <f t="shared" si="50"/>
        <v>25</v>
      </c>
      <c r="I160" s="1">
        <v>3</v>
      </c>
      <c r="J160" s="4">
        <v>5</v>
      </c>
      <c r="K160" s="4">
        <v>3</v>
      </c>
      <c r="L160" s="4">
        <v>5</v>
      </c>
      <c r="M160" s="8">
        <f t="shared" si="51"/>
        <v>60</v>
      </c>
      <c r="N160" s="8">
        <f t="shared" si="52"/>
        <v>100</v>
      </c>
      <c r="O160" s="8">
        <f t="shared" si="53"/>
        <v>40</v>
      </c>
    </row>
    <row r="161" spans="1:15" hidden="1" x14ac:dyDescent="0.25">
      <c r="A161" s="1">
        <v>4</v>
      </c>
      <c r="B161" s="4">
        <v>4</v>
      </c>
      <c r="C161" s="4">
        <v>3</v>
      </c>
      <c r="D161" s="4">
        <v>3</v>
      </c>
      <c r="E161" s="8">
        <f t="shared" si="48"/>
        <v>75</v>
      </c>
      <c r="F161" s="8">
        <f t="shared" si="49"/>
        <v>75</v>
      </c>
      <c r="G161" s="8">
        <f t="shared" si="50"/>
        <v>0</v>
      </c>
      <c r="I161" s="1">
        <v>4</v>
      </c>
      <c r="J161" s="4">
        <v>5</v>
      </c>
      <c r="K161" s="4">
        <v>1</v>
      </c>
      <c r="L161" s="4">
        <v>5</v>
      </c>
      <c r="M161" s="8">
        <f t="shared" si="51"/>
        <v>20</v>
      </c>
      <c r="N161" s="8">
        <f t="shared" si="52"/>
        <v>100</v>
      </c>
      <c r="O161" s="8">
        <f t="shared" si="53"/>
        <v>80</v>
      </c>
    </row>
    <row r="162" spans="1:15" hidden="1" x14ac:dyDescent="0.25">
      <c r="A162" s="1">
        <v>5</v>
      </c>
      <c r="B162" s="4">
        <v>4</v>
      </c>
      <c r="C162" s="4">
        <v>4</v>
      </c>
      <c r="D162" s="4">
        <v>3</v>
      </c>
      <c r="E162" s="8">
        <f t="shared" si="48"/>
        <v>100</v>
      </c>
      <c r="F162" s="8">
        <f t="shared" si="49"/>
        <v>75</v>
      </c>
      <c r="G162" s="8">
        <f t="shared" si="50"/>
        <v>-25</v>
      </c>
      <c r="I162" s="1">
        <v>5</v>
      </c>
      <c r="J162" s="4">
        <v>5</v>
      </c>
      <c r="K162" s="4">
        <v>2</v>
      </c>
      <c r="L162" s="4">
        <v>2</v>
      </c>
      <c r="M162" s="8">
        <f t="shared" si="51"/>
        <v>40</v>
      </c>
      <c r="N162" s="8">
        <f t="shared" si="52"/>
        <v>40</v>
      </c>
      <c r="O162" s="8">
        <f t="shared" si="53"/>
        <v>0</v>
      </c>
    </row>
    <row r="163" spans="1:15" hidden="1" x14ac:dyDescent="0.25">
      <c r="A163" s="1">
        <v>6</v>
      </c>
      <c r="B163" s="4">
        <v>4</v>
      </c>
      <c r="C163" s="4">
        <v>2</v>
      </c>
      <c r="D163" s="4">
        <v>3</v>
      </c>
      <c r="E163" s="8">
        <f t="shared" si="48"/>
        <v>50</v>
      </c>
      <c r="F163" s="8">
        <f t="shared" si="49"/>
        <v>75</v>
      </c>
      <c r="G163" s="8">
        <f t="shared" si="50"/>
        <v>25</v>
      </c>
      <c r="I163" s="1">
        <v>6</v>
      </c>
      <c r="J163" s="4">
        <v>5</v>
      </c>
      <c r="K163" s="4">
        <v>2</v>
      </c>
      <c r="L163" s="4">
        <v>5</v>
      </c>
      <c r="M163" s="8">
        <f t="shared" si="51"/>
        <v>40</v>
      </c>
      <c r="N163" s="8">
        <f t="shared" si="52"/>
        <v>100</v>
      </c>
      <c r="O163" s="8">
        <f t="shared" si="53"/>
        <v>60</v>
      </c>
    </row>
    <row r="164" spans="1:15" hidden="1" x14ac:dyDescent="0.25">
      <c r="A164" s="1">
        <v>7</v>
      </c>
      <c r="B164" s="4">
        <v>4</v>
      </c>
      <c r="C164" s="4">
        <v>4</v>
      </c>
      <c r="D164" s="4">
        <v>0</v>
      </c>
      <c r="E164" s="8">
        <f t="shared" si="48"/>
        <v>100</v>
      </c>
      <c r="F164" s="8">
        <f t="shared" si="49"/>
        <v>0</v>
      </c>
      <c r="G164" s="8">
        <f t="shared" si="50"/>
        <v>-100</v>
      </c>
      <c r="I164" s="1">
        <v>7</v>
      </c>
      <c r="J164" s="4">
        <v>5</v>
      </c>
      <c r="K164" s="4">
        <v>0</v>
      </c>
      <c r="L164" s="4">
        <v>5</v>
      </c>
      <c r="M164" s="8">
        <f t="shared" si="51"/>
        <v>0</v>
      </c>
      <c r="N164" s="8">
        <f t="shared" si="52"/>
        <v>100</v>
      </c>
      <c r="O164" s="8">
        <f t="shared" si="53"/>
        <v>100</v>
      </c>
    </row>
    <row r="165" spans="1:15" hidden="1" x14ac:dyDescent="0.25">
      <c r="A165" s="1">
        <v>8</v>
      </c>
      <c r="B165" s="4">
        <v>4</v>
      </c>
      <c r="C165" s="4">
        <v>4</v>
      </c>
      <c r="D165" s="4">
        <v>4</v>
      </c>
      <c r="E165" s="8">
        <f t="shared" si="48"/>
        <v>100</v>
      </c>
      <c r="F165" s="8">
        <f t="shared" si="49"/>
        <v>100</v>
      </c>
      <c r="G165" s="8">
        <f t="shared" si="50"/>
        <v>0</v>
      </c>
      <c r="I165" s="1">
        <v>8</v>
      </c>
      <c r="J165" s="4">
        <v>5</v>
      </c>
      <c r="K165" s="4">
        <v>1</v>
      </c>
      <c r="L165" s="4">
        <v>1</v>
      </c>
      <c r="M165" s="8">
        <f t="shared" si="51"/>
        <v>20</v>
      </c>
      <c r="N165" s="8">
        <f t="shared" si="52"/>
        <v>20</v>
      </c>
      <c r="O165" s="8">
        <f t="shared" si="53"/>
        <v>0</v>
      </c>
    </row>
    <row r="166" spans="1:15" hidden="1" x14ac:dyDescent="0.25">
      <c r="A166" s="1">
        <v>9</v>
      </c>
      <c r="B166" s="4">
        <v>4</v>
      </c>
      <c r="C166" s="4">
        <v>3</v>
      </c>
      <c r="D166" s="4">
        <v>4</v>
      </c>
      <c r="E166" s="8">
        <f t="shared" si="48"/>
        <v>75</v>
      </c>
      <c r="F166" s="8">
        <f t="shared" si="49"/>
        <v>100</v>
      </c>
      <c r="G166" s="8">
        <f t="shared" si="50"/>
        <v>25</v>
      </c>
      <c r="I166" s="1">
        <v>9</v>
      </c>
      <c r="J166" s="4">
        <v>5</v>
      </c>
      <c r="K166" s="4">
        <v>1</v>
      </c>
      <c r="L166" s="4">
        <v>1</v>
      </c>
      <c r="M166" s="8">
        <f t="shared" si="51"/>
        <v>20</v>
      </c>
      <c r="N166" s="8">
        <f t="shared" si="52"/>
        <v>20</v>
      </c>
      <c r="O166" s="8">
        <f t="shared" si="53"/>
        <v>0</v>
      </c>
    </row>
    <row r="167" spans="1:15" hidden="1" x14ac:dyDescent="0.25">
      <c r="A167" s="1">
        <v>10</v>
      </c>
      <c r="B167" s="4">
        <v>4</v>
      </c>
      <c r="C167" s="4">
        <v>3</v>
      </c>
      <c r="D167" s="4">
        <v>3</v>
      </c>
      <c r="E167" s="8">
        <f t="shared" si="48"/>
        <v>75</v>
      </c>
      <c r="F167" s="8">
        <f t="shared" si="49"/>
        <v>75</v>
      </c>
      <c r="G167" s="8">
        <f t="shared" si="50"/>
        <v>0</v>
      </c>
      <c r="I167" s="1">
        <v>10</v>
      </c>
      <c r="J167" s="4">
        <v>5</v>
      </c>
      <c r="K167" s="4">
        <v>1</v>
      </c>
      <c r="L167" s="4">
        <v>5</v>
      </c>
      <c r="M167" s="8">
        <f t="shared" si="51"/>
        <v>20</v>
      </c>
      <c r="N167" s="8">
        <f t="shared" si="52"/>
        <v>100</v>
      </c>
      <c r="O167" s="8">
        <f t="shared" si="53"/>
        <v>80</v>
      </c>
    </row>
    <row r="168" spans="1:15" hidden="1" x14ac:dyDescent="0.25">
      <c r="A168" s="1">
        <v>11</v>
      </c>
      <c r="B168" s="4">
        <v>4</v>
      </c>
      <c r="C168" s="4">
        <v>3</v>
      </c>
      <c r="D168" s="4">
        <v>4</v>
      </c>
      <c r="E168" s="8">
        <f t="shared" si="48"/>
        <v>75</v>
      </c>
      <c r="F168" s="8">
        <f t="shared" si="49"/>
        <v>100</v>
      </c>
      <c r="G168" s="8">
        <f t="shared" si="50"/>
        <v>25</v>
      </c>
      <c r="I168" s="1">
        <v>11</v>
      </c>
      <c r="J168" s="4">
        <v>5</v>
      </c>
      <c r="K168" s="4">
        <v>2</v>
      </c>
      <c r="L168" s="4">
        <v>2</v>
      </c>
      <c r="M168" s="8">
        <f t="shared" si="51"/>
        <v>40</v>
      </c>
      <c r="N168" s="8">
        <f t="shared" si="52"/>
        <v>40</v>
      </c>
      <c r="O168" s="8">
        <f t="shared" si="53"/>
        <v>0</v>
      </c>
    </row>
    <row r="169" spans="1:15" hidden="1" x14ac:dyDescent="0.25">
      <c r="A169" s="1">
        <v>12</v>
      </c>
      <c r="B169" s="4">
        <v>4</v>
      </c>
      <c r="C169" s="4">
        <v>4</v>
      </c>
      <c r="D169" s="4">
        <v>4</v>
      </c>
      <c r="E169" s="8">
        <f t="shared" si="48"/>
        <v>100</v>
      </c>
      <c r="F169" s="8">
        <f t="shared" si="49"/>
        <v>100</v>
      </c>
      <c r="G169" s="8">
        <f t="shared" si="50"/>
        <v>0</v>
      </c>
      <c r="I169" s="1">
        <v>12</v>
      </c>
      <c r="J169" s="4">
        <v>5</v>
      </c>
      <c r="K169" s="4">
        <v>2</v>
      </c>
      <c r="L169" s="4">
        <v>5</v>
      </c>
      <c r="M169" s="8">
        <f t="shared" si="51"/>
        <v>40</v>
      </c>
      <c r="N169" s="8">
        <f t="shared" si="52"/>
        <v>100</v>
      </c>
      <c r="O169" s="8">
        <f t="shared" si="53"/>
        <v>60</v>
      </c>
    </row>
    <row r="170" spans="1:15" hidden="1" x14ac:dyDescent="0.25">
      <c r="A170" s="1">
        <v>13</v>
      </c>
      <c r="B170" s="4">
        <v>4</v>
      </c>
      <c r="C170" s="4">
        <v>3</v>
      </c>
      <c r="D170" s="4">
        <v>3</v>
      </c>
      <c r="E170" s="8">
        <f t="shared" si="48"/>
        <v>75</v>
      </c>
      <c r="F170" s="8">
        <f t="shared" si="49"/>
        <v>75</v>
      </c>
      <c r="G170" s="8">
        <f t="shared" si="50"/>
        <v>0</v>
      </c>
      <c r="I170" s="1">
        <v>13</v>
      </c>
      <c r="J170" s="4">
        <v>5</v>
      </c>
      <c r="K170" s="4">
        <v>1</v>
      </c>
      <c r="L170" s="4">
        <v>5</v>
      </c>
      <c r="M170" s="8">
        <f t="shared" si="51"/>
        <v>20</v>
      </c>
      <c r="N170" s="8">
        <f t="shared" si="52"/>
        <v>100</v>
      </c>
      <c r="O170" s="8">
        <f t="shared" si="53"/>
        <v>80</v>
      </c>
    </row>
    <row r="171" spans="1:15" hidden="1" x14ac:dyDescent="0.25">
      <c r="A171" s="1">
        <v>14</v>
      </c>
      <c r="B171" s="4">
        <v>4</v>
      </c>
      <c r="C171" s="4">
        <v>4</v>
      </c>
      <c r="D171" s="4">
        <v>4</v>
      </c>
      <c r="E171" s="8">
        <f t="shared" si="48"/>
        <v>100</v>
      </c>
      <c r="F171" s="8">
        <f t="shared" si="49"/>
        <v>100</v>
      </c>
      <c r="G171" s="8">
        <f t="shared" si="50"/>
        <v>0</v>
      </c>
      <c r="I171" s="1">
        <v>14</v>
      </c>
      <c r="J171" s="4">
        <v>5</v>
      </c>
      <c r="K171" s="4">
        <v>0</v>
      </c>
      <c r="L171" s="4">
        <v>5</v>
      </c>
      <c r="M171" s="8">
        <f t="shared" si="51"/>
        <v>0</v>
      </c>
      <c r="N171" s="8">
        <f t="shared" si="52"/>
        <v>100</v>
      </c>
      <c r="O171" s="8">
        <f t="shared" si="53"/>
        <v>100</v>
      </c>
    </row>
    <row r="172" spans="1:15" hidden="1" x14ac:dyDescent="0.25">
      <c r="A172" s="1">
        <v>15</v>
      </c>
      <c r="B172" s="4">
        <v>4</v>
      </c>
      <c r="C172" s="4">
        <v>3</v>
      </c>
      <c r="D172" s="4">
        <v>4</v>
      </c>
      <c r="E172" s="8">
        <f>+C172*100/B172</f>
        <v>75</v>
      </c>
      <c r="F172" s="8">
        <f>+D172*100/B172</f>
        <v>100</v>
      </c>
      <c r="G172" s="8">
        <f>+F172-E172</f>
        <v>25</v>
      </c>
      <c r="I172" s="1">
        <v>15</v>
      </c>
      <c r="J172" s="4">
        <v>5</v>
      </c>
      <c r="K172" s="4">
        <v>2</v>
      </c>
      <c r="L172" s="4">
        <v>2</v>
      </c>
      <c r="M172" s="8">
        <f t="shared" si="51"/>
        <v>40</v>
      </c>
      <c r="N172" s="8">
        <f t="shared" si="52"/>
        <v>40</v>
      </c>
      <c r="O172" s="8">
        <f t="shared" si="53"/>
        <v>0</v>
      </c>
    </row>
    <row r="173" spans="1:15" hidden="1" x14ac:dyDescent="0.25">
      <c r="A173" s="1">
        <v>16</v>
      </c>
      <c r="B173" s="4">
        <v>4</v>
      </c>
      <c r="C173" s="4">
        <v>3</v>
      </c>
      <c r="D173" s="4">
        <v>3</v>
      </c>
      <c r="E173" s="8">
        <f>+C173*100/B173</f>
        <v>75</v>
      </c>
      <c r="F173" s="8">
        <f>+D173*100/B173</f>
        <v>75</v>
      </c>
      <c r="G173" s="8">
        <f>+F173-E173</f>
        <v>0</v>
      </c>
      <c r="I173" s="1">
        <v>16</v>
      </c>
      <c r="J173" s="4">
        <v>5</v>
      </c>
      <c r="K173" s="4">
        <v>0</v>
      </c>
      <c r="L173" s="4">
        <v>4</v>
      </c>
      <c r="M173" s="8">
        <f>+K173*100/J173</f>
        <v>0</v>
      </c>
      <c r="N173" s="8">
        <f>+L173*100/J173</f>
        <v>80</v>
      </c>
      <c r="O173" s="8">
        <f>+N173-M173</f>
        <v>80</v>
      </c>
    </row>
    <row r="174" spans="1:15" hidden="1" x14ac:dyDescent="0.25">
      <c r="A174" s="1">
        <v>17</v>
      </c>
      <c r="B174" s="4">
        <v>4</v>
      </c>
      <c r="C174" s="4">
        <v>2</v>
      </c>
      <c r="D174" s="4">
        <v>4</v>
      </c>
      <c r="E174" s="8">
        <f>+C174*100/B174</f>
        <v>50</v>
      </c>
      <c r="F174" s="8">
        <f>+D174*100/B174</f>
        <v>100</v>
      </c>
      <c r="G174" s="8">
        <f>+F174-E174</f>
        <v>50</v>
      </c>
      <c r="I174" s="1">
        <v>17</v>
      </c>
      <c r="J174" s="4">
        <v>5</v>
      </c>
      <c r="K174" s="4">
        <v>2</v>
      </c>
      <c r="L174" s="4">
        <v>2</v>
      </c>
      <c r="M174" s="8">
        <f>+K174*100/J174</f>
        <v>40</v>
      </c>
      <c r="N174" s="8">
        <f>+L174*100/J174</f>
        <v>40</v>
      </c>
      <c r="O174" s="8">
        <f>+N174-M174</f>
        <v>0</v>
      </c>
    </row>
    <row r="175" spans="1:15" hidden="1" x14ac:dyDescent="0.25">
      <c r="A175" s="6" t="s">
        <v>40</v>
      </c>
      <c r="B175" s="20">
        <v>4</v>
      </c>
      <c r="C175" s="13">
        <f>+AVERAGE(C158:C174)</f>
        <v>3.1764705882352939</v>
      </c>
      <c r="D175" s="13">
        <f>+AVERAGE(D158:D174)</f>
        <v>3.2941176470588234</v>
      </c>
      <c r="E175" s="11">
        <f>+AVERAGE(E158:E174)</f>
        <v>79.411764705882348</v>
      </c>
      <c r="F175" s="11">
        <f>+AVERAGE(F158:F174)</f>
        <v>82.352941176470594</v>
      </c>
      <c r="G175" s="11">
        <f>+AVERAGE(G158:G174)</f>
        <v>2.9411764705882355</v>
      </c>
      <c r="I175" s="1">
        <v>18</v>
      </c>
      <c r="J175" s="4">
        <v>5</v>
      </c>
      <c r="K175" s="4">
        <v>4</v>
      </c>
      <c r="L175" s="4">
        <v>2</v>
      </c>
      <c r="M175" s="8">
        <f>+K175*100/J175</f>
        <v>80</v>
      </c>
      <c r="N175" s="8">
        <f>+L175*100/J175</f>
        <v>40</v>
      </c>
      <c r="O175" s="8">
        <f>+N175-M175</f>
        <v>-40</v>
      </c>
    </row>
    <row r="176" spans="1:15" hidden="1" x14ac:dyDescent="0.25">
      <c r="I176" s="6" t="s">
        <v>40</v>
      </c>
      <c r="J176" s="12">
        <f>+AVERAGE(J164:J175)</f>
        <v>5</v>
      </c>
      <c r="K176" s="13">
        <f>+AVERAGE(K158:K175)</f>
        <v>1.7222222222222223</v>
      </c>
      <c r="L176" s="13">
        <f>+AVERAGE(L158:L175)</f>
        <v>3.6111111111111112</v>
      </c>
      <c r="M176" s="11">
        <f>+AVERAGE(M158:M175)</f>
        <v>34.444444444444443</v>
      </c>
      <c r="N176" s="11">
        <f>+AVERAGE(N158:N175)</f>
        <v>72.222222222222229</v>
      </c>
      <c r="O176" s="11">
        <f>+AVERAGE(O158:O175)</f>
        <v>37.777777777777779</v>
      </c>
    </row>
    <row r="177" spans="1:15" hidden="1" x14ac:dyDescent="0.25"/>
    <row r="178" spans="1:15" hidden="1" x14ac:dyDescent="0.25"/>
    <row r="179" spans="1:15" hidden="1" x14ac:dyDescent="0.25">
      <c r="A179" s="330" t="s">
        <v>45</v>
      </c>
      <c r="B179" s="330"/>
      <c r="C179" s="330"/>
      <c r="D179" s="330"/>
      <c r="E179" s="330"/>
      <c r="F179" s="330"/>
      <c r="G179" s="331"/>
      <c r="I179" s="330" t="s">
        <v>45</v>
      </c>
      <c r="J179" s="330"/>
      <c r="K179" s="330"/>
      <c r="L179" s="330"/>
      <c r="M179" s="330"/>
      <c r="N179" s="330"/>
      <c r="O179" s="331"/>
    </row>
    <row r="180" spans="1:15" hidden="1" x14ac:dyDescent="0.25">
      <c r="A180" s="332" t="s">
        <v>67</v>
      </c>
      <c r="B180" s="332"/>
      <c r="C180" s="332"/>
      <c r="D180" s="332"/>
      <c r="E180" s="332"/>
      <c r="F180" s="332"/>
      <c r="G180" s="333"/>
      <c r="I180" s="332" t="s">
        <v>68</v>
      </c>
      <c r="J180" s="332"/>
      <c r="K180" s="332"/>
      <c r="L180" s="332"/>
      <c r="M180" s="332"/>
      <c r="N180" s="332"/>
      <c r="O180" s="333"/>
    </row>
    <row r="181" spans="1:15" ht="30" hidden="1" x14ac:dyDescent="0.25">
      <c r="A181" s="9" t="s">
        <v>51</v>
      </c>
      <c r="B181" s="9" t="s">
        <v>46</v>
      </c>
      <c r="C181" s="10" t="s">
        <v>52</v>
      </c>
      <c r="D181" s="10" t="s">
        <v>53</v>
      </c>
      <c r="E181" s="10" t="s">
        <v>48</v>
      </c>
      <c r="F181" s="10" t="s">
        <v>49</v>
      </c>
      <c r="G181" s="9" t="s">
        <v>47</v>
      </c>
      <c r="I181" s="9" t="s">
        <v>51</v>
      </c>
      <c r="J181" s="9" t="s">
        <v>46</v>
      </c>
      <c r="K181" s="10" t="s">
        <v>52</v>
      </c>
      <c r="L181" s="10" t="s">
        <v>53</v>
      </c>
      <c r="M181" s="10" t="s">
        <v>48</v>
      </c>
      <c r="N181" s="10" t="s">
        <v>49</v>
      </c>
      <c r="O181" s="9" t="s">
        <v>47</v>
      </c>
    </row>
    <row r="182" spans="1:15" hidden="1" x14ac:dyDescent="0.25">
      <c r="A182" s="1">
        <v>1</v>
      </c>
      <c r="B182" s="4">
        <v>5</v>
      </c>
      <c r="C182" s="4">
        <v>3</v>
      </c>
      <c r="D182" s="4">
        <v>3</v>
      </c>
      <c r="E182" s="8">
        <f t="shared" ref="E182:E194" si="54">+C182*100/B182</f>
        <v>60</v>
      </c>
      <c r="F182" s="8">
        <f t="shared" ref="F182:F194" si="55">+D182*100/B182</f>
        <v>60</v>
      </c>
      <c r="G182" s="8">
        <f t="shared" ref="G182:G194" si="56">+F182-E182</f>
        <v>0</v>
      </c>
      <c r="I182" s="1">
        <v>1</v>
      </c>
      <c r="J182" s="4">
        <v>5</v>
      </c>
      <c r="K182" s="4">
        <v>5</v>
      </c>
      <c r="L182" s="4">
        <v>4</v>
      </c>
      <c r="M182" s="8">
        <f t="shared" ref="M182:M201" si="57">+K182*100/J182</f>
        <v>100</v>
      </c>
      <c r="N182" s="8">
        <f t="shared" ref="N182:N201" si="58">+L182*100/J182</f>
        <v>80</v>
      </c>
      <c r="O182" s="8">
        <f t="shared" ref="O182:O201" si="59">+N182-M182</f>
        <v>-20</v>
      </c>
    </row>
    <row r="183" spans="1:15" hidden="1" x14ac:dyDescent="0.25">
      <c r="A183" s="1">
        <v>2</v>
      </c>
      <c r="B183" s="4">
        <v>5</v>
      </c>
      <c r="C183" s="4">
        <v>4</v>
      </c>
      <c r="D183" s="4">
        <v>4</v>
      </c>
      <c r="E183" s="8">
        <f t="shared" si="54"/>
        <v>80</v>
      </c>
      <c r="F183" s="8">
        <f t="shared" si="55"/>
        <v>80</v>
      </c>
      <c r="G183" s="8">
        <f t="shared" si="56"/>
        <v>0</v>
      </c>
      <c r="I183" s="1">
        <v>2</v>
      </c>
      <c r="J183" s="4">
        <v>5</v>
      </c>
      <c r="K183" s="4">
        <v>4</v>
      </c>
      <c r="L183" s="4">
        <v>3</v>
      </c>
      <c r="M183" s="8">
        <f t="shared" si="57"/>
        <v>80</v>
      </c>
      <c r="N183" s="8">
        <f t="shared" si="58"/>
        <v>60</v>
      </c>
      <c r="O183" s="8">
        <f t="shared" si="59"/>
        <v>-20</v>
      </c>
    </row>
    <row r="184" spans="1:15" hidden="1" x14ac:dyDescent="0.25">
      <c r="A184" s="1">
        <v>3</v>
      </c>
      <c r="B184" s="4">
        <v>5</v>
      </c>
      <c r="C184" s="4">
        <v>4</v>
      </c>
      <c r="D184" s="4">
        <v>5</v>
      </c>
      <c r="E184" s="8">
        <f t="shared" si="54"/>
        <v>80</v>
      </c>
      <c r="F184" s="8">
        <f t="shared" si="55"/>
        <v>100</v>
      </c>
      <c r="G184" s="8">
        <f t="shared" si="56"/>
        <v>20</v>
      </c>
      <c r="I184" s="1">
        <v>3</v>
      </c>
      <c r="J184" s="4">
        <v>5</v>
      </c>
      <c r="K184" s="4">
        <v>4</v>
      </c>
      <c r="L184" s="4">
        <v>3</v>
      </c>
      <c r="M184" s="8">
        <f t="shared" si="57"/>
        <v>80</v>
      </c>
      <c r="N184" s="8">
        <f t="shared" si="58"/>
        <v>60</v>
      </c>
      <c r="O184" s="8">
        <f t="shared" si="59"/>
        <v>-20</v>
      </c>
    </row>
    <row r="185" spans="1:15" hidden="1" x14ac:dyDescent="0.25">
      <c r="A185" s="1">
        <v>4</v>
      </c>
      <c r="B185" s="4">
        <v>5</v>
      </c>
      <c r="C185" s="4">
        <v>5</v>
      </c>
      <c r="D185" s="4">
        <v>5</v>
      </c>
      <c r="E185" s="8">
        <f t="shared" si="54"/>
        <v>100</v>
      </c>
      <c r="F185" s="8">
        <f t="shared" si="55"/>
        <v>100</v>
      </c>
      <c r="G185" s="8">
        <f t="shared" si="56"/>
        <v>0</v>
      </c>
      <c r="I185" s="1">
        <v>4</v>
      </c>
      <c r="J185" s="4">
        <v>5</v>
      </c>
      <c r="K185" s="4">
        <v>2</v>
      </c>
      <c r="L185" s="4">
        <v>3</v>
      </c>
      <c r="M185" s="8">
        <f t="shared" si="57"/>
        <v>40</v>
      </c>
      <c r="N185" s="8">
        <f t="shared" si="58"/>
        <v>60</v>
      </c>
      <c r="O185" s="8">
        <f t="shared" si="59"/>
        <v>20</v>
      </c>
    </row>
    <row r="186" spans="1:15" hidden="1" x14ac:dyDescent="0.25">
      <c r="A186" s="1">
        <v>5</v>
      </c>
      <c r="B186" s="4">
        <v>5</v>
      </c>
      <c r="C186" s="4">
        <v>4</v>
      </c>
      <c r="D186" s="4">
        <v>5</v>
      </c>
      <c r="E186" s="8">
        <f t="shared" si="54"/>
        <v>80</v>
      </c>
      <c r="F186" s="8">
        <f t="shared" si="55"/>
        <v>100</v>
      </c>
      <c r="G186" s="8">
        <f t="shared" si="56"/>
        <v>20</v>
      </c>
      <c r="I186" s="1">
        <v>5</v>
      </c>
      <c r="J186" s="4">
        <v>5</v>
      </c>
      <c r="K186" s="4">
        <v>3</v>
      </c>
      <c r="L186" s="4">
        <v>5</v>
      </c>
      <c r="M186" s="8">
        <f t="shared" si="57"/>
        <v>60</v>
      </c>
      <c r="N186" s="8">
        <f t="shared" si="58"/>
        <v>100</v>
      </c>
      <c r="O186" s="8">
        <f t="shared" si="59"/>
        <v>40</v>
      </c>
    </row>
    <row r="187" spans="1:15" hidden="1" x14ac:dyDescent="0.25">
      <c r="A187" s="1">
        <v>6</v>
      </c>
      <c r="B187" s="4">
        <v>5</v>
      </c>
      <c r="C187" s="4">
        <v>2</v>
      </c>
      <c r="D187" s="4">
        <v>5</v>
      </c>
      <c r="E187" s="8">
        <f t="shared" si="54"/>
        <v>40</v>
      </c>
      <c r="F187" s="8">
        <f t="shared" si="55"/>
        <v>100</v>
      </c>
      <c r="G187" s="8">
        <f t="shared" si="56"/>
        <v>60</v>
      </c>
      <c r="I187" s="1">
        <v>6</v>
      </c>
      <c r="J187" s="4">
        <v>5</v>
      </c>
      <c r="K187" s="4">
        <v>3</v>
      </c>
      <c r="L187" s="4">
        <v>3</v>
      </c>
      <c r="M187" s="8">
        <f t="shared" si="57"/>
        <v>60</v>
      </c>
      <c r="N187" s="8">
        <f t="shared" si="58"/>
        <v>60</v>
      </c>
      <c r="O187" s="8">
        <f t="shared" si="59"/>
        <v>0</v>
      </c>
    </row>
    <row r="188" spans="1:15" hidden="1" x14ac:dyDescent="0.25">
      <c r="A188" s="1">
        <v>7</v>
      </c>
      <c r="B188" s="4">
        <v>5</v>
      </c>
      <c r="C188" s="4">
        <v>3</v>
      </c>
      <c r="D188" s="4">
        <v>5</v>
      </c>
      <c r="E188" s="8">
        <f t="shared" si="54"/>
        <v>60</v>
      </c>
      <c r="F188" s="8">
        <f t="shared" si="55"/>
        <v>100</v>
      </c>
      <c r="G188" s="8">
        <f t="shared" si="56"/>
        <v>40</v>
      </c>
      <c r="I188" s="1">
        <v>7</v>
      </c>
      <c r="J188" s="4">
        <v>5</v>
      </c>
      <c r="K188" s="4">
        <v>2</v>
      </c>
      <c r="L188" s="4">
        <v>3</v>
      </c>
      <c r="M188" s="8">
        <f t="shared" si="57"/>
        <v>40</v>
      </c>
      <c r="N188" s="8">
        <f t="shared" si="58"/>
        <v>60</v>
      </c>
      <c r="O188" s="8">
        <f t="shared" si="59"/>
        <v>20</v>
      </c>
    </row>
    <row r="189" spans="1:15" hidden="1" x14ac:dyDescent="0.25">
      <c r="A189" s="1">
        <v>8</v>
      </c>
      <c r="B189" s="4">
        <v>5</v>
      </c>
      <c r="C189" s="4">
        <v>4</v>
      </c>
      <c r="D189" s="4">
        <v>4</v>
      </c>
      <c r="E189" s="8">
        <f t="shared" si="54"/>
        <v>80</v>
      </c>
      <c r="F189" s="8">
        <f t="shared" si="55"/>
        <v>80</v>
      </c>
      <c r="G189" s="8">
        <f t="shared" si="56"/>
        <v>0</v>
      </c>
      <c r="I189" s="1">
        <v>8</v>
      </c>
      <c r="J189" s="4">
        <v>5</v>
      </c>
      <c r="K189" s="4">
        <v>3</v>
      </c>
      <c r="L189" s="4">
        <v>3</v>
      </c>
      <c r="M189" s="8">
        <f t="shared" si="57"/>
        <v>60</v>
      </c>
      <c r="N189" s="8">
        <f t="shared" si="58"/>
        <v>60</v>
      </c>
      <c r="O189" s="8">
        <f t="shared" si="59"/>
        <v>0</v>
      </c>
    </row>
    <row r="190" spans="1:15" hidden="1" x14ac:dyDescent="0.25">
      <c r="A190" s="1">
        <v>9</v>
      </c>
      <c r="B190" s="4">
        <v>5</v>
      </c>
      <c r="C190" s="4">
        <v>0</v>
      </c>
      <c r="D190" s="4">
        <v>3</v>
      </c>
      <c r="E190" s="8">
        <f t="shared" si="54"/>
        <v>0</v>
      </c>
      <c r="F190" s="8">
        <f t="shared" si="55"/>
        <v>60</v>
      </c>
      <c r="G190" s="8">
        <f t="shared" si="56"/>
        <v>60</v>
      </c>
      <c r="I190" s="1">
        <v>9</v>
      </c>
      <c r="J190" s="4">
        <v>5</v>
      </c>
      <c r="K190" s="4">
        <v>5</v>
      </c>
      <c r="L190" s="4">
        <v>5</v>
      </c>
      <c r="M190" s="8">
        <f t="shared" si="57"/>
        <v>100</v>
      </c>
      <c r="N190" s="8">
        <f t="shared" si="58"/>
        <v>100</v>
      </c>
      <c r="O190" s="8">
        <f t="shared" si="59"/>
        <v>0</v>
      </c>
    </row>
    <row r="191" spans="1:15" hidden="1" x14ac:dyDescent="0.25">
      <c r="A191" s="1">
        <v>10</v>
      </c>
      <c r="B191" s="4">
        <v>5</v>
      </c>
      <c r="C191" s="4">
        <v>2</v>
      </c>
      <c r="D191" s="4">
        <v>2</v>
      </c>
      <c r="E191" s="8">
        <f t="shared" si="54"/>
        <v>40</v>
      </c>
      <c r="F191" s="8">
        <f t="shared" si="55"/>
        <v>40</v>
      </c>
      <c r="G191" s="8">
        <f t="shared" si="56"/>
        <v>0</v>
      </c>
      <c r="I191" s="1">
        <v>10</v>
      </c>
      <c r="J191" s="4">
        <v>5</v>
      </c>
      <c r="K191" s="4">
        <v>4</v>
      </c>
      <c r="L191" s="4">
        <v>5</v>
      </c>
      <c r="M191" s="8">
        <f t="shared" si="57"/>
        <v>80</v>
      </c>
      <c r="N191" s="8">
        <f t="shared" si="58"/>
        <v>100</v>
      </c>
      <c r="O191" s="8">
        <f t="shared" si="59"/>
        <v>20</v>
      </c>
    </row>
    <row r="192" spans="1:15" hidden="1" x14ac:dyDescent="0.25">
      <c r="A192" s="1">
        <v>11</v>
      </c>
      <c r="B192" s="4">
        <v>5</v>
      </c>
      <c r="C192" s="4">
        <v>3</v>
      </c>
      <c r="D192" s="4">
        <v>4</v>
      </c>
      <c r="E192" s="8">
        <f t="shared" si="54"/>
        <v>60</v>
      </c>
      <c r="F192" s="8">
        <f t="shared" si="55"/>
        <v>80</v>
      </c>
      <c r="G192" s="8">
        <f t="shared" si="56"/>
        <v>20</v>
      </c>
      <c r="I192" s="1">
        <v>11</v>
      </c>
      <c r="J192" s="4">
        <v>5</v>
      </c>
      <c r="K192" s="4">
        <v>2</v>
      </c>
      <c r="L192" s="4">
        <v>5</v>
      </c>
      <c r="M192" s="8">
        <f t="shared" si="57"/>
        <v>40</v>
      </c>
      <c r="N192" s="8">
        <f t="shared" si="58"/>
        <v>100</v>
      </c>
      <c r="O192" s="8">
        <f t="shared" si="59"/>
        <v>60</v>
      </c>
    </row>
    <row r="193" spans="1:15" hidden="1" x14ac:dyDescent="0.25">
      <c r="A193" s="1">
        <v>12</v>
      </c>
      <c r="B193" s="4">
        <v>5</v>
      </c>
      <c r="C193" s="4">
        <v>1</v>
      </c>
      <c r="D193" s="4">
        <v>0</v>
      </c>
      <c r="E193" s="8">
        <f t="shared" si="54"/>
        <v>20</v>
      </c>
      <c r="F193" s="8">
        <f t="shared" si="55"/>
        <v>0</v>
      </c>
      <c r="G193" s="8">
        <f t="shared" si="56"/>
        <v>-20</v>
      </c>
      <c r="I193" s="1">
        <v>12</v>
      </c>
      <c r="J193" s="4">
        <v>5</v>
      </c>
      <c r="K193" s="4">
        <v>4</v>
      </c>
      <c r="L193" s="4">
        <v>5</v>
      </c>
      <c r="M193" s="8">
        <f t="shared" si="57"/>
        <v>80</v>
      </c>
      <c r="N193" s="8">
        <f t="shared" si="58"/>
        <v>100</v>
      </c>
      <c r="O193" s="8">
        <f t="shared" si="59"/>
        <v>20</v>
      </c>
    </row>
    <row r="194" spans="1:15" hidden="1" x14ac:dyDescent="0.25">
      <c r="A194" s="1">
        <v>13</v>
      </c>
      <c r="B194" s="4">
        <v>5</v>
      </c>
      <c r="C194" s="4">
        <v>2</v>
      </c>
      <c r="D194" s="4">
        <v>2</v>
      </c>
      <c r="E194" s="8">
        <f t="shared" si="54"/>
        <v>40</v>
      </c>
      <c r="F194" s="8">
        <f t="shared" si="55"/>
        <v>40</v>
      </c>
      <c r="G194" s="8">
        <f t="shared" si="56"/>
        <v>0</v>
      </c>
      <c r="I194" s="1">
        <v>13</v>
      </c>
      <c r="J194" s="4">
        <v>5</v>
      </c>
      <c r="K194" s="4">
        <v>3</v>
      </c>
      <c r="L194" s="4">
        <v>4</v>
      </c>
      <c r="M194" s="8">
        <f t="shared" si="57"/>
        <v>60</v>
      </c>
      <c r="N194" s="8">
        <f t="shared" si="58"/>
        <v>80</v>
      </c>
      <c r="O194" s="8">
        <f t="shared" si="59"/>
        <v>20</v>
      </c>
    </row>
    <row r="195" spans="1:15" hidden="1" x14ac:dyDescent="0.25">
      <c r="A195" s="6" t="s">
        <v>40</v>
      </c>
      <c r="B195" s="12">
        <f>+AVERAGE(B188:B194)</f>
        <v>5</v>
      </c>
      <c r="C195" s="13">
        <f>+AVERAGE(C182:C194)</f>
        <v>2.8461538461538463</v>
      </c>
      <c r="D195" s="13">
        <f>+AVERAGE(D182:D194)</f>
        <v>3.6153846153846154</v>
      </c>
      <c r="E195" s="11">
        <f>+AVERAGE(E182:E194)</f>
        <v>56.92307692307692</v>
      </c>
      <c r="F195" s="11">
        <f>+AVERAGE(F182:F194)</f>
        <v>72.307692307692307</v>
      </c>
      <c r="G195" s="11">
        <f>+AVERAGE(G182:G194)</f>
        <v>15.384615384615385</v>
      </c>
      <c r="I195" s="1">
        <v>14</v>
      </c>
      <c r="J195" s="4">
        <v>5</v>
      </c>
      <c r="K195" s="4">
        <v>3</v>
      </c>
      <c r="L195" s="4">
        <v>4</v>
      </c>
      <c r="M195" s="8">
        <f t="shared" si="57"/>
        <v>60</v>
      </c>
      <c r="N195" s="8">
        <f t="shared" si="58"/>
        <v>80</v>
      </c>
      <c r="O195" s="8">
        <f t="shared" si="59"/>
        <v>20</v>
      </c>
    </row>
    <row r="196" spans="1:15" hidden="1" x14ac:dyDescent="0.25">
      <c r="I196" s="1">
        <v>15</v>
      </c>
      <c r="J196" s="4">
        <v>5</v>
      </c>
      <c r="K196" s="4">
        <v>5</v>
      </c>
      <c r="L196" s="4">
        <v>4</v>
      </c>
      <c r="M196" s="8">
        <f t="shared" si="57"/>
        <v>100</v>
      </c>
      <c r="N196" s="8">
        <f t="shared" si="58"/>
        <v>80</v>
      </c>
      <c r="O196" s="8">
        <f t="shared" si="59"/>
        <v>-20</v>
      </c>
    </row>
    <row r="197" spans="1:15" hidden="1" x14ac:dyDescent="0.25">
      <c r="I197" s="1">
        <v>16</v>
      </c>
      <c r="J197" s="4">
        <v>5</v>
      </c>
      <c r="K197" s="4">
        <v>3</v>
      </c>
      <c r="L197" s="4">
        <v>3</v>
      </c>
      <c r="M197" s="8">
        <f t="shared" si="57"/>
        <v>60</v>
      </c>
      <c r="N197" s="8">
        <f t="shared" si="58"/>
        <v>60</v>
      </c>
      <c r="O197" s="8">
        <f t="shared" si="59"/>
        <v>0</v>
      </c>
    </row>
    <row r="198" spans="1:15" hidden="1" x14ac:dyDescent="0.25">
      <c r="A198" s="330" t="s">
        <v>45</v>
      </c>
      <c r="B198" s="330"/>
      <c r="C198" s="330"/>
      <c r="D198" s="330"/>
      <c r="E198" s="330"/>
      <c r="F198" s="330"/>
      <c r="G198" s="331"/>
      <c r="I198" s="1">
        <v>16</v>
      </c>
      <c r="J198" s="4">
        <v>5</v>
      </c>
      <c r="K198" s="4">
        <v>3</v>
      </c>
      <c r="L198" s="4">
        <v>2</v>
      </c>
      <c r="M198" s="8">
        <f t="shared" si="57"/>
        <v>60</v>
      </c>
      <c r="N198" s="8">
        <f t="shared" si="58"/>
        <v>40</v>
      </c>
      <c r="O198" s="8">
        <f t="shared" si="59"/>
        <v>-20</v>
      </c>
    </row>
    <row r="199" spans="1:15" hidden="1" x14ac:dyDescent="0.25">
      <c r="A199" s="332" t="s">
        <v>71</v>
      </c>
      <c r="B199" s="332"/>
      <c r="C199" s="332"/>
      <c r="D199" s="332"/>
      <c r="E199" s="332"/>
      <c r="F199" s="332"/>
      <c r="G199" s="333"/>
      <c r="I199" s="1">
        <v>16</v>
      </c>
      <c r="J199" s="4">
        <v>5</v>
      </c>
      <c r="K199" s="4">
        <v>2</v>
      </c>
      <c r="L199" s="4">
        <v>1</v>
      </c>
      <c r="M199" s="8">
        <f t="shared" si="57"/>
        <v>40</v>
      </c>
      <c r="N199" s="8">
        <f t="shared" si="58"/>
        <v>20</v>
      </c>
      <c r="O199" s="8">
        <f t="shared" si="59"/>
        <v>-20</v>
      </c>
    </row>
    <row r="200" spans="1:15" s="2" customFormat="1" ht="30" hidden="1" x14ac:dyDescent="0.25">
      <c r="A200" s="9" t="s">
        <v>51</v>
      </c>
      <c r="B200" s="9" t="s">
        <v>46</v>
      </c>
      <c r="C200" s="10" t="s">
        <v>52</v>
      </c>
      <c r="D200" s="10" t="s">
        <v>53</v>
      </c>
      <c r="E200" s="10" t="s">
        <v>48</v>
      </c>
      <c r="F200" s="10" t="s">
        <v>49</v>
      </c>
      <c r="G200" s="9" t="s">
        <v>47</v>
      </c>
      <c r="I200" s="1">
        <v>19</v>
      </c>
      <c r="J200" s="1">
        <v>5</v>
      </c>
      <c r="K200" s="1">
        <v>1</v>
      </c>
      <c r="L200" s="1">
        <v>1</v>
      </c>
      <c r="M200" s="14">
        <f t="shared" si="57"/>
        <v>20</v>
      </c>
      <c r="N200" s="14">
        <f t="shared" si="58"/>
        <v>20</v>
      </c>
      <c r="O200" s="14">
        <f t="shared" si="59"/>
        <v>0</v>
      </c>
    </row>
    <row r="201" spans="1:15" hidden="1" x14ac:dyDescent="0.25">
      <c r="A201" s="1">
        <v>1</v>
      </c>
      <c r="B201" s="4">
        <v>5</v>
      </c>
      <c r="C201" s="4">
        <v>0</v>
      </c>
      <c r="D201" s="4">
        <v>3</v>
      </c>
      <c r="E201" s="8">
        <f t="shared" ref="E201:E226" si="60">+C201*100/B201</f>
        <v>0</v>
      </c>
      <c r="F201" s="8">
        <f t="shared" ref="F201:F226" si="61">+D201*100/B201</f>
        <v>60</v>
      </c>
      <c r="G201" s="8">
        <f t="shared" ref="G201:G226" si="62">+F201-E201</f>
        <v>60</v>
      </c>
      <c r="I201" s="1">
        <v>20</v>
      </c>
      <c r="J201" s="4">
        <v>5</v>
      </c>
      <c r="K201" s="4">
        <v>3</v>
      </c>
      <c r="L201" s="4">
        <v>4</v>
      </c>
      <c r="M201" s="8">
        <f t="shared" si="57"/>
        <v>60</v>
      </c>
      <c r="N201" s="8">
        <f t="shared" si="58"/>
        <v>80</v>
      </c>
      <c r="O201" s="8">
        <f t="shared" si="59"/>
        <v>20</v>
      </c>
    </row>
    <row r="202" spans="1:15" hidden="1" x14ac:dyDescent="0.25">
      <c r="A202" s="1">
        <v>2</v>
      </c>
      <c r="B202" s="4">
        <v>5</v>
      </c>
      <c r="C202" s="4">
        <v>4</v>
      </c>
      <c r="D202" s="4">
        <v>4</v>
      </c>
      <c r="E202" s="8">
        <f t="shared" si="60"/>
        <v>80</v>
      </c>
      <c r="F202" s="8">
        <f t="shared" si="61"/>
        <v>80</v>
      </c>
      <c r="G202" s="8">
        <f t="shared" si="62"/>
        <v>0</v>
      </c>
      <c r="I202" s="6" t="s">
        <v>40</v>
      </c>
      <c r="J202" s="12">
        <f>+AVERAGE(J188:J201)</f>
        <v>5</v>
      </c>
      <c r="K202" s="13">
        <f>+AVERAGE(K182:K201)</f>
        <v>3.2</v>
      </c>
      <c r="L202" s="13">
        <f>+AVERAGE(L182:L201)</f>
        <v>3.5</v>
      </c>
      <c r="M202" s="11">
        <f>+AVERAGE(M182:M201)</f>
        <v>64</v>
      </c>
      <c r="N202" s="11">
        <f>+AVERAGE(N182:N201)</f>
        <v>70</v>
      </c>
      <c r="O202" s="11">
        <f>+AVERAGE(O182:O201)</f>
        <v>6</v>
      </c>
    </row>
    <row r="203" spans="1:15" hidden="1" x14ac:dyDescent="0.25">
      <c r="A203" s="1">
        <v>3</v>
      </c>
      <c r="B203" s="4">
        <v>5</v>
      </c>
      <c r="C203" s="4">
        <v>2</v>
      </c>
      <c r="D203" s="4">
        <v>3</v>
      </c>
      <c r="E203" s="8">
        <f t="shared" si="60"/>
        <v>40</v>
      </c>
      <c r="F203" s="8">
        <f t="shared" si="61"/>
        <v>60</v>
      </c>
      <c r="G203" s="8">
        <f t="shared" si="62"/>
        <v>20</v>
      </c>
    </row>
    <row r="204" spans="1:15" hidden="1" x14ac:dyDescent="0.25">
      <c r="A204" s="1">
        <v>4</v>
      </c>
      <c r="B204" s="4">
        <v>5</v>
      </c>
      <c r="C204" s="4">
        <v>0</v>
      </c>
      <c r="D204" s="4">
        <v>5</v>
      </c>
      <c r="E204" s="8">
        <f t="shared" si="60"/>
        <v>0</v>
      </c>
      <c r="F204" s="8">
        <f t="shared" si="61"/>
        <v>100</v>
      </c>
      <c r="G204" s="8">
        <f t="shared" si="62"/>
        <v>100</v>
      </c>
    </row>
    <row r="205" spans="1:15" hidden="1" x14ac:dyDescent="0.25">
      <c r="A205" s="1">
        <v>5</v>
      </c>
      <c r="B205" s="4">
        <v>5</v>
      </c>
      <c r="C205" s="4">
        <v>2</v>
      </c>
      <c r="D205" s="4">
        <v>4</v>
      </c>
      <c r="E205" s="8">
        <f t="shared" si="60"/>
        <v>40</v>
      </c>
      <c r="F205" s="8">
        <f t="shared" si="61"/>
        <v>80</v>
      </c>
      <c r="G205" s="8">
        <f t="shared" si="62"/>
        <v>40</v>
      </c>
    </row>
    <row r="206" spans="1:15" hidden="1" x14ac:dyDescent="0.25">
      <c r="A206" s="1">
        <v>6</v>
      </c>
      <c r="B206" s="4">
        <v>5</v>
      </c>
      <c r="C206" s="4">
        <v>3</v>
      </c>
      <c r="D206" s="4">
        <v>4</v>
      </c>
      <c r="E206" s="8">
        <f t="shared" si="60"/>
        <v>60</v>
      </c>
      <c r="F206" s="8">
        <f t="shared" si="61"/>
        <v>80</v>
      </c>
      <c r="G206" s="8">
        <f t="shared" si="62"/>
        <v>20</v>
      </c>
    </row>
    <row r="207" spans="1:15" hidden="1" x14ac:dyDescent="0.25">
      <c r="A207" s="1">
        <v>7</v>
      </c>
      <c r="B207" s="4">
        <v>5</v>
      </c>
      <c r="C207" s="4">
        <v>2</v>
      </c>
      <c r="D207" s="4">
        <v>2</v>
      </c>
      <c r="E207" s="8">
        <f t="shared" si="60"/>
        <v>40</v>
      </c>
      <c r="F207" s="8">
        <f t="shared" si="61"/>
        <v>40</v>
      </c>
      <c r="G207" s="8">
        <f t="shared" si="62"/>
        <v>0</v>
      </c>
    </row>
    <row r="208" spans="1:15" hidden="1" x14ac:dyDescent="0.25">
      <c r="A208" s="1">
        <v>8</v>
      </c>
      <c r="B208" s="4">
        <v>5</v>
      </c>
      <c r="C208" s="4">
        <v>3</v>
      </c>
      <c r="D208" s="4">
        <v>4</v>
      </c>
      <c r="E208" s="8">
        <f t="shared" si="60"/>
        <v>60</v>
      </c>
      <c r="F208" s="8">
        <f t="shared" si="61"/>
        <v>80</v>
      </c>
      <c r="G208" s="8">
        <f t="shared" si="62"/>
        <v>20</v>
      </c>
    </row>
    <row r="209" spans="1:7" hidden="1" x14ac:dyDescent="0.25">
      <c r="A209" s="1">
        <v>9</v>
      </c>
      <c r="B209" s="4">
        <v>5</v>
      </c>
      <c r="C209" s="4">
        <v>1</v>
      </c>
      <c r="D209" s="4">
        <v>4</v>
      </c>
      <c r="E209" s="8">
        <f t="shared" si="60"/>
        <v>20</v>
      </c>
      <c r="F209" s="8">
        <f t="shared" si="61"/>
        <v>80</v>
      </c>
      <c r="G209" s="8">
        <f t="shared" si="62"/>
        <v>60</v>
      </c>
    </row>
    <row r="210" spans="1:7" hidden="1" x14ac:dyDescent="0.25">
      <c r="A210" s="1">
        <v>10</v>
      </c>
      <c r="B210" s="4">
        <v>5</v>
      </c>
      <c r="C210" s="4">
        <v>3</v>
      </c>
      <c r="D210" s="4">
        <v>3</v>
      </c>
      <c r="E210" s="8">
        <f t="shared" si="60"/>
        <v>60</v>
      </c>
      <c r="F210" s="8">
        <f t="shared" si="61"/>
        <v>60</v>
      </c>
      <c r="G210" s="8">
        <f t="shared" si="62"/>
        <v>0</v>
      </c>
    </row>
    <row r="211" spans="1:7" hidden="1" x14ac:dyDescent="0.25">
      <c r="A211" s="1">
        <v>11</v>
      </c>
      <c r="B211" s="4">
        <v>5</v>
      </c>
      <c r="C211" s="4">
        <v>3</v>
      </c>
      <c r="D211" s="4">
        <v>3</v>
      </c>
      <c r="E211" s="8">
        <f t="shared" si="60"/>
        <v>60</v>
      </c>
      <c r="F211" s="8">
        <f t="shared" si="61"/>
        <v>60</v>
      </c>
      <c r="G211" s="8">
        <f t="shared" si="62"/>
        <v>0</v>
      </c>
    </row>
    <row r="212" spans="1:7" hidden="1" x14ac:dyDescent="0.25">
      <c r="A212" s="1">
        <v>12</v>
      </c>
      <c r="B212" s="4">
        <v>5</v>
      </c>
      <c r="C212" s="4">
        <v>1</v>
      </c>
      <c r="D212" s="4">
        <v>3</v>
      </c>
      <c r="E212" s="8">
        <f t="shared" si="60"/>
        <v>20</v>
      </c>
      <c r="F212" s="8">
        <f t="shared" si="61"/>
        <v>60</v>
      </c>
      <c r="G212" s="8">
        <f t="shared" si="62"/>
        <v>40</v>
      </c>
    </row>
    <row r="213" spans="1:7" hidden="1" x14ac:dyDescent="0.25">
      <c r="A213" s="1">
        <v>13</v>
      </c>
      <c r="B213" s="4">
        <v>5</v>
      </c>
      <c r="C213" s="4">
        <v>3</v>
      </c>
      <c r="D213" s="4">
        <v>3</v>
      </c>
      <c r="E213" s="8">
        <f t="shared" si="60"/>
        <v>60</v>
      </c>
      <c r="F213" s="8">
        <f t="shared" si="61"/>
        <v>60</v>
      </c>
      <c r="G213" s="8">
        <f t="shared" si="62"/>
        <v>0</v>
      </c>
    </row>
    <row r="214" spans="1:7" hidden="1" x14ac:dyDescent="0.25">
      <c r="A214" s="1">
        <v>14</v>
      </c>
      <c r="B214" s="4">
        <v>5</v>
      </c>
      <c r="C214" s="4">
        <v>2</v>
      </c>
      <c r="D214" s="4">
        <v>4</v>
      </c>
      <c r="E214" s="8">
        <v>4</v>
      </c>
      <c r="F214" s="8">
        <f t="shared" si="61"/>
        <v>80</v>
      </c>
      <c r="G214" s="8">
        <f t="shared" si="62"/>
        <v>76</v>
      </c>
    </row>
    <row r="215" spans="1:7" hidden="1" x14ac:dyDescent="0.25">
      <c r="A215" s="1">
        <v>15</v>
      </c>
      <c r="B215" s="4">
        <v>5</v>
      </c>
      <c r="C215" s="4">
        <v>3</v>
      </c>
      <c r="D215" s="4">
        <v>4</v>
      </c>
      <c r="E215" s="8">
        <f>+C215*100/B215</f>
        <v>60</v>
      </c>
      <c r="F215" s="8">
        <f t="shared" si="61"/>
        <v>80</v>
      </c>
      <c r="G215" s="8">
        <f t="shared" si="62"/>
        <v>20</v>
      </c>
    </row>
    <row r="216" spans="1:7" hidden="1" x14ac:dyDescent="0.25">
      <c r="A216" s="1">
        <v>16</v>
      </c>
      <c r="B216" s="4">
        <v>5</v>
      </c>
      <c r="C216" s="4">
        <v>3</v>
      </c>
      <c r="D216" s="4">
        <v>3</v>
      </c>
      <c r="E216" s="8">
        <f>+C216*100/B216</f>
        <v>60</v>
      </c>
      <c r="F216" s="8">
        <f t="shared" si="61"/>
        <v>60</v>
      </c>
      <c r="G216" s="8">
        <f t="shared" si="62"/>
        <v>0</v>
      </c>
    </row>
    <row r="217" spans="1:7" hidden="1" x14ac:dyDescent="0.25">
      <c r="A217" s="1">
        <v>17</v>
      </c>
      <c r="B217" s="4">
        <v>5</v>
      </c>
      <c r="C217" s="4">
        <v>3</v>
      </c>
      <c r="D217" s="4">
        <v>3</v>
      </c>
      <c r="E217" s="8">
        <f>+C217*100/B217</f>
        <v>60</v>
      </c>
      <c r="F217" s="8">
        <f t="shared" si="61"/>
        <v>60</v>
      </c>
      <c r="G217" s="8">
        <f t="shared" si="62"/>
        <v>0</v>
      </c>
    </row>
    <row r="218" spans="1:7" hidden="1" x14ac:dyDescent="0.25">
      <c r="A218" s="1">
        <v>18</v>
      </c>
      <c r="B218" s="4">
        <v>5</v>
      </c>
      <c r="C218" s="4">
        <v>2</v>
      </c>
      <c r="D218" s="4">
        <v>3</v>
      </c>
      <c r="E218" s="8">
        <f>+C218*100/B218</f>
        <v>40</v>
      </c>
      <c r="F218" s="8">
        <f t="shared" si="61"/>
        <v>60</v>
      </c>
      <c r="G218" s="8">
        <f t="shared" si="62"/>
        <v>20</v>
      </c>
    </row>
    <row r="219" spans="1:7" hidden="1" x14ac:dyDescent="0.25">
      <c r="A219" s="1">
        <v>19</v>
      </c>
      <c r="B219" s="4">
        <v>5</v>
      </c>
      <c r="C219" s="4">
        <v>2</v>
      </c>
      <c r="D219" s="4">
        <v>4</v>
      </c>
      <c r="E219" s="8">
        <f>+C219*100/B219</f>
        <v>40</v>
      </c>
      <c r="F219" s="8">
        <f t="shared" si="61"/>
        <v>80</v>
      </c>
      <c r="G219" s="8">
        <f t="shared" si="62"/>
        <v>40</v>
      </c>
    </row>
    <row r="220" spans="1:7" hidden="1" x14ac:dyDescent="0.25">
      <c r="A220" s="1">
        <v>20</v>
      </c>
      <c r="B220" s="4">
        <v>5</v>
      </c>
      <c r="C220" s="4">
        <v>2</v>
      </c>
      <c r="D220" s="4">
        <v>2</v>
      </c>
      <c r="E220" s="8">
        <f t="shared" si="60"/>
        <v>40</v>
      </c>
      <c r="F220" s="8">
        <f t="shared" si="61"/>
        <v>40</v>
      </c>
      <c r="G220" s="8">
        <f t="shared" si="62"/>
        <v>0</v>
      </c>
    </row>
    <row r="221" spans="1:7" hidden="1" x14ac:dyDescent="0.25">
      <c r="A221" s="1">
        <v>21</v>
      </c>
      <c r="B221" s="4">
        <v>5</v>
      </c>
      <c r="C221" s="4">
        <v>1</v>
      </c>
      <c r="D221" s="4">
        <v>3</v>
      </c>
      <c r="E221" s="8">
        <f t="shared" si="60"/>
        <v>20</v>
      </c>
      <c r="F221" s="8">
        <f t="shared" si="61"/>
        <v>60</v>
      </c>
      <c r="G221" s="8">
        <f t="shared" si="62"/>
        <v>40</v>
      </c>
    </row>
    <row r="222" spans="1:7" hidden="1" x14ac:dyDescent="0.25">
      <c r="A222" s="1">
        <v>22</v>
      </c>
      <c r="B222" s="4">
        <v>5</v>
      </c>
      <c r="C222" s="4">
        <v>2</v>
      </c>
      <c r="D222" s="4">
        <v>3</v>
      </c>
      <c r="E222" s="8">
        <f t="shared" si="60"/>
        <v>40</v>
      </c>
      <c r="F222" s="8">
        <f t="shared" si="61"/>
        <v>60</v>
      </c>
      <c r="G222" s="8">
        <f t="shared" si="62"/>
        <v>20</v>
      </c>
    </row>
    <row r="223" spans="1:7" hidden="1" x14ac:dyDescent="0.25">
      <c r="A223" s="1">
        <v>23</v>
      </c>
      <c r="B223" s="4">
        <v>5</v>
      </c>
      <c r="C223" s="4">
        <v>1</v>
      </c>
      <c r="D223" s="4">
        <v>2</v>
      </c>
      <c r="E223" s="8">
        <f t="shared" si="60"/>
        <v>20</v>
      </c>
      <c r="F223" s="8">
        <f t="shared" si="61"/>
        <v>40</v>
      </c>
      <c r="G223" s="8">
        <f t="shared" si="62"/>
        <v>20</v>
      </c>
    </row>
    <row r="224" spans="1:7" hidden="1" x14ac:dyDescent="0.25">
      <c r="A224" s="1">
        <v>24</v>
      </c>
      <c r="B224" s="4">
        <v>5</v>
      </c>
      <c r="C224" s="4">
        <v>1</v>
      </c>
      <c r="D224" s="4">
        <v>3</v>
      </c>
      <c r="E224" s="8">
        <f t="shared" si="60"/>
        <v>20</v>
      </c>
      <c r="F224" s="8">
        <f t="shared" si="61"/>
        <v>60</v>
      </c>
      <c r="G224" s="8">
        <f t="shared" si="62"/>
        <v>40</v>
      </c>
    </row>
    <row r="225" spans="1:15" hidden="1" x14ac:dyDescent="0.25">
      <c r="A225" s="1">
        <v>25</v>
      </c>
      <c r="B225" s="4">
        <v>5</v>
      </c>
      <c r="C225" s="4">
        <v>3</v>
      </c>
      <c r="D225" s="4">
        <v>2</v>
      </c>
      <c r="E225" s="8">
        <f t="shared" si="60"/>
        <v>60</v>
      </c>
      <c r="F225" s="8">
        <f t="shared" si="61"/>
        <v>40</v>
      </c>
      <c r="G225" s="8">
        <f t="shared" si="62"/>
        <v>-20</v>
      </c>
    </row>
    <row r="226" spans="1:15" hidden="1" x14ac:dyDescent="0.25">
      <c r="A226" s="1">
        <v>26</v>
      </c>
      <c r="B226" s="4">
        <v>5</v>
      </c>
      <c r="C226" s="4">
        <v>2</v>
      </c>
      <c r="D226" s="4">
        <v>4</v>
      </c>
      <c r="E226" s="8">
        <f t="shared" si="60"/>
        <v>40</v>
      </c>
      <c r="F226" s="8">
        <f t="shared" si="61"/>
        <v>80</v>
      </c>
      <c r="G226" s="8">
        <f t="shared" si="62"/>
        <v>40</v>
      </c>
    </row>
    <row r="227" spans="1:15" hidden="1" x14ac:dyDescent="0.25">
      <c r="A227" s="6" t="s">
        <v>40</v>
      </c>
      <c r="B227" s="12">
        <f>+AVERAGE(B207:B226)</f>
        <v>5</v>
      </c>
      <c r="C227" s="13">
        <f>+AVERAGE(C201:C226)</f>
        <v>2.0769230769230771</v>
      </c>
      <c r="D227" s="13">
        <f>+AVERAGE(D201:D226)</f>
        <v>3.2692307692307692</v>
      </c>
      <c r="E227" s="11">
        <f>+AVERAGE(E201:E226)</f>
        <v>40.153846153846153</v>
      </c>
      <c r="F227" s="11">
        <f>+AVERAGE(F201:F226)</f>
        <v>65.384615384615387</v>
      </c>
      <c r="G227" s="11">
        <f>+AVERAGE(G201:G226)</f>
        <v>25.23076923076923</v>
      </c>
    </row>
    <row r="228" spans="1:15" ht="12" hidden="1" customHeight="1" x14ac:dyDescent="0.25"/>
    <row r="229" spans="1:15" x14ac:dyDescent="0.25">
      <c r="A229" s="330" t="s">
        <v>45</v>
      </c>
      <c r="B229" s="330"/>
      <c r="C229" s="330"/>
      <c r="D229" s="330"/>
      <c r="E229" s="330"/>
      <c r="F229" s="330"/>
      <c r="G229" s="331"/>
      <c r="I229" s="358" t="s">
        <v>45</v>
      </c>
      <c r="J229" s="358"/>
      <c r="K229" s="358"/>
      <c r="L229" s="358"/>
      <c r="M229" s="358"/>
      <c r="N229" s="358"/>
      <c r="O229" s="359"/>
    </row>
    <row r="230" spans="1:15" x14ac:dyDescent="0.25">
      <c r="A230" s="332" t="s">
        <v>136</v>
      </c>
      <c r="B230" s="332"/>
      <c r="C230" s="332"/>
      <c r="D230" s="332"/>
      <c r="E230" s="332"/>
      <c r="F230" s="332"/>
      <c r="G230" s="333"/>
      <c r="I230" s="332" t="s">
        <v>132</v>
      </c>
      <c r="J230" s="332"/>
      <c r="K230" s="332"/>
      <c r="L230" s="332"/>
      <c r="M230" s="332"/>
      <c r="N230" s="332"/>
      <c r="O230" s="333"/>
    </row>
    <row r="231" spans="1:15" ht="23.25" customHeight="1" x14ac:dyDescent="0.25">
      <c r="A231" s="53" t="s">
        <v>51</v>
      </c>
      <c r="B231" s="53" t="s">
        <v>80</v>
      </c>
      <c r="C231" s="54" t="s">
        <v>52</v>
      </c>
      <c r="D231" s="54" t="s">
        <v>53</v>
      </c>
      <c r="E231" s="54" t="s">
        <v>48</v>
      </c>
      <c r="F231" s="54" t="s">
        <v>49</v>
      </c>
      <c r="G231" s="53" t="s">
        <v>47</v>
      </c>
      <c r="I231" s="81" t="s">
        <v>51</v>
      </c>
      <c r="J231" s="81" t="s">
        <v>80</v>
      </c>
      <c r="K231" s="82" t="s">
        <v>52</v>
      </c>
      <c r="L231" s="82" t="s">
        <v>53</v>
      </c>
      <c r="M231" s="82" t="s">
        <v>48</v>
      </c>
      <c r="N231" s="82" t="s">
        <v>49</v>
      </c>
      <c r="O231" s="81" t="s">
        <v>47</v>
      </c>
    </row>
    <row r="232" spans="1:15" ht="12.75" customHeight="1" x14ac:dyDescent="0.25">
      <c r="A232" s="55">
        <v>1</v>
      </c>
      <c r="B232" s="56">
        <v>24</v>
      </c>
      <c r="C232" s="57">
        <v>14</v>
      </c>
      <c r="D232" s="57">
        <v>23</v>
      </c>
      <c r="E232" s="58">
        <f>+C232*100/B232</f>
        <v>58.333333333333336</v>
      </c>
      <c r="F232" s="58">
        <f>+D232*100/B232</f>
        <v>95.833333333333329</v>
      </c>
      <c r="G232" s="58">
        <f>+F232-E232</f>
        <v>37.499999999999993</v>
      </c>
      <c r="I232" s="55">
        <v>1</v>
      </c>
      <c r="J232" s="56">
        <v>7</v>
      </c>
      <c r="K232" s="76">
        <v>4</v>
      </c>
      <c r="L232" s="76">
        <v>4</v>
      </c>
      <c r="M232" s="58">
        <f>+K232*100/J232</f>
        <v>57.142857142857146</v>
      </c>
      <c r="N232" s="58">
        <f>+L232*100/J232</f>
        <v>57.142857142857146</v>
      </c>
      <c r="O232" s="58">
        <f>+N232-M232</f>
        <v>0</v>
      </c>
    </row>
    <row r="233" spans="1:15" x14ac:dyDescent="0.25">
      <c r="A233" s="55">
        <v>2</v>
      </c>
      <c r="B233" s="55">
        <v>24</v>
      </c>
      <c r="C233" s="57">
        <v>18</v>
      </c>
      <c r="D233" s="57">
        <v>18</v>
      </c>
      <c r="E233" s="59">
        <f t="shared" ref="E233:E238" si="63">+C233*100/B233</f>
        <v>75</v>
      </c>
      <c r="F233" s="59">
        <f t="shared" ref="F233:F238" si="64">+D233*100/B233</f>
        <v>75</v>
      </c>
      <c r="G233" s="58">
        <f t="shared" ref="G233:G278" si="65">+F233-E233</f>
        <v>0</v>
      </c>
      <c r="I233" s="55">
        <v>2</v>
      </c>
      <c r="J233" s="55">
        <v>7</v>
      </c>
      <c r="K233" s="76">
        <v>1</v>
      </c>
      <c r="L233" s="76">
        <v>2</v>
      </c>
      <c r="M233" s="59">
        <f t="shared" ref="M233:M238" si="66">+K233*100/J233</f>
        <v>14.285714285714286</v>
      </c>
      <c r="N233" s="59">
        <f t="shared" ref="N233:N238" si="67">+L233*100/J233</f>
        <v>28.571428571428573</v>
      </c>
      <c r="O233" s="58">
        <f t="shared" ref="O233:O277" si="68">+N233-M233</f>
        <v>14.285714285714286</v>
      </c>
    </row>
    <row r="234" spans="1:15" x14ac:dyDescent="0.25">
      <c r="A234" s="55">
        <v>3</v>
      </c>
      <c r="B234" s="56">
        <v>24</v>
      </c>
      <c r="C234" s="57">
        <v>19</v>
      </c>
      <c r="D234" s="57">
        <v>21</v>
      </c>
      <c r="E234" s="58">
        <f t="shared" si="63"/>
        <v>79.166666666666671</v>
      </c>
      <c r="F234" s="58">
        <f t="shared" si="64"/>
        <v>87.5</v>
      </c>
      <c r="G234" s="58">
        <f t="shared" si="65"/>
        <v>8.3333333333333286</v>
      </c>
      <c r="I234" s="55">
        <v>3</v>
      </c>
      <c r="J234" s="56">
        <v>7</v>
      </c>
      <c r="K234" s="76">
        <v>5</v>
      </c>
      <c r="L234" s="76">
        <v>4</v>
      </c>
      <c r="M234" s="58">
        <f t="shared" si="66"/>
        <v>71.428571428571431</v>
      </c>
      <c r="N234" s="58">
        <f t="shared" si="67"/>
        <v>57.142857142857146</v>
      </c>
      <c r="O234" s="58">
        <f t="shared" si="68"/>
        <v>-14.285714285714285</v>
      </c>
    </row>
    <row r="235" spans="1:15" x14ac:dyDescent="0.25">
      <c r="A235" s="55">
        <v>4</v>
      </c>
      <c r="B235" s="56">
        <v>24</v>
      </c>
      <c r="C235" s="57">
        <v>12</v>
      </c>
      <c r="D235" s="57">
        <v>20</v>
      </c>
      <c r="E235" s="58">
        <f t="shared" si="63"/>
        <v>50</v>
      </c>
      <c r="F235" s="58">
        <f t="shared" si="64"/>
        <v>83.333333333333329</v>
      </c>
      <c r="G235" s="58">
        <f t="shared" si="65"/>
        <v>33.333333333333329</v>
      </c>
      <c r="I235" s="55">
        <v>4</v>
      </c>
      <c r="J235" s="56">
        <v>7</v>
      </c>
      <c r="K235" s="76">
        <v>4</v>
      </c>
      <c r="L235" s="76">
        <v>3</v>
      </c>
      <c r="M235" s="58">
        <f t="shared" si="66"/>
        <v>57.142857142857146</v>
      </c>
      <c r="N235" s="58">
        <f t="shared" si="67"/>
        <v>42.857142857142854</v>
      </c>
      <c r="O235" s="58">
        <f t="shared" si="68"/>
        <v>-14.285714285714292</v>
      </c>
    </row>
    <row r="236" spans="1:15" x14ac:dyDescent="0.25">
      <c r="A236" s="55">
        <v>5</v>
      </c>
      <c r="B236" s="56">
        <v>24</v>
      </c>
      <c r="C236" s="57">
        <v>19</v>
      </c>
      <c r="D236" s="57">
        <v>24</v>
      </c>
      <c r="E236" s="58">
        <f t="shared" si="63"/>
        <v>79.166666666666671</v>
      </c>
      <c r="F236" s="58">
        <f t="shared" si="64"/>
        <v>100</v>
      </c>
      <c r="G236" s="58">
        <f t="shared" si="65"/>
        <v>20.833333333333329</v>
      </c>
      <c r="I236" s="55">
        <v>5</v>
      </c>
      <c r="J236" s="55">
        <v>7</v>
      </c>
      <c r="K236" s="76">
        <v>4</v>
      </c>
      <c r="L236" s="76">
        <v>4</v>
      </c>
      <c r="M236" s="58">
        <f t="shared" si="66"/>
        <v>57.142857142857146</v>
      </c>
      <c r="N236" s="58">
        <f t="shared" si="67"/>
        <v>57.142857142857146</v>
      </c>
      <c r="O236" s="58">
        <f t="shared" si="68"/>
        <v>0</v>
      </c>
    </row>
    <row r="237" spans="1:15" x14ac:dyDescent="0.25">
      <c r="A237" s="55">
        <v>6</v>
      </c>
      <c r="B237" s="56">
        <v>24</v>
      </c>
      <c r="C237" s="57">
        <v>18</v>
      </c>
      <c r="D237" s="57">
        <v>22</v>
      </c>
      <c r="E237" s="58">
        <f t="shared" si="63"/>
        <v>75</v>
      </c>
      <c r="F237" s="58">
        <f t="shared" si="64"/>
        <v>91.666666666666671</v>
      </c>
      <c r="G237" s="58">
        <f t="shared" si="65"/>
        <v>16.666666666666671</v>
      </c>
      <c r="I237" s="55">
        <v>6</v>
      </c>
      <c r="J237" s="56">
        <v>7</v>
      </c>
      <c r="K237" s="76">
        <v>5</v>
      </c>
      <c r="L237" s="76">
        <v>4</v>
      </c>
      <c r="M237" s="58">
        <f t="shared" si="66"/>
        <v>71.428571428571431</v>
      </c>
      <c r="N237" s="58">
        <f t="shared" si="67"/>
        <v>57.142857142857146</v>
      </c>
      <c r="O237" s="58">
        <f t="shared" si="68"/>
        <v>-14.285714285714285</v>
      </c>
    </row>
    <row r="238" spans="1:15" x14ac:dyDescent="0.25">
      <c r="A238" s="55">
        <v>7</v>
      </c>
      <c r="B238" s="56">
        <v>24</v>
      </c>
      <c r="C238" s="57">
        <v>9</v>
      </c>
      <c r="D238" s="57">
        <v>10</v>
      </c>
      <c r="E238" s="58">
        <f t="shared" si="63"/>
        <v>37.5</v>
      </c>
      <c r="F238" s="58">
        <f t="shared" si="64"/>
        <v>41.666666666666664</v>
      </c>
      <c r="G238" s="58">
        <f t="shared" si="65"/>
        <v>4.1666666666666643</v>
      </c>
      <c r="I238" s="55">
        <v>7</v>
      </c>
      <c r="J238" s="56">
        <v>7</v>
      </c>
      <c r="K238" s="76">
        <v>3</v>
      </c>
      <c r="L238" s="76">
        <v>3</v>
      </c>
      <c r="M238" s="58">
        <f t="shared" si="66"/>
        <v>42.857142857142854</v>
      </c>
      <c r="N238" s="58">
        <f t="shared" si="67"/>
        <v>42.857142857142854</v>
      </c>
      <c r="O238" s="58">
        <f t="shared" si="68"/>
        <v>0</v>
      </c>
    </row>
    <row r="239" spans="1:15" x14ac:dyDescent="0.25">
      <c r="A239" s="55">
        <v>8</v>
      </c>
      <c r="B239" s="56">
        <v>24</v>
      </c>
      <c r="C239" s="57">
        <v>13</v>
      </c>
      <c r="D239" s="57">
        <v>23</v>
      </c>
      <c r="E239" s="58">
        <f>+C239*100/B278</f>
        <v>54.166666666666664</v>
      </c>
      <c r="F239" s="58">
        <f>+D239*100/B278</f>
        <v>95.833333333333329</v>
      </c>
      <c r="G239" s="58">
        <f t="shared" si="65"/>
        <v>41.666666666666664</v>
      </c>
      <c r="I239" s="55">
        <v>8</v>
      </c>
      <c r="J239" s="56">
        <v>7</v>
      </c>
      <c r="K239" s="76">
        <v>1</v>
      </c>
      <c r="L239" s="76">
        <v>4</v>
      </c>
      <c r="M239" s="58">
        <f>+K239*100/J278</f>
        <v>14.285714285714286</v>
      </c>
      <c r="N239" s="58">
        <f>+L239*100/J278</f>
        <v>57.142857142857146</v>
      </c>
      <c r="O239" s="58">
        <f t="shared" si="68"/>
        <v>42.857142857142861</v>
      </c>
    </row>
    <row r="240" spans="1:15" x14ac:dyDescent="0.25">
      <c r="A240" s="55">
        <v>9</v>
      </c>
      <c r="B240" s="56">
        <v>24</v>
      </c>
      <c r="C240" s="60">
        <v>15</v>
      </c>
      <c r="D240" s="60">
        <v>24</v>
      </c>
      <c r="E240" s="58">
        <f t="shared" ref="E240:E273" si="69">+C240*100/B240</f>
        <v>62.5</v>
      </c>
      <c r="F240" s="58">
        <f t="shared" ref="F240:F277" si="70">+D240*100/B240</f>
        <v>100</v>
      </c>
      <c r="G240" s="58">
        <f t="shared" si="65"/>
        <v>37.5</v>
      </c>
      <c r="I240" s="55">
        <v>9</v>
      </c>
      <c r="J240" s="55">
        <v>7</v>
      </c>
      <c r="K240" s="76">
        <v>4</v>
      </c>
      <c r="L240" s="76">
        <v>4</v>
      </c>
      <c r="M240" s="58">
        <f t="shared" ref="M240:M277" si="71">+K240*100/J240</f>
        <v>57.142857142857146</v>
      </c>
      <c r="N240" s="58">
        <f t="shared" ref="N240:N277" si="72">+L240*100/J240</f>
        <v>57.142857142857146</v>
      </c>
      <c r="O240" s="58">
        <f t="shared" si="68"/>
        <v>0</v>
      </c>
    </row>
    <row r="241" spans="1:15" x14ac:dyDescent="0.25">
      <c r="A241" s="55">
        <v>10</v>
      </c>
      <c r="B241" s="56">
        <v>24</v>
      </c>
      <c r="C241" s="57">
        <v>22</v>
      </c>
      <c r="D241" s="57">
        <v>22</v>
      </c>
      <c r="E241" s="58">
        <f t="shared" si="69"/>
        <v>91.666666666666671</v>
      </c>
      <c r="F241" s="58">
        <f t="shared" si="70"/>
        <v>91.666666666666671</v>
      </c>
      <c r="G241" s="58">
        <f t="shared" si="65"/>
        <v>0</v>
      </c>
      <c r="I241" s="55">
        <v>10</v>
      </c>
      <c r="J241" s="56">
        <v>7</v>
      </c>
      <c r="K241" s="76">
        <v>7</v>
      </c>
      <c r="L241" s="76">
        <v>7</v>
      </c>
      <c r="M241" s="58">
        <f t="shared" si="71"/>
        <v>100</v>
      </c>
      <c r="N241" s="58">
        <f t="shared" si="72"/>
        <v>100</v>
      </c>
      <c r="O241" s="58">
        <f t="shared" si="68"/>
        <v>0</v>
      </c>
    </row>
    <row r="242" spans="1:15" x14ac:dyDescent="0.25">
      <c r="A242" s="55">
        <v>11</v>
      </c>
      <c r="B242" s="56">
        <v>24</v>
      </c>
      <c r="C242" s="57">
        <v>20</v>
      </c>
      <c r="D242" s="57">
        <v>23</v>
      </c>
      <c r="E242" s="58">
        <f t="shared" si="69"/>
        <v>83.333333333333329</v>
      </c>
      <c r="F242" s="58">
        <f t="shared" si="70"/>
        <v>95.833333333333329</v>
      </c>
      <c r="G242" s="58">
        <f t="shared" si="65"/>
        <v>12.5</v>
      </c>
      <c r="I242" s="55">
        <v>11</v>
      </c>
      <c r="J242" s="56">
        <v>7</v>
      </c>
      <c r="K242" s="76">
        <v>1</v>
      </c>
      <c r="L242" s="76">
        <v>4</v>
      </c>
      <c r="M242" s="58">
        <f t="shared" si="71"/>
        <v>14.285714285714286</v>
      </c>
      <c r="N242" s="58">
        <f t="shared" si="72"/>
        <v>57.142857142857146</v>
      </c>
      <c r="O242" s="58">
        <f t="shared" si="68"/>
        <v>42.857142857142861</v>
      </c>
    </row>
    <row r="243" spans="1:15" x14ac:dyDescent="0.25">
      <c r="A243" s="55">
        <v>12</v>
      </c>
      <c r="B243" s="56">
        <v>24</v>
      </c>
      <c r="C243" s="57">
        <v>21</v>
      </c>
      <c r="D243" s="57">
        <v>24</v>
      </c>
      <c r="E243" s="58">
        <f t="shared" si="69"/>
        <v>87.5</v>
      </c>
      <c r="F243" s="58">
        <f t="shared" si="70"/>
        <v>100</v>
      </c>
      <c r="G243" s="58">
        <f t="shared" si="65"/>
        <v>12.5</v>
      </c>
      <c r="I243" s="55">
        <v>12</v>
      </c>
      <c r="J243" s="55">
        <v>7</v>
      </c>
      <c r="K243" s="76">
        <v>0</v>
      </c>
      <c r="L243" s="76">
        <v>4</v>
      </c>
      <c r="M243" s="58">
        <f t="shared" si="71"/>
        <v>0</v>
      </c>
      <c r="N243" s="58">
        <f t="shared" si="72"/>
        <v>57.142857142857146</v>
      </c>
      <c r="O243" s="58">
        <f t="shared" si="68"/>
        <v>57.142857142857146</v>
      </c>
    </row>
    <row r="244" spans="1:15" x14ac:dyDescent="0.25">
      <c r="A244" s="55">
        <v>13</v>
      </c>
      <c r="B244" s="56">
        <v>24</v>
      </c>
      <c r="C244" s="57">
        <v>16</v>
      </c>
      <c r="D244" s="57">
        <v>22</v>
      </c>
      <c r="E244" s="58">
        <f t="shared" si="69"/>
        <v>66.666666666666671</v>
      </c>
      <c r="F244" s="58">
        <f t="shared" si="70"/>
        <v>91.666666666666671</v>
      </c>
      <c r="G244" s="58">
        <f t="shared" si="65"/>
        <v>25</v>
      </c>
      <c r="I244" s="55">
        <v>13</v>
      </c>
      <c r="J244" s="56">
        <v>7</v>
      </c>
      <c r="K244" s="76">
        <v>3</v>
      </c>
      <c r="L244" s="76">
        <v>3</v>
      </c>
      <c r="M244" s="58">
        <f t="shared" si="71"/>
        <v>42.857142857142854</v>
      </c>
      <c r="N244" s="58">
        <f t="shared" si="72"/>
        <v>42.857142857142854</v>
      </c>
      <c r="O244" s="58">
        <f t="shared" si="68"/>
        <v>0</v>
      </c>
    </row>
    <row r="245" spans="1:15" x14ac:dyDescent="0.25">
      <c r="A245" s="55">
        <v>14</v>
      </c>
      <c r="B245" s="56">
        <v>24</v>
      </c>
      <c r="C245" s="57">
        <v>17</v>
      </c>
      <c r="D245" s="57">
        <v>19</v>
      </c>
      <c r="E245" s="58">
        <f t="shared" si="69"/>
        <v>70.833333333333329</v>
      </c>
      <c r="F245" s="58">
        <f t="shared" si="70"/>
        <v>79.166666666666671</v>
      </c>
      <c r="G245" s="58">
        <f t="shared" si="65"/>
        <v>8.3333333333333428</v>
      </c>
      <c r="I245" s="55">
        <v>14</v>
      </c>
      <c r="J245" s="56">
        <v>7</v>
      </c>
      <c r="K245" s="76">
        <v>1</v>
      </c>
      <c r="L245" s="76">
        <v>5</v>
      </c>
      <c r="M245" s="58">
        <f t="shared" si="71"/>
        <v>14.285714285714286</v>
      </c>
      <c r="N245" s="58">
        <f t="shared" si="72"/>
        <v>71.428571428571431</v>
      </c>
      <c r="O245" s="58">
        <f t="shared" si="68"/>
        <v>57.142857142857146</v>
      </c>
    </row>
    <row r="246" spans="1:15" x14ac:dyDescent="0.25">
      <c r="A246" s="55">
        <v>15</v>
      </c>
      <c r="B246" s="56">
        <v>24</v>
      </c>
      <c r="C246" s="57">
        <v>17</v>
      </c>
      <c r="D246" s="57">
        <v>20</v>
      </c>
      <c r="E246" s="58">
        <f t="shared" si="69"/>
        <v>70.833333333333329</v>
      </c>
      <c r="F246" s="58">
        <f t="shared" si="70"/>
        <v>83.333333333333329</v>
      </c>
      <c r="G246" s="58">
        <f t="shared" si="65"/>
        <v>12.5</v>
      </c>
      <c r="I246" s="55">
        <v>15</v>
      </c>
      <c r="J246" s="56">
        <v>7</v>
      </c>
      <c r="K246" s="76">
        <v>2</v>
      </c>
      <c r="L246" s="76">
        <v>2</v>
      </c>
      <c r="M246" s="58">
        <f t="shared" si="71"/>
        <v>28.571428571428573</v>
      </c>
      <c r="N246" s="58">
        <f t="shared" si="72"/>
        <v>28.571428571428573</v>
      </c>
      <c r="O246" s="58">
        <f t="shared" si="68"/>
        <v>0</v>
      </c>
    </row>
    <row r="247" spans="1:15" x14ac:dyDescent="0.25">
      <c r="A247" s="55">
        <v>16</v>
      </c>
      <c r="B247" s="56">
        <v>24</v>
      </c>
      <c r="C247" s="57">
        <v>18</v>
      </c>
      <c r="D247" s="57">
        <v>21</v>
      </c>
      <c r="E247" s="58">
        <f t="shared" si="69"/>
        <v>75</v>
      </c>
      <c r="F247" s="58">
        <f t="shared" si="70"/>
        <v>87.5</v>
      </c>
      <c r="G247" s="58">
        <f t="shared" si="65"/>
        <v>12.5</v>
      </c>
      <c r="I247" s="55">
        <v>16</v>
      </c>
      <c r="J247" s="55">
        <v>7</v>
      </c>
      <c r="K247" s="76">
        <v>4</v>
      </c>
      <c r="L247" s="76">
        <v>7</v>
      </c>
      <c r="M247" s="58">
        <f t="shared" si="71"/>
        <v>57.142857142857146</v>
      </c>
      <c r="N247" s="58">
        <f t="shared" si="72"/>
        <v>100</v>
      </c>
      <c r="O247" s="58">
        <f t="shared" si="68"/>
        <v>42.857142857142854</v>
      </c>
    </row>
    <row r="248" spans="1:15" x14ac:dyDescent="0.25">
      <c r="A248" s="55">
        <v>17</v>
      </c>
      <c r="B248" s="56">
        <v>24</v>
      </c>
      <c r="C248" s="57">
        <v>17</v>
      </c>
      <c r="D248" s="57">
        <v>21</v>
      </c>
      <c r="E248" s="58">
        <f t="shared" si="69"/>
        <v>70.833333333333329</v>
      </c>
      <c r="F248" s="58">
        <f t="shared" si="70"/>
        <v>87.5</v>
      </c>
      <c r="G248" s="58">
        <f t="shared" si="65"/>
        <v>16.666666666666671</v>
      </c>
      <c r="I248" s="55">
        <v>17</v>
      </c>
      <c r="J248" s="56">
        <v>7</v>
      </c>
      <c r="K248" s="76">
        <v>6</v>
      </c>
      <c r="L248" s="76">
        <v>6</v>
      </c>
      <c r="M248" s="58">
        <f t="shared" si="71"/>
        <v>85.714285714285708</v>
      </c>
      <c r="N248" s="58">
        <f t="shared" si="72"/>
        <v>85.714285714285708</v>
      </c>
      <c r="O248" s="58">
        <f t="shared" si="68"/>
        <v>0</v>
      </c>
    </row>
    <row r="249" spans="1:15" x14ac:dyDescent="0.25">
      <c r="A249" s="55">
        <v>18</v>
      </c>
      <c r="B249" s="56">
        <v>24</v>
      </c>
      <c r="C249" s="57">
        <v>21</v>
      </c>
      <c r="D249" s="57">
        <v>23</v>
      </c>
      <c r="E249" s="58">
        <f t="shared" si="69"/>
        <v>87.5</v>
      </c>
      <c r="F249" s="58">
        <f t="shared" si="70"/>
        <v>95.833333333333329</v>
      </c>
      <c r="G249" s="58">
        <f t="shared" si="65"/>
        <v>8.3333333333333286</v>
      </c>
      <c r="I249" s="55">
        <v>18</v>
      </c>
      <c r="J249" s="56">
        <v>7</v>
      </c>
      <c r="K249" s="76">
        <v>4</v>
      </c>
      <c r="L249" s="76">
        <v>5</v>
      </c>
      <c r="M249" s="58">
        <f t="shared" si="71"/>
        <v>57.142857142857146</v>
      </c>
      <c r="N249" s="58">
        <f t="shared" si="72"/>
        <v>71.428571428571431</v>
      </c>
      <c r="O249" s="58">
        <f t="shared" si="68"/>
        <v>14.285714285714285</v>
      </c>
    </row>
    <row r="250" spans="1:15" x14ac:dyDescent="0.25">
      <c r="A250" s="55">
        <v>19</v>
      </c>
      <c r="B250" s="56">
        <v>24</v>
      </c>
      <c r="C250" s="61">
        <v>0</v>
      </c>
      <c r="D250" s="61">
        <v>0</v>
      </c>
      <c r="E250" s="58">
        <f t="shared" si="69"/>
        <v>0</v>
      </c>
      <c r="F250" s="58">
        <f t="shared" si="70"/>
        <v>0</v>
      </c>
      <c r="G250" s="58">
        <f t="shared" si="65"/>
        <v>0</v>
      </c>
      <c r="I250" s="55">
        <v>19</v>
      </c>
      <c r="J250" s="55">
        <v>7</v>
      </c>
      <c r="K250" s="76">
        <v>4</v>
      </c>
      <c r="L250" s="76">
        <v>4</v>
      </c>
      <c r="M250" s="58">
        <f t="shared" si="71"/>
        <v>57.142857142857146</v>
      </c>
      <c r="N250" s="58">
        <f t="shared" si="72"/>
        <v>57.142857142857146</v>
      </c>
      <c r="O250" s="58">
        <f t="shared" si="68"/>
        <v>0</v>
      </c>
    </row>
    <row r="251" spans="1:15" x14ac:dyDescent="0.25">
      <c r="A251" s="55">
        <v>20</v>
      </c>
      <c r="B251" s="56">
        <v>24</v>
      </c>
      <c r="C251" s="57">
        <v>17</v>
      </c>
      <c r="D251" s="57">
        <v>20</v>
      </c>
      <c r="E251" s="58">
        <f t="shared" si="69"/>
        <v>70.833333333333329</v>
      </c>
      <c r="F251" s="58">
        <f t="shared" si="70"/>
        <v>83.333333333333329</v>
      </c>
      <c r="G251" s="58">
        <f t="shared" si="65"/>
        <v>12.5</v>
      </c>
      <c r="I251" s="55">
        <v>20</v>
      </c>
      <c r="J251" s="56">
        <v>7</v>
      </c>
      <c r="K251" s="76">
        <v>6</v>
      </c>
      <c r="L251" s="76">
        <v>6</v>
      </c>
      <c r="M251" s="58">
        <f t="shared" si="71"/>
        <v>85.714285714285708</v>
      </c>
      <c r="N251" s="58">
        <f t="shared" si="72"/>
        <v>85.714285714285708</v>
      </c>
      <c r="O251" s="58">
        <f t="shared" si="68"/>
        <v>0</v>
      </c>
    </row>
    <row r="252" spans="1:15" x14ac:dyDescent="0.25">
      <c r="A252" s="55">
        <v>21</v>
      </c>
      <c r="B252" s="56">
        <v>24</v>
      </c>
      <c r="C252" s="57">
        <v>10</v>
      </c>
      <c r="D252" s="57">
        <v>24</v>
      </c>
      <c r="E252" s="58">
        <f t="shared" si="69"/>
        <v>41.666666666666664</v>
      </c>
      <c r="F252" s="58">
        <f t="shared" si="70"/>
        <v>100</v>
      </c>
      <c r="G252" s="58">
        <f t="shared" si="65"/>
        <v>58.333333333333336</v>
      </c>
      <c r="I252" s="55">
        <v>21</v>
      </c>
      <c r="J252" s="56">
        <v>7</v>
      </c>
      <c r="K252" s="76">
        <v>4</v>
      </c>
      <c r="L252" s="76">
        <v>7</v>
      </c>
      <c r="M252" s="58">
        <f t="shared" si="71"/>
        <v>57.142857142857146</v>
      </c>
      <c r="N252" s="58">
        <f t="shared" si="72"/>
        <v>100</v>
      </c>
      <c r="O252" s="58">
        <f t="shared" si="68"/>
        <v>42.857142857142854</v>
      </c>
    </row>
    <row r="253" spans="1:15" x14ac:dyDescent="0.25">
      <c r="A253" s="55">
        <v>22</v>
      </c>
      <c r="B253" s="56">
        <v>24</v>
      </c>
      <c r="C253" s="57">
        <v>18</v>
      </c>
      <c r="D253" s="57">
        <v>20</v>
      </c>
      <c r="E253" s="58">
        <f t="shared" si="69"/>
        <v>75</v>
      </c>
      <c r="F253" s="58">
        <f t="shared" si="70"/>
        <v>83.333333333333329</v>
      </c>
      <c r="G253" s="58">
        <f t="shared" si="65"/>
        <v>8.3333333333333286</v>
      </c>
      <c r="I253" s="55">
        <v>22</v>
      </c>
      <c r="J253" s="56">
        <v>7</v>
      </c>
      <c r="K253" s="76">
        <v>2</v>
      </c>
      <c r="L253" s="76">
        <v>7</v>
      </c>
      <c r="M253" s="58">
        <f t="shared" si="71"/>
        <v>28.571428571428573</v>
      </c>
      <c r="N253" s="58">
        <f t="shared" si="72"/>
        <v>100</v>
      </c>
      <c r="O253" s="58">
        <f t="shared" si="68"/>
        <v>71.428571428571431</v>
      </c>
    </row>
    <row r="254" spans="1:15" x14ac:dyDescent="0.25">
      <c r="A254" s="55">
        <v>23</v>
      </c>
      <c r="B254" s="56">
        <v>24</v>
      </c>
      <c r="C254" s="57">
        <v>20</v>
      </c>
      <c r="D254" s="57">
        <v>22</v>
      </c>
      <c r="E254" s="58">
        <f t="shared" si="69"/>
        <v>83.333333333333329</v>
      </c>
      <c r="F254" s="58">
        <f t="shared" si="70"/>
        <v>91.666666666666671</v>
      </c>
      <c r="G254" s="58">
        <f t="shared" si="65"/>
        <v>8.3333333333333428</v>
      </c>
      <c r="I254" s="55">
        <v>23</v>
      </c>
      <c r="J254" s="55">
        <v>7</v>
      </c>
      <c r="K254" s="76">
        <v>5</v>
      </c>
      <c r="L254" s="76">
        <v>6</v>
      </c>
      <c r="M254" s="58">
        <f t="shared" si="71"/>
        <v>71.428571428571431</v>
      </c>
      <c r="N254" s="58">
        <f t="shared" si="72"/>
        <v>85.714285714285708</v>
      </c>
      <c r="O254" s="58">
        <f t="shared" si="68"/>
        <v>14.285714285714278</v>
      </c>
    </row>
    <row r="255" spans="1:15" x14ac:dyDescent="0.25">
      <c r="A255" s="55">
        <v>24</v>
      </c>
      <c r="B255" s="56">
        <v>24</v>
      </c>
      <c r="C255" s="57">
        <v>19</v>
      </c>
      <c r="D255" s="57">
        <v>20</v>
      </c>
      <c r="E255" s="58">
        <f t="shared" si="69"/>
        <v>79.166666666666671</v>
      </c>
      <c r="F255" s="58">
        <f t="shared" si="70"/>
        <v>83.333333333333329</v>
      </c>
      <c r="G255" s="58">
        <f t="shared" si="65"/>
        <v>4.1666666666666572</v>
      </c>
      <c r="I255" s="55">
        <v>24</v>
      </c>
      <c r="J255" s="56">
        <v>7</v>
      </c>
      <c r="K255" s="76">
        <v>6</v>
      </c>
      <c r="L255" s="76">
        <v>7</v>
      </c>
      <c r="M255" s="58">
        <f t="shared" si="71"/>
        <v>85.714285714285708</v>
      </c>
      <c r="N255" s="58">
        <f t="shared" si="72"/>
        <v>100</v>
      </c>
      <c r="O255" s="58">
        <f t="shared" si="68"/>
        <v>14.285714285714292</v>
      </c>
    </row>
    <row r="256" spans="1:15" x14ac:dyDescent="0.25">
      <c r="A256" s="55">
        <v>25</v>
      </c>
      <c r="B256" s="56">
        <v>24</v>
      </c>
      <c r="C256" s="57">
        <v>19</v>
      </c>
      <c r="D256" s="57">
        <v>19</v>
      </c>
      <c r="E256" s="58">
        <f t="shared" si="69"/>
        <v>79.166666666666671</v>
      </c>
      <c r="F256" s="58">
        <f t="shared" si="70"/>
        <v>79.166666666666671</v>
      </c>
      <c r="G256" s="58">
        <f t="shared" si="65"/>
        <v>0</v>
      </c>
      <c r="I256" s="55">
        <v>25</v>
      </c>
      <c r="J256" s="56">
        <v>7</v>
      </c>
      <c r="K256" s="76">
        <v>7</v>
      </c>
      <c r="L256" s="76">
        <v>7</v>
      </c>
      <c r="M256" s="58">
        <f t="shared" si="71"/>
        <v>100</v>
      </c>
      <c r="N256" s="58">
        <f t="shared" si="72"/>
        <v>100</v>
      </c>
      <c r="O256" s="58">
        <f t="shared" si="68"/>
        <v>0</v>
      </c>
    </row>
    <row r="257" spans="1:15" x14ac:dyDescent="0.25">
      <c r="A257" s="55">
        <v>26</v>
      </c>
      <c r="B257" s="56">
        <v>24</v>
      </c>
      <c r="C257" s="57">
        <v>15</v>
      </c>
      <c r="D257" s="57">
        <v>15</v>
      </c>
      <c r="E257" s="58">
        <f t="shared" si="69"/>
        <v>62.5</v>
      </c>
      <c r="F257" s="58">
        <f t="shared" si="70"/>
        <v>62.5</v>
      </c>
      <c r="G257" s="58">
        <f t="shared" si="65"/>
        <v>0</v>
      </c>
      <c r="I257" s="55">
        <v>26</v>
      </c>
      <c r="J257" s="55">
        <v>7</v>
      </c>
      <c r="K257" s="76">
        <v>6</v>
      </c>
      <c r="L257" s="76">
        <v>7</v>
      </c>
      <c r="M257" s="58">
        <f t="shared" si="71"/>
        <v>85.714285714285708</v>
      </c>
      <c r="N257" s="58">
        <f t="shared" si="72"/>
        <v>100</v>
      </c>
      <c r="O257" s="58">
        <f t="shared" si="68"/>
        <v>14.285714285714292</v>
      </c>
    </row>
    <row r="258" spans="1:15" x14ac:dyDescent="0.25">
      <c r="A258" s="55">
        <v>27</v>
      </c>
      <c r="B258" s="56">
        <v>24</v>
      </c>
      <c r="C258" s="57">
        <v>21</v>
      </c>
      <c r="D258" s="57">
        <v>21</v>
      </c>
      <c r="E258" s="58">
        <f t="shared" si="69"/>
        <v>87.5</v>
      </c>
      <c r="F258" s="58">
        <f t="shared" si="70"/>
        <v>87.5</v>
      </c>
      <c r="G258" s="58">
        <f t="shared" si="65"/>
        <v>0</v>
      </c>
      <c r="I258" s="55">
        <v>27</v>
      </c>
      <c r="J258" s="56">
        <v>7</v>
      </c>
      <c r="K258" s="76">
        <v>4</v>
      </c>
      <c r="L258" s="76">
        <v>3</v>
      </c>
      <c r="M258" s="58">
        <f t="shared" si="71"/>
        <v>57.142857142857146</v>
      </c>
      <c r="N258" s="58">
        <f t="shared" si="72"/>
        <v>42.857142857142854</v>
      </c>
      <c r="O258" s="58">
        <f t="shared" si="68"/>
        <v>-14.285714285714292</v>
      </c>
    </row>
    <row r="259" spans="1:15" x14ac:dyDescent="0.25">
      <c r="A259" s="55">
        <v>28</v>
      </c>
      <c r="B259" s="56">
        <v>24</v>
      </c>
      <c r="C259" s="57">
        <v>17</v>
      </c>
      <c r="D259" s="57">
        <v>20</v>
      </c>
      <c r="E259" s="58">
        <f t="shared" si="69"/>
        <v>70.833333333333329</v>
      </c>
      <c r="F259" s="58">
        <f t="shared" si="70"/>
        <v>83.333333333333329</v>
      </c>
      <c r="G259" s="58">
        <f t="shared" si="65"/>
        <v>12.5</v>
      </c>
      <c r="I259" s="55">
        <v>28</v>
      </c>
      <c r="J259" s="56">
        <v>7</v>
      </c>
      <c r="K259" s="76">
        <v>3</v>
      </c>
      <c r="L259" s="76">
        <v>3</v>
      </c>
      <c r="M259" s="58">
        <f t="shared" si="71"/>
        <v>42.857142857142854</v>
      </c>
      <c r="N259" s="58">
        <f t="shared" si="72"/>
        <v>42.857142857142854</v>
      </c>
      <c r="O259" s="58">
        <f t="shared" si="68"/>
        <v>0</v>
      </c>
    </row>
    <row r="260" spans="1:15" x14ac:dyDescent="0.25">
      <c r="A260" s="55">
        <v>29</v>
      </c>
      <c r="B260" s="56">
        <v>24</v>
      </c>
      <c r="C260" s="57">
        <v>20</v>
      </c>
      <c r="D260" s="57">
        <v>20</v>
      </c>
      <c r="E260" s="58">
        <f t="shared" si="69"/>
        <v>83.333333333333329</v>
      </c>
      <c r="F260" s="58">
        <f t="shared" si="70"/>
        <v>83.333333333333329</v>
      </c>
      <c r="G260" s="58">
        <f t="shared" si="65"/>
        <v>0</v>
      </c>
      <c r="I260" s="55">
        <v>29</v>
      </c>
      <c r="J260" s="56">
        <v>7</v>
      </c>
      <c r="K260" s="76">
        <v>2</v>
      </c>
      <c r="L260" s="76">
        <v>2</v>
      </c>
      <c r="M260" s="58">
        <f t="shared" si="71"/>
        <v>28.571428571428573</v>
      </c>
      <c r="N260" s="58">
        <f t="shared" si="72"/>
        <v>28.571428571428573</v>
      </c>
      <c r="O260" s="58">
        <f t="shared" si="68"/>
        <v>0</v>
      </c>
    </row>
    <row r="261" spans="1:15" x14ac:dyDescent="0.25">
      <c r="A261" s="55">
        <v>30</v>
      </c>
      <c r="B261" s="56">
        <v>24</v>
      </c>
      <c r="C261" s="62">
        <v>16</v>
      </c>
      <c r="D261" s="62">
        <v>21</v>
      </c>
      <c r="E261" s="58">
        <f t="shared" si="69"/>
        <v>66.666666666666671</v>
      </c>
      <c r="F261" s="58">
        <f t="shared" si="70"/>
        <v>87.5</v>
      </c>
      <c r="G261" s="58">
        <f t="shared" si="65"/>
        <v>20.833333333333329</v>
      </c>
      <c r="I261" s="55">
        <v>30</v>
      </c>
      <c r="J261" s="55">
        <v>7</v>
      </c>
      <c r="K261" s="76">
        <v>1</v>
      </c>
      <c r="L261" s="76">
        <v>5</v>
      </c>
      <c r="M261" s="58">
        <f t="shared" si="71"/>
        <v>14.285714285714286</v>
      </c>
      <c r="N261" s="58">
        <f t="shared" si="72"/>
        <v>71.428571428571431</v>
      </c>
      <c r="O261" s="58">
        <f t="shared" si="68"/>
        <v>57.142857142857146</v>
      </c>
    </row>
    <row r="262" spans="1:15" x14ac:dyDescent="0.25">
      <c r="A262" s="55">
        <v>31</v>
      </c>
      <c r="B262" s="56">
        <v>24</v>
      </c>
      <c r="C262" s="62">
        <v>16</v>
      </c>
      <c r="D262" s="62">
        <v>19</v>
      </c>
      <c r="E262" s="58">
        <f t="shared" si="69"/>
        <v>66.666666666666671</v>
      </c>
      <c r="F262" s="58">
        <f t="shared" si="70"/>
        <v>79.166666666666671</v>
      </c>
      <c r="G262" s="58">
        <f t="shared" si="65"/>
        <v>12.5</v>
      </c>
      <c r="I262" s="55">
        <v>31</v>
      </c>
      <c r="J262" s="56">
        <v>7</v>
      </c>
      <c r="K262" s="76">
        <v>1</v>
      </c>
      <c r="L262" s="76">
        <v>0</v>
      </c>
      <c r="M262" s="58">
        <f t="shared" si="71"/>
        <v>14.285714285714286</v>
      </c>
      <c r="N262" s="58">
        <f t="shared" si="72"/>
        <v>0</v>
      </c>
      <c r="O262" s="58">
        <f t="shared" si="68"/>
        <v>-14.285714285714286</v>
      </c>
    </row>
    <row r="263" spans="1:15" x14ac:dyDescent="0.25">
      <c r="A263" s="55">
        <v>32</v>
      </c>
      <c r="B263" s="56">
        <v>24</v>
      </c>
      <c r="C263" s="57">
        <v>18</v>
      </c>
      <c r="D263" s="57">
        <v>20</v>
      </c>
      <c r="E263" s="58">
        <f t="shared" si="69"/>
        <v>75</v>
      </c>
      <c r="F263" s="58">
        <f t="shared" si="70"/>
        <v>83.333333333333329</v>
      </c>
      <c r="G263" s="58">
        <f t="shared" si="65"/>
        <v>8.3333333333333286</v>
      </c>
      <c r="I263" s="55">
        <v>32</v>
      </c>
      <c r="J263" s="56">
        <v>7</v>
      </c>
      <c r="K263" s="76">
        <v>6</v>
      </c>
      <c r="L263" s="76">
        <v>7</v>
      </c>
      <c r="M263" s="58">
        <f t="shared" si="71"/>
        <v>85.714285714285708</v>
      </c>
      <c r="N263" s="58">
        <f t="shared" si="72"/>
        <v>100</v>
      </c>
      <c r="O263" s="58">
        <f t="shared" si="68"/>
        <v>14.285714285714292</v>
      </c>
    </row>
    <row r="264" spans="1:15" x14ac:dyDescent="0.25">
      <c r="A264" s="55">
        <v>33</v>
      </c>
      <c r="B264" s="56">
        <v>24</v>
      </c>
      <c r="C264" s="57">
        <v>15</v>
      </c>
      <c r="D264" s="57">
        <v>20</v>
      </c>
      <c r="E264" s="58">
        <f t="shared" si="69"/>
        <v>62.5</v>
      </c>
      <c r="F264" s="58">
        <f t="shared" si="70"/>
        <v>83.333333333333329</v>
      </c>
      <c r="G264" s="58">
        <f t="shared" si="65"/>
        <v>20.833333333333329</v>
      </c>
      <c r="I264" s="55">
        <v>33</v>
      </c>
      <c r="J264" s="55">
        <v>7</v>
      </c>
      <c r="K264" s="76">
        <v>3</v>
      </c>
      <c r="L264" s="76">
        <v>7</v>
      </c>
      <c r="M264" s="58">
        <f t="shared" si="71"/>
        <v>42.857142857142854</v>
      </c>
      <c r="N264" s="58">
        <f t="shared" si="72"/>
        <v>100</v>
      </c>
      <c r="O264" s="58">
        <f t="shared" si="68"/>
        <v>57.142857142857146</v>
      </c>
    </row>
    <row r="265" spans="1:15" x14ac:dyDescent="0.25">
      <c r="A265" s="55">
        <v>34</v>
      </c>
      <c r="B265" s="56">
        <v>24</v>
      </c>
      <c r="C265" s="57">
        <v>11</v>
      </c>
      <c r="D265" s="57">
        <v>20</v>
      </c>
      <c r="E265" s="58">
        <f t="shared" si="69"/>
        <v>45.833333333333336</v>
      </c>
      <c r="F265" s="58">
        <f t="shared" si="70"/>
        <v>83.333333333333329</v>
      </c>
      <c r="G265" s="58">
        <f t="shared" si="65"/>
        <v>37.499999999999993</v>
      </c>
      <c r="I265" s="55">
        <v>34</v>
      </c>
      <c r="J265" s="56">
        <v>7</v>
      </c>
      <c r="K265" s="76">
        <v>5</v>
      </c>
      <c r="L265" s="76">
        <v>7</v>
      </c>
      <c r="M265" s="58">
        <f t="shared" si="71"/>
        <v>71.428571428571431</v>
      </c>
      <c r="N265" s="58">
        <f t="shared" si="72"/>
        <v>100</v>
      </c>
      <c r="O265" s="58">
        <f t="shared" si="68"/>
        <v>28.571428571428569</v>
      </c>
    </row>
    <row r="266" spans="1:15" x14ac:dyDescent="0.25">
      <c r="A266" s="55">
        <v>35</v>
      </c>
      <c r="B266" s="56">
        <v>24</v>
      </c>
      <c r="C266" s="57">
        <v>19</v>
      </c>
      <c r="D266" s="57">
        <v>20</v>
      </c>
      <c r="E266" s="58">
        <f t="shared" si="69"/>
        <v>79.166666666666671</v>
      </c>
      <c r="F266" s="58">
        <f t="shared" si="70"/>
        <v>83.333333333333329</v>
      </c>
      <c r="G266" s="58">
        <f t="shared" si="65"/>
        <v>4.1666666666666572</v>
      </c>
      <c r="I266" s="55">
        <v>35</v>
      </c>
      <c r="J266" s="56">
        <v>7</v>
      </c>
      <c r="K266" s="76">
        <v>4</v>
      </c>
      <c r="L266" s="76">
        <v>6</v>
      </c>
      <c r="M266" s="58">
        <f t="shared" si="71"/>
        <v>57.142857142857146</v>
      </c>
      <c r="N266" s="58">
        <f t="shared" si="72"/>
        <v>85.714285714285708</v>
      </c>
      <c r="O266" s="58">
        <f t="shared" si="68"/>
        <v>28.571428571428562</v>
      </c>
    </row>
    <row r="267" spans="1:15" x14ac:dyDescent="0.25">
      <c r="A267" s="55">
        <v>36</v>
      </c>
      <c r="B267" s="56">
        <v>24</v>
      </c>
      <c r="C267" s="57">
        <v>19</v>
      </c>
      <c r="D267" s="57">
        <v>22</v>
      </c>
      <c r="E267" s="58">
        <f t="shared" si="69"/>
        <v>79.166666666666671</v>
      </c>
      <c r="F267" s="58">
        <f t="shared" si="70"/>
        <v>91.666666666666671</v>
      </c>
      <c r="G267" s="58">
        <f t="shared" si="65"/>
        <v>12.5</v>
      </c>
      <c r="I267" s="55">
        <v>36</v>
      </c>
      <c r="J267" s="56">
        <v>7</v>
      </c>
      <c r="K267" s="76">
        <v>1</v>
      </c>
      <c r="L267" s="76">
        <v>3</v>
      </c>
      <c r="M267" s="58">
        <f t="shared" si="71"/>
        <v>14.285714285714286</v>
      </c>
      <c r="N267" s="58">
        <f t="shared" si="72"/>
        <v>42.857142857142854</v>
      </c>
      <c r="O267" s="58">
        <f t="shared" si="68"/>
        <v>28.571428571428569</v>
      </c>
    </row>
    <row r="268" spans="1:15" x14ac:dyDescent="0.25">
      <c r="A268" s="55">
        <v>37</v>
      </c>
      <c r="B268" s="56">
        <v>24</v>
      </c>
      <c r="C268" s="57">
        <v>16</v>
      </c>
      <c r="D268" s="57">
        <v>18</v>
      </c>
      <c r="E268" s="58">
        <f t="shared" si="69"/>
        <v>66.666666666666671</v>
      </c>
      <c r="F268" s="58">
        <f t="shared" si="70"/>
        <v>75</v>
      </c>
      <c r="G268" s="58">
        <f t="shared" si="65"/>
        <v>8.3333333333333286</v>
      </c>
      <c r="I268" s="55">
        <v>37</v>
      </c>
      <c r="J268" s="55">
        <v>7</v>
      </c>
      <c r="K268" s="76">
        <v>2</v>
      </c>
      <c r="L268" s="76">
        <v>4</v>
      </c>
      <c r="M268" s="58">
        <f t="shared" si="71"/>
        <v>28.571428571428573</v>
      </c>
      <c r="N268" s="58">
        <f t="shared" si="72"/>
        <v>57.142857142857146</v>
      </c>
      <c r="O268" s="58">
        <f t="shared" si="68"/>
        <v>28.571428571428573</v>
      </c>
    </row>
    <row r="269" spans="1:15" x14ac:dyDescent="0.25">
      <c r="A269" s="55">
        <v>38</v>
      </c>
      <c r="B269" s="56">
        <v>24</v>
      </c>
      <c r="C269" s="57">
        <v>19</v>
      </c>
      <c r="D269" s="57">
        <v>24</v>
      </c>
      <c r="E269" s="58">
        <f t="shared" si="69"/>
        <v>79.166666666666671</v>
      </c>
      <c r="F269" s="58">
        <f t="shared" si="70"/>
        <v>100</v>
      </c>
      <c r="G269" s="58">
        <f t="shared" si="65"/>
        <v>20.833333333333329</v>
      </c>
      <c r="I269" s="55">
        <v>38</v>
      </c>
      <c r="J269" s="56">
        <v>7</v>
      </c>
      <c r="K269" s="76">
        <v>2</v>
      </c>
      <c r="L269" s="76">
        <v>5</v>
      </c>
      <c r="M269" s="58">
        <f t="shared" si="71"/>
        <v>28.571428571428573</v>
      </c>
      <c r="N269" s="58">
        <f t="shared" si="72"/>
        <v>71.428571428571431</v>
      </c>
      <c r="O269" s="58">
        <f t="shared" si="68"/>
        <v>42.857142857142861</v>
      </c>
    </row>
    <row r="270" spans="1:15" x14ac:dyDescent="0.25">
      <c r="A270" s="55">
        <v>39</v>
      </c>
      <c r="B270" s="56">
        <v>24</v>
      </c>
      <c r="C270" s="57">
        <v>14</v>
      </c>
      <c r="D270" s="57">
        <v>24</v>
      </c>
      <c r="E270" s="58">
        <f t="shared" si="69"/>
        <v>58.333333333333336</v>
      </c>
      <c r="F270" s="58">
        <f t="shared" si="70"/>
        <v>100</v>
      </c>
      <c r="G270" s="58">
        <f t="shared" si="65"/>
        <v>41.666666666666664</v>
      </c>
      <c r="I270" s="55">
        <v>39</v>
      </c>
      <c r="J270" s="56">
        <v>7</v>
      </c>
      <c r="K270" s="76">
        <v>4</v>
      </c>
      <c r="L270" s="76">
        <v>7</v>
      </c>
      <c r="M270" s="58">
        <f t="shared" si="71"/>
        <v>57.142857142857146</v>
      </c>
      <c r="N270" s="58">
        <f t="shared" si="72"/>
        <v>100</v>
      </c>
      <c r="O270" s="58">
        <f t="shared" si="68"/>
        <v>42.857142857142854</v>
      </c>
    </row>
    <row r="271" spans="1:15" x14ac:dyDescent="0.25">
      <c r="A271" s="55">
        <v>40</v>
      </c>
      <c r="B271" s="56">
        <v>24</v>
      </c>
      <c r="C271" s="57">
        <v>11</v>
      </c>
      <c r="D271" s="57">
        <v>14</v>
      </c>
      <c r="E271" s="58">
        <f t="shared" si="69"/>
        <v>45.833333333333336</v>
      </c>
      <c r="F271" s="58">
        <f t="shared" si="70"/>
        <v>58.333333333333336</v>
      </c>
      <c r="G271" s="58">
        <f t="shared" si="65"/>
        <v>12.5</v>
      </c>
      <c r="I271" s="55">
        <v>40</v>
      </c>
      <c r="J271" s="55">
        <v>7</v>
      </c>
      <c r="K271" s="76">
        <v>4</v>
      </c>
      <c r="L271" s="76">
        <v>2</v>
      </c>
      <c r="M271" s="58">
        <f t="shared" si="71"/>
        <v>57.142857142857146</v>
      </c>
      <c r="N271" s="58">
        <f t="shared" si="72"/>
        <v>28.571428571428573</v>
      </c>
      <c r="O271" s="58">
        <f t="shared" si="68"/>
        <v>-28.571428571428573</v>
      </c>
    </row>
    <row r="272" spans="1:15" x14ac:dyDescent="0.25">
      <c r="A272" s="55">
        <v>41</v>
      </c>
      <c r="B272" s="56">
        <v>24</v>
      </c>
      <c r="C272" s="57">
        <v>15</v>
      </c>
      <c r="D272" s="57">
        <v>23</v>
      </c>
      <c r="E272" s="58">
        <f t="shared" si="69"/>
        <v>62.5</v>
      </c>
      <c r="F272" s="58">
        <f t="shared" si="70"/>
        <v>95.833333333333329</v>
      </c>
      <c r="G272" s="58">
        <f t="shared" si="65"/>
        <v>33.333333333333329</v>
      </c>
      <c r="I272" s="55">
        <v>41</v>
      </c>
      <c r="J272" s="56">
        <v>7</v>
      </c>
      <c r="K272" s="76">
        <v>2</v>
      </c>
      <c r="L272" s="76">
        <v>4</v>
      </c>
      <c r="M272" s="58">
        <f t="shared" si="71"/>
        <v>28.571428571428573</v>
      </c>
      <c r="N272" s="58">
        <f t="shared" si="72"/>
        <v>57.142857142857146</v>
      </c>
      <c r="O272" s="58">
        <f t="shared" si="68"/>
        <v>28.571428571428573</v>
      </c>
    </row>
    <row r="273" spans="1:15" x14ac:dyDescent="0.25">
      <c r="A273" s="55">
        <v>42</v>
      </c>
      <c r="B273" s="56">
        <v>24</v>
      </c>
      <c r="C273" s="57">
        <v>16</v>
      </c>
      <c r="D273" s="57">
        <v>17</v>
      </c>
      <c r="E273" s="58">
        <f t="shared" si="69"/>
        <v>66.666666666666671</v>
      </c>
      <c r="F273" s="58">
        <f t="shared" si="70"/>
        <v>70.833333333333329</v>
      </c>
      <c r="G273" s="58">
        <f t="shared" si="65"/>
        <v>4.1666666666666572</v>
      </c>
      <c r="I273" s="55">
        <v>42</v>
      </c>
      <c r="J273" s="56">
        <v>7</v>
      </c>
      <c r="K273" s="76">
        <v>5</v>
      </c>
      <c r="L273" s="76">
        <v>7</v>
      </c>
      <c r="M273" s="58">
        <f t="shared" si="71"/>
        <v>71.428571428571431</v>
      </c>
      <c r="N273" s="58">
        <f t="shared" si="72"/>
        <v>100</v>
      </c>
      <c r="O273" s="58">
        <f t="shared" si="68"/>
        <v>28.571428571428569</v>
      </c>
    </row>
    <row r="274" spans="1:15" x14ac:dyDescent="0.25">
      <c r="A274" s="55">
        <v>43</v>
      </c>
      <c r="B274" s="56">
        <v>24</v>
      </c>
      <c r="C274" s="63">
        <v>8</v>
      </c>
      <c r="D274" s="57">
        <v>24</v>
      </c>
      <c r="E274" s="58">
        <f>+C274*100/B274</f>
        <v>33.333333333333336</v>
      </c>
      <c r="F274" s="58">
        <f>+D274*100/B274</f>
        <v>100</v>
      </c>
      <c r="G274" s="58">
        <f t="shared" si="65"/>
        <v>66.666666666666657</v>
      </c>
      <c r="I274" s="55">
        <v>43</v>
      </c>
      <c r="J274" s="56">
        <v>7</v>
      </c>
      <c r="K274" s="76">
        <v>3</v>
      </c>
      <c r="L274" s="76">
        <v>3</v>
      </c>
      <c r="M274" s="58">
        <f t="shared" si="71"/>
        <v>42.857142857142854</v>
      </c>
      <c r="N274" s="58">
        <f t="shared" si="72"/>
        <v>42.857142857142854</v>
      </c>
      <c r="O274" s="58">
        <f t="shared" si="68"/>
        <v>0</v>
      </c>
    </row>
    <row r="275" spans="1:15" x14ac:dyDescent="0.25">
      <c r="A275" s="55">
        <v>44</v>
      </c>
      <c r="B275" s="56">
        <v>24</v>
      </c>
      <c r="C275" s="57">
        <v>14</v>
      </c>
      <c r="D275" s="57">
        <v>24</v>
      </c>
      <c r="E275" s="58">
        <f>+C275*100/B275</f>
        <v>58.333333333333336</v>
      </c>
      <c r="F275" s="58">
        <f>+D275*100/B275</f>
        <v>100</v>
      </c>
      <c r="G275" s="58">
        <f t="shared" si="65"/>
        <v>41.666666666666664</v>
      </c>
      <c r="I275" s="55">
        <v>44</v>
      </c>
      <c r="J275" s="55">
        <v>7</v>
      </c>
      <c r="K275" s="76">
        <v>4</v>
      </c>
      <c r="L275" s="76">
        <v>7</v>
      </c>
      <c r="M275" s="58">
        <f t="shared" si="71"/>
        <v>57.142857142857146</v>
      </c>
      <c r="N275" s="58">
        <f t="shared" si="72"/>
        <v>100</v>
      </c>
      <c r="O275" s="58">
        <f t="shared" si="68"/>
        <v>42.857142857142854</v>
      </c>
    </row>
    <row r="276" spans="1:15" x14ac:dyDescent="0.25">
      <c r="A276" s="55">
        <v>45</v>
      </c>
      <c r="B276" s="56">
        <v>24</v>
      </c>
      <c r="C276" s="57">
        <v>18</v>
      </c>
      <c r="D276" s="57">
        <v>20</v>
      </c>
      <c r="E276" s="58">
        <f>+C276*100/B276</f>
        <v>75</v>
      </c>
      <c r="F276" s="58">
        <f>+D276*100/B276</f>
        <v>83.333333333333329</v>
      </c>
      <c r="G276" s="58">
        <f t="shared" si="65"/>
        <v>8.3333333333333286</v>
      </c>
      <c r="I276" s="55">
        <v>45</v>
      </c>
      <c r="J276" s="56">
        <v>7</v>
      </c>
      <c r="K276" s="76">
        <v>3</v>
      </c>
      <c r="L276" s="76">
        <v>3</v>
      </c>
      <c r="M276" s="58">
        <f t="shared" si="71"/>
        <v>42.857142857142854</v>
      </c>
      <c r="N276" s="58">
        <f t="shared" si="72"/>
        <v>42.857142857142854</v>
      </c>
      <c r="O276" s="58">
        <f t="shared" si="68"/>
        <v>0</v>
      </c>
    </row>
    <row r="277" spans="1:15" x14ac:dyDescent="0.25">
      <c r="A277" s="55">
        <v>46</v>
      </c>
      <c r="B277" s="56">
        <v>24</v>
      </c>
      <c r="C277" s="57">
        <v>21</v>
      </c>
      <c r="D277" s="57">
        <v>23</v>
      </c>
      <c r="E277" s="58">
        <f>+C277*100/B277</f>
        <v>87.5</v>
      </c>
      <c r="F277" s="58">
        <f t="shared" si="70"/>
        <v>95.833333333333329</v>
      </c>
      <c r="G277" s="58">
        <f t="shared" si="65"/>
        <v>8.3333333333333286</v>
      </c>
      <c r="I277" s="55">
        <v>46</v>
      </c>
      <c r="J277" s="56">
        <v>7</v>
      </c>
      <c r="K277" s="76">
        <v>2</v>
      </c>
      <c r="L277" s="76">
        <v>3</v>
      </c>
      <c r="M277" s="58">
        <f t="shared" si="71"/>
        <v>28.571428571428573</v>
      </c>
      <c r="N277" s="58">
        <f t="shared" si="72"/>
        <v>42.857142857142854</v>
      </c>
      <c r="O277" s="58">
        <f t="shared" si="68"/>
        <v>14.285714285714281</v>
      </c>
    </row>
    <row r="278" spans="1:15" x14ac:dyDescent="0.25">
      <c r="A278" s="64" t="s">
        <v>40</v>
      </c>
      <c r="B278" s="65">
        <f>+AVERAGE(B232:B238)</f>
        <v>24</v>
      </c>
      <c r="C278" s="66">
        <f>+AVERAGE(C232:C277)</f>
        <v>16.260869565217391</v>
      </c>
      <c r="D278" s="66">
        <f>+AVERAGE(D232:D277)</f>
        <v>20.304347826086957</v>
      </c>
      <c r="E278" s="66">
        <f>+AVERAGE(E232:E277)</f>
        <v>67.753623188405797</v>
      </c>
      <c r="F278" s="66">
        <f>+AVERAGE(F232:F277)</f>
        <v>84.601449275362341</v>
      </c>
      <c r="G278" s="66">
        <f t="shared" si="65"/>
        <v>16.847826086956545</v>
      </c>
      <c r="I278" s="55">
        <v>47</v>
      </c>
      <c r="J278" s="55">
        <v>7</v>
      </c>
      <c r="K278" s="76">
        <v>5</v>
      </c>
      <c r="L278" s="76">
        <v>7</v>
      </c>
      <c r="M278" s="58">
        <f t="shared" ref="M278:M287" si="73">+K278*100/J278</f>
        <v>71.428571428571431</v>
      </c>
      <c r="N278" s="58">
        <f t="shared" ref="N278:N287" si="74">+L278*100/J278</f>
        <v>100</v>
      </c>
      <c r="O278" s="58">
        <f t="shared" ref="O278:O287" si="75">+N278-M278</f>
        <v>28.571428571428569</v>
      </c>
    </row>
    <row r="279" spans="1:15" x14ac:dyDescent="0.25">
      <c r="I279" s="55">
        <v>48</v>
      </c>
      <c r="J279" s="56">
        <v>7</v>
      </c>
      <c r="K279" s="76">
        <v>2</v>
      </c>
      <c r="L279" s="76">
        <v>1</v>
      </c>
      <c r="M279" s="58">
        <f t="shared" si="73"/>
        <v>28.571428571428573</v>
      </c>
      <c r="N279" s="58">
        <f t="shared" si="74"/>
        <v>14.285714285714286</v>
      </c>
      <c r="O279" s="58">
        <f t="shared" si="75"/>
        <v>-14.285714285714286</v>
      </c>
    </row>
    <row r="280" spans="1:15" x14ac:dyDescent="0.25">
      <c r="A280" s="360" t="s">
        <v>45</v>
      </c>
      <c r="B280" s="360"/>
      <c r="C280" s="360"/>
      <c r="D280" s="360"/>
      <c r="E280" s="360"/>
      <c r="F280" s="360"/>
      <c r="G280" s="361"/>
      <c r="I280" s="55">
        <v>49</v>
      </c>
      <c r="J280" s="56">
        <v>7</v>
      </c>
      <c r="K280" s="76">
        <v>3</v>
      </c>
      <c r="L280" s="76">
        <v>5</v>
      </c>
      <c r="M280" s="58">
        <f t="shared" si="73"/>
        <v>42.857142857142854</v>
      </c>
      <c r="N280" s="58">
        <f t="shared" si="74"/>
        <v>71.428571428571431</v>
      </c>
      <c r="O280" s="58">
        <f t="shared" si="75"/>
        <v>28.571428571428577</v>
      </c>
    </row>
    <row r="281" spans="1:15" x14ac:dyDescent="0.25">
      <c r="A281" s="362" t="s">
        <v>135</v>
      </c>
      <c r="B281" s="362"/>
      <c r="C281" s="362"/>
      <c r="D281" s="362"/>
      <c r="E281" s="362"/>
      <c r="F281" s="362"/>
      <c r="G281" s="363"/>
      <c r="I281" s="55">
        <v>50</v>
      </c>
      <c r="J281" s="56">
        <v>7</v>
      </c>
      <c r="K281" s="76">
        <v>7</v>
      </c>
      <c r="L281" s="76">
        <v>7</v>
      </c>
      <c r="M281" s="58">
        <f t="shared" si="73"/>
        <v>100</v>
      </c>
      <c r="N281" s="58">
        <f t="shared" si="74"/>
        <v>100</v>
      </c>
      <c r="O281" s="58">
        <f t="shared" si="75"/>
        <v>0</v>
      </c>
    </row>
    <row r="282" spans="1:15" ht="18.75" customHeight="1" x14ac:dyDescent="0.25">
      <c r="A282" s="77" t="s">
        <v>51</v>
      </c>
      <c r="B282" s="77" t="s">
        <v>80</v>
      </c>
      <c r="C282" s="78" t="s">
        <v>52</v>
      </c>
      <c r="D282" s="78" t="s">
        <v>53</v>
      </c>
      <c r="E282" s="78" t="s">
        <v>48</v>
      </c>
      <c r="F282" s="78" t="s">
        <v>49</v>
      </c>
      <c r="G282" s="77" t="s">
        <v>47</v>
      </c>
      <c r="I282" s="55">
        <v>51</v>
      </c>
      <c r="J282" s="55">
        <v>7</v>
      </c>
      <c r="K282" s="76">
        <v>7</v>
      </c>
      <c r="L282" s="76">
        <v>7</v>
      </c>
      <c r="M282" s="58">
        <f t="shared" si="73"/>
        <v>100</v>
      </c>
      <c r="N282" s="58">
        <f t="shared" si="74"/>
        <v>100</v>
      </c>
      <c r="O282" s="58">
        <f t="shared" si="75"/>
        <v>0</v>
      </c>
    </row>
    <row r="283" spans="1:15" x14ac:dyDescent="0.25">
      <c r="A283" s="55">
        <v>1</v>
      </c>
      <c r="B283" s="56">
        <v>5</v>
      </c>
      <c r="C283" s="56">
        <v>3</v>
      </c>
      <c r="D283" s="56">
        <v>3</v>
      </c>
      <c r="E283" s="58">
        <f>+C283*100/B283</f>
        <v>60</v>
      </c>
      <c r="F283" s="58">
        <f>+D283*100/B283</f>
        <v>60</v>
      </c>
      <c r="G283" s="58">
        <f>+F283-E283</f>
        <v>0</v>
      </c>
      <c r="I283" s="55">
        <v>52</v>
      </c>
      <c r="J283" s="56">
        <v>7</v>
      </c>
      <c r="K283" s="76">
        <v>3</v>
      </c>
      <c r="L283" s="76">
        <v>6</v>
      </c>
      <c r="M283" s="58">
        <f t="shared" si="73"/>
        <v>42.857142857142854</v>
      </c>
      <c r="N283" s="58">
        <f t="shared" si="74"/>
        <v>85.714285714285708</v>
      </c>
      <c r="O283" s="58">
        <f t="shared" si="75"/>
        <v>42.857142857142854</v>
      </c>
    </row>
    <row r="284" spans="1:15" x14ac:dyDescent="0.25">
      <c r="A284" s="55">
        <v>2</v>
      </c>
      <c r="B284" s="55">
        <v>5</v>
      </c>
      <c r="C284" s="56">
        <v>3</v>
      </c>
      <c r="D284" s="56">
        <v>3</v>
      </c>
      <c r="E284" s="59">
        <f t="shared" ref="E284:E289" si="76">+C284*100/B284</f>
        <v>60</v>
      </c>
      <c r="F284" s="59">
        <f t="shared" ref="F284:F289" si="77">+D284*100/B284</f>
        <v>60</v>
      </c>
      <c r="G284" s="58">
        <f t="shared" ref="G284:G322" si="78">+F284-E284</f>
        <v>0</v>
      </c>
      <c r="I284" s="55">
        <v>53</v>
      </c>
      <c r="J284" s="56">
        <v>7</v>
      </c>
      <c r="K284" s="76">
        <v>1</v>
      </c>
      <c r="L284" s="76">
        <v>1</v>
      </c>
      <c r="M284" s="58">
        <f t="shared" si="73"/>
        <v>14.285714285714286</v>
      </c>
      <c r="N284" s="58">
        <f t="shared" si="74"/>
        <v>14.285714285714286</v>
      </c>
      <c r="O284" s="58">
        <f t="shared" si="75"/>
        <v>0</v>
      </c>
    </row>
    <row r="285" spans="1:15" x14ac:dyDescent="0.25">
      <c r="A285" s="55">
        <v>3</v>
      </c>
      <c r="B285" s="56">
        <v>5</v>
      </c>
      <c r="C285" s="56">
        <v>3</v>
      </c>
      <c r="D285" s="56">
        <v>5</v>
      </c>
      <c r="E285" s="58">
        <f t="shared" si="76"/>
        <v>60</v>
      </c>
      <c r="F285" s="58">
        <f t="shared" si="77"/>
        <v>100</v>
      </c>
      <c r="G285" s="58">
        <f t="shared" si="78"/>
        <v>40</v>
      </c>
      <c r="I285" s="55">
        <v>54</v>
      </c>
      <c r="J285" s="55">
        <v>7</v>
      </c>
      <c r="K285" s="76">
        <v>5</v>
      </c>
      <c r="L285" s="76">
        <v>7</v>
      </c>
      <c r="M285" s="58">
        <f t="shared" si="73"/>
        <v>71.428571428571431</v>
      </c>
      <c r="N285" s="58">
        <f t="shared" si="74"/>
        <v>100</v>
      </c>
      <c r="O285" s="58">
        <f t="shared" si="75"/>
        <v>28.571428571428569</v>
      </c>
    </row>
    <row r="286" spans="1:15" x14ac:dyDescent="0.25">
      <c r="A286" s="55">
        <v>4</v>
      </c>
      <c r="B286" s="56">
        <v>5</v>
      </c>
      <c r="C286" s="56">
        <v>2</v>
      </c>
      <c r="D286" s="56">
        <v>2</v>
      </c>
      <c r="E286" s="58">
        <f t="shared" si="76"/>
        <v>40</v>
      </c>
      <c r="F286" s="58">
        <f t="shared" si="77"/>
        <v>40</v>
      </c>
      <c r="G286" s="58">
        <f t="shared" si="78"/>
        <v>0</v>
      </c>
      <c r="I286" s="55">
        <v>55</v>
      </c>
      <c r="J286" s="56">
        <v>7</v>
      </c>
      <c r="K286" s="76">
        <v>2</v>
      </c>
      <c r="L286" s="76">
        <v>6</v>
      </c>
      <c r="M286" s="58">
        <f t="shared" si="73"/>
        <v>28.571428571428573</v>
      </c>
      <c r="N286" s="58">
        <f t="shared" si="74"/>
        <v>85.714285714285708</v>
      </c>
      <c r="O286" s="58">
        <f t="shared" si="75"/>
        <v>57.142857142857139</v>
      </c>
    </row>
    <row r="287" spans="1:15" x14ac:dyDescent="0.25">
      <c r="A287" s="55">
        <v>5</v>
      </c>
      <c r="B287" s="55">
        <v>5</v>
      </c>
      <c r="C287" s="56">
        <v>2</v>
      </c>
      <c r="D287" s="56">
        <v>2</v>
      </c>
      <c r="E287" s="58">
        <f t="shared" si="76"/>
        <v>40</v>
      </c>
      <c r="F287" s="58">
        <f t="shared" si="77"/>
        <v>40</v>
      </c>
      <c r="G287" s="58">
        <f t="shared" si="78"/>
        <v>0</v>
      </c>
      <c r="I287" s="55">
        <v>56</v>
      </c>
      <c r="J287" s="56">
        <v>7</v>
      </c>
      <c r="K287" s="76">
        <v>3</v>
      </c>
      <c r="L287" s="76">
        <v>3</v>
      </c>
      <c r="M287" s="58">
        <f t="shared" si="73"/>
        <v>42.857142857142854</v>
      </c>
      <c r="N287" s="58">
        <f t="shared" si="74"/>
        <v>42.857142857142854</v>
      </c>
      <c r="O287" s="58">
        <f t="shared" si="75"/>
        <v>0</v>
      </c>
    </row>
    <row r="288" spans="1:15" x14ac:dyDescent="0.25">
      <c r="A288" s="55">
        <v>6</v>
      </c>
      <c r="B288" s="56">
        <v>5</v>
      </c>
      <c r="C288" s="56">
        <v>2</v>
      </c>
      <c r="D288" s="56">
        <v>2</v>
      </c>
      <c r="E288" s="58">
        <f t="shared" si="76"/>
        <v>40</v>
      </c>
      <c r="F288" s="58">
        <f t="shared" si="77"/>
        <v>40</v>
      </c>
      <c r="G288" s="58">
        <f t="shared" si="78"/>
        <v>0</v>
      </c>
      <c r="I288" s="64" t="s">
        <v>40</v>
      </c>
      <c r="J288" s="65">
        <f>+AVERAGE(J242:J248)</f>
        <v>7</v>
      </c>
      <c r="K288" s="66">
        <f>+AVERAGE(K242:K287)</f>
        <v>3.4782608695652173</v>
      </c>
      <c r="L288" s="66">
        <f>+AVERAGE(L242:L287)</f>
        <v>4.8913043478260869</v>
      </c>
      <c r="M288" s="66">
        <f>+AVERAGE(M242:M287)</f>
        <v>49.689440993788821</v>
      </c>
      <c r="N288" s="66">
        <f>+AVERAGE(N242:N287)</f>
        <v>69.875776397515509</v>
      </c>
      <c r="O288" s="66">
        <f>+N288-M288</f>
        <v>20.186335403726687</v>
      </c>
    </row>
    <row r="289" spans="1:15" x14ac:dyDescent="0.25">
      <c r="A289" s="55">
        <v>7</v>
      </c>
      <c r="B289" s="56">
        <v>5</v>
      </c>
      <c r="C289" s="56">
        <v>5</v>
      </c>
      <c r="D289" s="56">
        <v>5</v>
      </c>
      <c r="E289" s="58">
        <f t="shared" si="76"/>
        <v>100</v>
      </c>
      <c r="F289" s="58">
        <f t="shared" si="77"/>
        <v>100</v>
      </c>
      <c r="G289" s="58">
        <f t="shared" si="78"/>
        <v>0</v>
      </c>
    </row>
    <row r="290" spans="1:15" x14ac:dyDescent="0.25">
      <c r="A290" s="55">
        <v>8</v>
      </c>
      <c r="B290" s="55">
        <v>5</v>
      </c>
      <c r="C290" s="56">
        <v>2</v>
      </c>
      <c r="D290" s="56">
        <v>2</v>
      </c>
      <c r="E290" s="58">
        <f>+C290*100/B322</f>
        <v>40</v>
      </c>
      <c r="F290" s="58">
        <f>+D290*100/B322</f>
        <v>40</v>
      </c>
      <c r="G290" s="58">
        <f t="shared" si="78"/>
        <v>0</v>
      </c>
    </row>
    <row r="291" spans="1:15" x14ac:dyDescent="0.25">
      <c r="A291" s="55">
        <v>9</v>
      </c>
      <c r="B291" s="56">
        <v>5</v>
      </c>
      <c r="C291" s="56">
        <v>2</v>
      </c>
      <c r="D291" s="56">
        <v>5</v>
      </c>
      <c r="E291" s="58">
        <f t="shared" ref="E291:E321" si="79">+C291*100/B291</f>
        <v>40</v>
      </c>
      <c r="F291" s="58">
        <f t="shared" ref="F291:F321" si="80">+D291*100/B291</f>
        <v>100</v>
      </c>
      <c r="G291" s="58">
        <f t="shared" si="78"/>
        <v>60</v>
      </c>
      <c r="I291" s="350" t="s">
        <v>149</v>
      </c>
      <c r="J291" s="350"/>
      <c r="K291" s="350"/>
      <c r="L291" s="350"/>
      <c r="M291" s="350"/>
      <c r="N291" s="350"/>
      <c r="O291" s="350"/>
    </row>
    <row r="292" spans="1:15" x14ac:dyDescent="0.25">
      <c r="A292" s="55">
        <v>10</v>
      </c>
      <c r="B292" s="56">
        <v>5</v>
      </c>
      <c r="C292" s="56">
        <v>4</v>
      </c>
      <c r="D292" s="56">
        <v>5</v>
      </c>
      <c r="E292" s="58">
        <f t="shared" si="79"/>
        <v>80</v>
      </c>
      <c r="F292" s="58">
        <f t="shared" si="80"/>
        <v>100</v>
      </c>
      <c r="G292" s="58">
        <f t="shared" si="78"/>
        <v>20</v>
      </c>
      <c r="I292" s="335" t="s">
        <v>137</v>
      </c>
      <c r="J292" s="335"/>
      <c r="K292" s="335"/>
      <c r="L292" s="335"/>
      <c r="M292" s="335"/>
      <c r="N292" s="335"/>
      <c r="O292" s="335"/>
    </row>
    <row r="293" spans="1:15" ht="24" x14ac:dyDescent="0.25">
      <c r="A293" s="55">
        <v>11</v>
      </c>
      <c r="B293" s="55">
        <v>5</v>
      </c>
      <c r="C293" s="56">
        <v>5</v>
      </c>
      <c r="D293" s="56">
        <v>5</v>
      </c>
      <c r="E293" s="58">
        <f t="shared" si="79"/>
        <v>100</v>
      </c>
      <c r="F293" s="58">
        <f t="shared" si="80"/>
        <v>100</v>
      </c>
      <c r="G293" s="58">
        <f t="shared" si="78"/>
        <v>0</v>
      </c>
      <c r="I293" s="83" t="s">
        <v>51</v>
      </c>
      <c r="J293" s="83" t="s">
        <v>80</v>
      </c>
      <c r="K293" s="84" t="s">
        <v>52</v>
      </c>
      <c r="L293" s="84" t="s">
        <v>53</v>
      </c>
      <c r="M293" s="84" t="s">
        <v>48</v>
      </c>
      <c r="N293" s="84" t="s">
        <v>49</v>
      </c>
      <c r="O293" s="83" t="s">
        <v>47</v>
      </c>
    </row>
    <row r="294" spans="1:15" x14ac:dyDescent="0.25">
      <c r="A294" s="55">
        <v>12</v>
      </c>
      <c r="B294" s="56">
        <v>5</v>
      </c>
      <c r="C294" s="56">
        <v>4</v>
      </c>
      <c r="D294" s="56">
        <v>4</v>
      </c>
      <c r="E294" s="58">
        <f t="shared" si="79"/>
        <v>80</v>
      </c>
      <c r="F294" s="58">
        <f t="shared" si="80"/>
        <v>80</v>
      </c>
      <c r="G294" s="58">
        <f t="shared" si="78"/>
        <v>0</v>
      </c>
      <c r="I294" s="55">
        <v>1</v>
      </c>
      <c r="J294" s="56">
        <v>10</v>
      </c>
      <c r="K294" s="56">
        <v>5</v>
      </c>
      <c r="L294" s="56">
        <v>5</v>
      </c>
      <c r="M294" s="58">
        <f>+K294*100/J294</f>
        <v>50</v>
      </c>
      <c r="N294" s="58">
        <f>+L294*100/J294</f>
        <v>50</v>
      </c>
      <c r="O294" s="58">
        <f>+N294-M294</f>
        <v>0</v>
      </c>
    </row>
    <row r="295" spans="1:15" x14ac:dyDescent="0.25">
      <c r="A295" s="55">
        <v>13</v>
      </c>
      <c r="B295" s="56">
        <v>5</v>
      </c>
      <c r="C295" s="56">
        <v>4</v>
      </c>
      <c r="D295" s="56">
        <v>5</v>
      </c>
      <c r="E295" s="58">
        <f t="shared" si="79"/>
        <v>80</v>
      </c>
      <c r="F295" s="58">
        <f t="shared" si="80"/>
        <v>100</v>
      </c>
      <c r="G295" s="58">
        <f t="shared" si="78"/>
        <v>20</v>
      </c>
      <c r="I295" s="55">
        <v>2</v>
      </c>
      <c r="J295" s="55">
        <v>10</v>
      </c>
      <c r="K295" s="56">
        <v>7</v>
      </c>
      <c r="L295" s="56">
        <v>10</v>
      </c>
      <c r="M295" s="59">
        <f t="shared" ref="M295:M300" si="81">+K295*100/J295</f>
        <v>70</v>
      </c>
      <c r="N295" s="59">
        <f t="shared" ref="N295:N300" si="82">+L295*100/J295</f>
        <v>100</v>
      </c>
      <c r="O295" s="58">
        <f t="shared" ref="O295:O336" si="83">+N295-M295</f>
        <v>30</v>
      </c>
    </row>
    <row r="296" spans="1:15" x14ac:dyDescent="0.25">
      <c r="A296" s="55">
        <v>14</v>
      </c>
      <c r="B296" s="55">
        <v>5</v>
      </c>
      <c r="C296" s="56">
        <v>2</v>
      </c>
      <c r="D296" s="56">
        <v>5</v>
      </c>
      <c r="E296" s="58">
        <f t="shared" si="79"/>
        <v>40</v>
      </c>
      <c r="F296" s="58">
        <f t="shared" si="80"/>
        <v>100</v>
      </c>
      <c r="G296" s="58">
        <f t="shared" si="78"/>
        <v>60</v>
      </c>
      <c r="I296" s="55">
        <v>3</v>
      </c>
      <c r="J296" s="56">
        <v>10</v>
      </c>
      <c r="K296" s="56">
        <v>5</v>
      </c>
      <c r="L296" s="56">
        <v>5</v>
      </c>
      <c r="M296" s="58">
        <f t="shared" si="81"/>
        <v>50</v>
      </c>
      <c r="N296" s="58">
        <f t="shared" si="82"/>
        <v>50</v>
      </c>
      <c r="O296" s="58">
        <f t="shared" si="83"/>
        <v>0</v>
      </c>
    </row>
    <row r="297" spans="1:15" x14ac:dyDescent="0.25">
      <c r="A297" s="55">
        <v>15</v>
      </c>
      <c r="B297" s="56">
        <v>5</v>
      </c>
      <c r="C297" s="56">
        <v>4</v>
      </c>
      <c r="D297" s="56">
        <v>5</v>
      </c>
      <c r="E297" s="58">
        <f t="shared" si="79"/>
        <v>80</v>
      </c>
      <c r="F297" s="58">
        <f t="shared" si="80"/>
        <v>100</v>
      </c>
      <c r="G297" s="58">
        <f t="shared" si="78"/>
        <v>20</v>
      </c>
      <c r="I297" s="55">
        <v>4</v>
      </c>
      <c r="J297" s="56">
        <v>10</v>
      </c>
      <c r="K297" s="56">
        <v>5</v>
      </c>
      <c r="L297" s="56">
        <v>5</v>
      </c>
      <c r="M297" s="58">
        <f t="shared" si="81"/>
        <v>50</v>
      </c>
      <c r="N297" s="58">
        <f t="shared" si="82"/>
        <v>50</v>
      </c>
      <c r="O297" s="58">
        <f t="shared" si="83"/>
        <v>0</v>
      </c>
    </row>
    <row r="298" spans="1:15" x14ac:dyDescent="0.25">
      <c r="A298" s="55">
        <v>16</v>
      </c>
      <c r="B298" s="56">
        <v>5</v>
      </c>
      <c r="C298" s="56">
        <v>5</v>
      </c>
      <c r="D298" s="56">
        <v>5</v>
      </c>
      <c r="E298" s="58">
        <f t="shared" si="79"/>
        <v>100</v>
      </c>
      <c r="F298" s="58">
        <f t="shared" si="80"/>
        <v>100</v>
      </c>
      <c r="G298" s="58">
        <f t="shared" si="78"/>
        <v>0</v>
      </c>
      <c r="I298" s="55">
        <v>5</v>
      </c>
      <c r="J298" s="55">
        <v>10</v>
      </c>
      <c r="K298" s="56">
        <v>6</v>
      </c>
      <c r="L298" s="56">
        <v>7</v>
      </c>
      <c r="M298" s="58">
        <f t="shared" si="81"/>
        <v>60</v>
      </c>
      <c r="N298" s="58">
        <f t="shared" si="82"/>
        <v>70</v>
      </c>
      <c r="O298" s="58">
        <f t="shared" si="83"/>
        <v>10</v>
      </c>
    </row>
    <row r="299" spans="1:15" x14ac:dyDescent="0.25">
      <c r="A299" s="55">
        <v>17</v>
      </c>
      <c r="B299" s="55">
        <v>5</v>
      </c>
      <c r="C299" s="56">
        <v>4</v>
      </c>
      <c r="D299" s="56">
        <v>5</v>
      </c>
      <c r="E299" s="58">
        <f t="shared" si="79"/>
        <v>80</v>
      </c>
      <c r="F299" s="58">
        <f t="shared" si="80"/>
        <v>100</v>
      </c>
      <c r="G299" s="58">
        <f t="shared" si="78"/>
        <v>20</v>
      </c>
      <c r="I299" s="55">
        <v>6</v>
      </c>
      <c r="J299" s="56">
        <v>10</v>
      </c>
      <c r="K299" s="56">
        <v>7</v>
      </c>
      <c r="L299" s="56">
        <v>7</v>
      </c>
      <c r="M299" s="58">
        <f t="shared" si="81"/>
        <v>70</v>
      </c>
      <c r="N299" s="58">
        <f t="shared" si="82"/>
        <v>70</v>
      </c>
      <c r="O299" s="58">
        <f t="shared" si="83"/>
        <v>0</v>
      </c>
    </row>
    <row r="300" spans="1:15" x14ac:dyDescent="0.25">
      <c r="A300" s="55">
        <v>18</v>
      </c>
      <c r="B300" s="56">
        <v>5</v>
      </c>
      <c r="C300" s="56">
        <v>2</v>
      </c>
      <c r="D300" s="56">
        <v>4</v>
      </c>
      <c r="E300" s="58">
        <f t="shared" si="79"/>
        <v>40</v>
      </c>
      <c r="F300" s="58">
        <f t="shared" si="80"/>
        <v>80</v>
      </c>
      <c r="G300" s="58">
        <f t="shared" si="78"/>
        <v>40</v>
      </c>
      <c r="I300" s="55">
        <v>7</v>
      </c>
      <c r="J300" s="56">
        <v>10</v>
      </c>
      <c r="K300" s="56">
        <v>2</v>
      </c>
      <c r="L300" s="56">
        <v>2</v>
      </c>
      <c r="M300" s="58">
        <f t="shared" si="81"/>
        <v>20</v>
      </c>
      <c r="N300" s="58">
        <f t="shared" si="82"/>
        <v>20</v>
      </c>
      <c r="O300" s="58">
        <f t="shared" si="83"/>
        <v>0</v>
      </c>
    </row>
    <row r="301" spans="1:15" x14ac:dyDescent="0.25">
      <c r="A301" s="55">
        <v>19</v>
      </c>
      <c r="B301" s="56">
        <v>5</v>
      </c>
      <c r="C301" s="56">
        <v>1</v>
      </c>
      <c r="D301" s="56">
        <v>5</v>
      </c>
      <c r="E301" s="58">
        <f t="shared" si="79"/>
        <v>20</v>
      </c>
      <c r="F301" s="58">
        <f t="shared" si="80"/>
        <v>100</v>
      </c>
      <c r="G301" s="58">
        <f t="shared" si="78"/>
        <v>80</v>
      </c>
      <c r="I301" s="55">
        <v>8</v>
      </c>
      <c r="J301" s="55">
        <v>10</v>
      </c>
      <c r="K301" s="56">
        <v>7</v>
      </c>
      <c r="L301" s="56">
        <v>7</v>
      </c>
      <c r="M301" s="58">
        <f>+K301*100/J336</f>
        <v>70</v>
      </c>
      <c r="N301" s="58">
        <f>+L301*100/J336</f>
        <v>70</v>
      </c>
      <c r="O301" s="58">
        <f t="shared" si="83"/>
        <v>0</v>
      </c>
    </row>
    <row r="302" spans="1:15" x14ac:dyDescent="0.25">
      <c r="A302" s="55">
        <v>20</v>
      </c>
      <c r="B302" s="55">
        <v>5</v>
      </c>
      <c r="C302" s="56">
        <v>2</v>
      </c>
      <c r="D302" s="56">
        <v>2</v>
      </c>
      <c r="E302" s="58">
        <f t="shared" si="79"/>
        <v>40</v>
      </c>
      <c r="F302" s="58">
        <f t="shared" si="80"/>
        <v>40</v>
      </c>
      <c r="G302" s="58">
        <f t="shared" si="78"/>
        <v>0</v>
      </c>
      <c r="I302" s="55">
        <v>9</v>
      </c>
      <c r="J302" s="56">
        <v>10</v>
      </c>
      <c r="K302" s="56">
        <v>7</v>
      </c>
      <c r="L302" s="56">
        <v>7</v>
      </c>
      <c r="M302" s="58">
        <f t="shared" ref="M302:M330" si="84">+K302*100/J302</f>
        <v>70</v>
      </c>
      <c r="N302" s="58">
        <f t="shared" ref="N302:N330" si="85">+L302*100/J302</f>
        <v>70</v>
      </c>
      <c r="O302" s="58">
        <f t="shared" si="83"/>
        <v>0</v>
      </c>
    </row>
    <row r="303" spans="1:15" x14ac:dyDescent="0.25">
      <c r="A303" s="55">
        <v>21</v>
      </c>
      <c r="B303" s="56">
        <v>5</v>
      </c>
      <c r="C303" s="56">
        <v>1</v>
      </c>
      <c r="D303" s="56">
        <v>4</v>
      </c>
      <c r="E303" s="58">
        <f t="shared" si="79"/>
        <v>20</v>
      </c>
      <c r="F303" s="58">
        <f t="shared" si="80"/>
        <v>80</v>
      </c>
      <c r="G303" s="58">
        <f t="shared" si="78"/>
        <v>60</v>
      </c>
      <c r="I303" s="55">
        <v>10</v>
      </c>
      <c r="J303" s="56">
        <v>10</v>
      </c>
      <c r="K303" s="56">
        <v>5</v>
      </c>
      <c r="L303" s="56">
        <v>5</v>
      </c>
      <c r="M303" s="58">
        <f t="shared" si="84"/>
        <v>50</v>
      </c>
      <c r="N303" s="58">
        <f t="shared" si="85"/>
        <v>50</v>
      </c>
      <c r="O303" s="58">
        <f t="shared" si="83"/>
        <v>0</v>
      </c>
    </row>
    <row r="304" spans="1:15" x14ac:dyDescent="0.25">
      <c r="A304" s="55">
        <v>22</v>
      </c>
      <c r="B304" s="56">
        <v>5</v>
      </c>
      <c r="C304" s="56">
        <v>2</v>
      </c>
      <c r="D304" s="56">
        <v>2</v>
      </c>
      <c r="E304" s="58">
        <f t="shared" si="79"/>
        <v>40</v>
      </c>
      <c r="F304" s="58">
        <f t="shared" si="80"/>
        <v>40</v>
      </c>
      <c r="G304" s="58">
        <f t="shared" si="78"/>
        <v>0</v>
      </c>
      <c r="I304" s="55">
        <v>11</v>
      </c>
      <c r="J304" s="55">
        <v>10</v>
      </c>
      <c r="K304" s="56">
        <v>9</v>
      </c>
      <c r="L304" s="56">
        <v>8</v>
      </c>
      <c r="M304" s="58">
        <f t="shared" si="84"/>
        <v>90</v>
      </c>
      <c r="N304" s="58">
        <f t="shared" si="85"/>
        <v>80</v>
      </c>
      <c r="O304" s="58">
        <f t="shared" si="83"/>
        <v>-10</v>
      </c>
    </row>
    <row r="305" spans="1:15" x14ac:dyDescent="0.25">
      <c r="A305" s="55">
        <v>23</v>
      </c>
      <c r="B305" s="55">
        <v>5</v>
      </c>
      <c r="C305" s="56">
        <v>1</v>
      </c>
      <c r="D305" s="56">
        <v>1</v>
      </c>
      <c r="E305" s="58">
        <f t="shared" si="79"/>
        <v>20</v>
      </c>
      <c r="F305" s="58">
        <f t="shared" si="80"/>
        <v>20</v>
      </c>
      <c r="G305" s="58">
        <f t="shared" si="78"/>
        <v>0</v>
      </c>
      <c r="I305" s="55">
        <v>12</v>
      </c>
      <c r="J305" s="56">
        <v>10</v>
      </c>
      <c r="K305" s="56">
        <v>4</v>
      </c>
      <c r="L305" s="56">
        <v>10</v>
      </c>
      <c r="M305" s="58">
        <f t="shared" si="84"/>
        <v>40</v>
      </c>
      <c r="N305" s="58">
        <f t="shared" si="85"/>
        <v>100</v>
      </c>
      <c r="O305" s="58">
        <f t="shared" si="83"/>
        <v>60</v>
      </c>
    </row>
    <row r="306" spans="1:15" x14ac:dyDescent="0.25">
      <c r="A306" s="55">
        <v>24</v>
      </c>
      <c r="B306" s="56">
        <v>5</v>
      </c>
      <c r="C306" s="56">
        <v>2</v>
      </c>
      <c r="D306" s="56">
        <v>5</v>
      </c>
      <c r="E306" s="58">
        <f t="shared" si="79"/>
        <v>40</v>
      </c>
      <c r="F306" s="58">
        <f t="shared" si="80"/>
        <v>100</v>
      </c>
      <c r="G306" s="58">
        <f t="shared" si="78"/>
        <v>60</v>
      </c>
      <c r="I306" s="55">
        <v>13</v>
      </c>
      <c r="J306" s="56">
        <v>10</v>
      </c>
      <c r="K306" s="56">
        <v>6</v>
      </c>
      <c r="L306" s="56">
        <v>10</v>
      </c>
      <c r="M306" s="58">
        <f t="shared" si="84"/>
        <v>60</v>
      </c>
      <c r="N306" s="58">
        <f t="shared" si="85"/>
        <v>100</v>
      </c>
      <c r="O306" s="58">
        <f t="shared" si="83"/>
        <v>40</v>
      </c>
    </row>
    <row r="307" spans="1:15" x14ac:dyDescent="0.25">
      <c r="A307" s="55">
        <v>25</v>
      </c>
      <c r="B307" s="56">
        <v>5</v>
      </c>
      <c r="C307" s="56">
        <v>2</v>
      </c>
      <c r="D307" s="56">
        <v>5</v>
      </c>
      <c r="E307" s="58">
        <f t="shared" si="79"/>
        <v>40</v>
      </c>
      <c r="F307" s="58">
        <f t="shared" si="80"/>
        <v>100</v>
      </c>
      <c r="G307" s="58">
        <f t="shared" si="78"/>
        <v>60</v>
      </c>
      <c r="I307" s="55">
        <v>14</v>
      </c>
      <c r="J307" s="55">
        <v>10</v>
      </c>
      <c r="K307" s="56">
        <v>9</v>
      </c>
      <c r="L307" s="56">
        <v>9</v>
      </c>
      <c r="M307" s="58">
        <f t="shared" si="84"/>
        <v>90</v>
      </c>
      <c r="N307" s="58">
        <f t="shared" si="85"/>
        <v>90</v>
      </c>
      <c r="O307" s="58">
        <f t="shared" si="83"/>
        <v>0</v>
      </c>
    </row>
    <row r="308" spans="1:15" x14ac:dyDescent="0.25">
      <c r="A308" s="55">
        <v>26</v>
      </c>
      <c r="B308" s="55">
        <v>5</v>
      </c>
      <c r="C308" s="56">
        <v>1</v>
      </c>
      <c r="D308" s="56">
        <v>3</v>
      </c>
      <c r="E308" s="58">
        <f t="shared" si="79"/>
        <v>20</v>
      </c>
      <c r="F308" s="58">
        <f t="shared" si="80"/>
        <v>60</v>
      </c>
      <c r="G308" s="58">
        <f t="shared" si="78"/>
        <v>40</v>
      </c>
      <c r="I308" s="55">
        <v>15</v>
      </c>
      <c r="J308" s="56">
        <v>10</v>
      </c>
      <c r="K308" s="56">
        <v>10</v>
      </c>
      <c r="L308" s="56">
        <v>10</v>
      </c>
      <c r="M308" s="58">
        <f t="shared" si="84"/>
        <v>100</v>
      </c>
      <c r="N308" s="58">
        <f t="shared" si="85"/>
        <v>100</v>
      </c>
      <c r="O308" s="58">
        <f t="shared" si="83"/>
        <v>0</v>
      </c>
    </row>
    <row r="309" spans="1:15" x14ac:dyDescent="0.25">
      <c r="A309" s="55">
        <v>27</v>
      </c>
      <c r="B309" s="56">
        <v>5</v>
      </c>
      <c r="C309" s="56">
        <v>4</v>
      </c>
      <c r="D309" s="56">
        <v>4</v>
      </c>
      <c r="E309" s="58">
        <f t="shared" si="79"/>
        <v>80</v>
      </c>
      <c r="F309" s="58">
        <f t="shared" si="80"/>
        <v>80</v>
      </c>
      <c r="G309" s="58">
        <f t="shared" si="78"/>
        <v>0</v>
      </c>
      <c r="I309" s="55">
        <v>16</v>
      </c>
      <c r="J309" s="56">
        <v>10</v>
      </c>
      <c r="K309" s="56">
        <v>4</v>
      </c>
      <c r="L309" s="56">
        <v>10</v>
      </c>
      <c r="M309" s="58">
        <f t="shared" si="84"/>
        <v>40</v>
      </c>
      <c r="N309" s="58">
        <f t="shared" si="85"/>
        <v>100</v>
      </c>
      <c r="O309" s="58">
        <f t="shared" si="83"/>
        <v>60</v>
      </c>
    </row>
    <row r="310" spans="1:15" x14ac:dyDescent="0.25">
      <c r="A310" s="55">
        <v>28</v>
      </c>
      <c r="B310" s="56">
        <v>5</v>
      </c>
      <c r="C310" s="56">
        <v>2</v>
      </c>
      <c r="D310" s="56">
        <v>5</v>
      </c>
      <c r="E310" s="58">
        <f t="shared" si="79"/>
        <v>40</v>
      </c>
      <c r="F310" s="58">
        <f t="shared" si="80"/>
        <v>100</v>
      </c>
      <c r="G310" s="58">
        <f t="shared" si="78"/>
        <v>60</v>
      </c>
      <c r="I310" s="55">
        <v>17</v>
      </c>
      <c r="J310" s="55">
        <v>10</v>
      </c>
      <c r="K310" s="56">
        <v>6</v>
      </c>
      <c r="L310" s="56">
        <v>10</v>
      </c>
      <c r="M310" s="58">
        <f t="shared" si="84"/>
        <v>60</v>
      </c>
      <c r="N310" s="58">
        <f t="shared" si="85"/>
        <v>100</v>
      </c>
      <c r="O310" s="58">
        <f t="shared" si="83"/>
        <v>40</v>
      </c>
    </row>
    <row r="311" spans="1:15" x14ac:dyDescent="0.25">
      <c r="A311" s="55">
        <v>29</v>
      </c>
      <c r="B311" s="55">
        <v>5</v>
      </c>
      <c r="C311" s="56">
        <v>4</v>
      </c>
      <c r="D311" s="56">
        <v>4</v>
      </c>
      <c r="E311" s="58">
        <f t="shared" si="79"/>
        <v>80</v>
      </c>
      <c r="F311" s="58">
        <f t="shared" si="80"/>
        <v>80</v>
      </c>
      <c r="G311" s="58">
        <f t="shared" si="78"/>
        <v>0</v>
      </c>
      <c r="I311" s="55">
        <v>18</v>
      </c>
      <c r="J311" s="56">
        <v>10</v>
      </c>
      <c r="K311" s="56">
        <v>10</v>
      </c>
      <c r="L311" s="56">
        <v>10</v>
      </c>
      <c r="M311" s="58">
        <f t="shared" si="84"/>
        <v>100</v>
      </c>
      <c r="N311" s="58">
        <f t="shared" si="85"/>
        <v>100</v>
      </c>
      <c r="O311" s="58">
        <f t="shared" si="83"/>
        <v>0</v>
      </c>
    </row>
    <row r="312" spans="1:15" x14ac:dyDescent="0.25">
      <c r="A312" s="55">
        <v>30</v>
      </c>
      <c r="B312" s="56">
        <v>5</v>
      </c>
      <c r="C312" s="56">
        <v>3</v>
      </c>
      <c r="D312" s="56">
        <v>3</v>
      </c>
      <c r="E312" s="58">
        <f t="shared" si="79"/>
        <v>60</v>
      </c>
      <c r="F312" s="58">
        <f t="shared" si="80"/>
        <v>60</v>
      </c>
      <c r="G312" s="58">
        <f t="shared" si="78"/>
        <v>0</v>
      </c>
      <c r="I312" s="55">
        <v>19</v>
      </c>
      <c r="J312" s="56">
        <v>10</v>
      </c>
      <c r="K312" s="56">
        <v>6</v>
      </c>
      <c r="L312" s="56">
        <v>7</v>
      </c>
      <c r="M312" s="58">
        <f t="shared" si="84"/>
        <v>60</v>
      </c>
      <c r="N312" s="58">
        <f t="shared" si="85"/>
        <v>70</v>
      </c>
      <c r="O312" s="58">
        <f t="shared" si="83"/>
        <v>10</v>
      </c>
    </row>
    <row r="313" spans="1:15" x14ac:dyDescent="0.25">
      <c r="A313" s="55">
        <v>31</v>
      </c>
      <c r="B313" s="56">
        <v>5</v>
      </c>
      <c r="C313" s="56">
        <v>5</v>
      </c>
      <c r="D313" s="56">
        <v>5</v>
      </c>
      <c r="E313" s="58">
        <f t="shared" si="79"/>
        <v>100</v>
      </c>
      <c r="F313" s="58">
        <f t="shared" si="80"/>
        <v>100</v>
      </c>
      <c r="G313" s="58">
        <f t="shared" si="78"/>
        <v>0</v>
      </c>
      <c r="I313" s="55">
        <v>20</v>
      </c>
      <c r="J313" s="55">
        <v>10</v>
      </c>
      <c r="K313" s="56">
        <v>5</v>
      </c>
      <c r="L313" s="56">
        <v>8</v>
      </c>
      <c r="M313" s="58">
        <f t="shared" si="84"/>
        <v>50</v>
      </c>
      <c r="N313" s="58">
        <f t="shared" si="85"/>
        <v>80</v>
      </c>
      <c r="O313" s="58">
        <f t="shared" si="83"/>
        <v>30</v>
      </c>
    </row>
    <row r="314" spans="1:15" x14ac:dyDescent="0.25">
      <c r="A314" s="55">
        <v>32</v>
      </c>
      <c r="B314" s="55">
        <v>5</v>
      </c>
      <c r="C314" s="56">
        <v>4</v>
      </c>
      <c r="D314" s="56">
        <v>4</v>
      </c>
      <c r="E314" s="58">
        <f t="shared" si="79"/>
        <v>80</v>
      </c>
      <c r="F314" s="58">
        <f t="shared" si="80"/>
        <v>80</v>
      </c>
      <c r="G314" s="58">
        <f t="shared" si="78"/>
        <v>0</v>
      </c>
      <c r="I314" s="55">
        <v>21</v>
      </c>
      <c r="J314" s="56">
        <v>10</v>
      </c>
      <c r="K314" s="56">
        <v>7</v>
      </c>
      <c r="L314" s="56">
        <v>9</v>
      </c>
      <c r="M314" s="58">
        <f t="shared" si="84"/>
        <v>70</v>
      </c>
      <c r="N314" s="58">
        <f t="shared" si="85"/>
        <v>90</v>
      </c>
      <c r="O314" s="58">
        <f t="shared" si="83"/>
        <v>20</v>
      </c>
    </row>
    <row r="315" spans="1:15" x14ac:dyDescent="0.25">
      <c r="A315" s="55">
        <v>33</v>
      </c>
      <c r="B315" s="56">
        <v>5</v>
      </c>
      <c r="C315" s="56">
        <v>3</v>
      </c>
      <c r="D315" s="56">
        <v>5</v>
      </c>
      <c r="E315" s="58">
        <f t="shared" si="79"/>
        <v>60</v>
      </c>
      <c r="F315" s="58">
        <f t="shared" si="80"/>
        <v>100</v>
      </c>
      <c r="G315" s="58">
        <f t="shared" si="78"/>
        <v>40</v>
      </c>
      <c r="I315" s="55">
        <v>22</v>
      </c>
      <c r="J315" s="56">
        <v>10</v>
      </c>
      <c r="K315" s="56">
        <v>6</v>
      </c>
      <c r="L315" s="56">
        <v>6</v>
      </c>
      <c r="M315" s="58">
        <f t="shared" si="84"/>
        <v>60</v>
      </c>
      <c r="N315" s="58">
        <f t="shared" si="85"/>
        <v>60</v>
      </c>
      <c r="O315" s="58">
        <f t="shared" si="83"/>
        <v>0</v>
      </c>
    </row>
    <row r="316" spans="1:15" x14ac:dyDescent="0.25">
      <c r="A316" s="55">
        <v>34</v>
      </c>
      <c r="B316" s="56">
        <v>5</v>
      </c>
      <c r="C316" s="56">
        <v>1</v>
      </c>
      <c r="D316" s="56">
        <v>1</v>
      </c>
      <c r="E316" s="58">
        <f t="shared" si="79"/>
        <v>20</v>
      </c>
      <c r="F316" s="58">
        <f t="shared" si="80"/>
        <v>20</v>
      </c>
      <c r="G316" s="58">
        <f t="shared" si="78"/>
        <v>0</v>
      </c>
      <c r="I316" s="55">
        <v>23</v>
      </c>
      <c r="J316" s="55">
        <v>10</v>
      </c>
      <c r="K316" s="56">
        <v>7</v>
      </c>
      <c r="L316" s="56">
        <v>7</v>
      </c>
      <c r="M316" s="58">
        <f t="shared" si="84"/>
        <v>70</v>
      </c>
      <c r="N316" s="58">
        <f t="shared" si="85"/>
        <v>70</v>
      </c>
      <c r="O316" s="58">
        <f t="shared" si="83"/>
        <v>0</v>
      </c>
    </row>
    <row r="317" spans="1:15" x14ac:dyDescent="0.25">
      <c r="A317" s="55">
        <v>35</v>
      </c>
      <c r="B317" s="55">
        <v>5</v>
      </c>
      <c r="C317" s="56">
        <v>2</v>
      </c>
      <c r="D317" s="56">
        <v>4</v>
      </c>
      <c r="E317" s="58">
        <f t="shared" si="79"/>
        <v>40</v>
      </c>
      <c r="F317" s="58">
        <f t="shared" si="80"/>
        <v>80</v>
      </c>
      <c r="G317" s="58">
        <f t="shared" si="78"/>
        <v>40</v>
      </c>
      <c r="I317" s="55">
        <v>24</v>
      </c>
      <c r="J317" s="56">
        <v>10</v>
      </c>
      <c r="K317" s="56">
        <v>2</v>
      </c>
      <c r="L317" s="56">
        <v>8</v>
      </c>
      <c r="M317" s="58">
        <f t="shared" si="84"/>
        <v>20</v>
      </c>
      <c r="N317" s="58">
        <f t="shared" si="85"/>
        <v>80</v>
      </c>
      <c r="O317" s="58">
        <f t="shared" si="83"/>
        <v>60</v>
      </c>
    </row>
    <row r="318" spans="1:15" x14ac:dyDescent="0.25">
      <c r="A318" s="55">
        <v>36</v>
      </c>
      <c r="B318" s="56">
        <v>5</v>
      </c>
      <c r="C318" s="56">
        <v>2</v>
      </c>
      <c r="D318" s="56">
        <v>2</v>
      </c>
      <c r="E318" s="58">
        <f t="shared" si="79"/>
        <v>40</v>
      </c>
      <c r="F318" s="58">
        <f t="shared" si="80"/>
        <v>40</v>
      </c>
      <c r="G318" s="58">
        <f t="shared" si="78"/>
        <v>0</v>
      </c>
      <c r="I318" s="55">
        <v>25</v>
      </c>
      <c r="J318" s="56">
        <v>10</v>
      </c>
      <c r="K318" s="56">
        <v>7</v>
      </c>
      <c r="L318" s="56">
        <v>7</v>
      </c>
      <c r="M318" s="58">
        <f t="shared" si="84"/>
        <v>70</v>
      </c>
      <c r="N318" s="58">
        <f t="shared" si="85"/>
        <v>70</v>
      </c>
      <c r="O318" s="58">
        <f t="shared" si="83"/>
        <v>0</v>
      </c>
    </row>
    <row r="319" spans="1:15" x14ac:dyDescent="0.25">
      <c r="A319" s="55">
        <v>37</v>
      </c>
      <c r="B319" s="56">
        <v>5</v>
      </c>
      <c r="C319" s="56">
        <v>1</v>
      </c>
      <c r="D319" s="56">
        <v>4</v>
      </c>
      <c r="E319" s="58">
        <f t="shared" si="79"/>
        <v>20</v>
      </c>
      <c r="F319" s="58">
        <f t="shared" si="80"/>
        <v>80</v>
      </c>
      <c r="G319" s="58">
        <f t="shared" si="78"/>
        <v>60</v>
      </c>
      <c r="I319" s="55">
        <v>26</v>
      </c>
      <c r="J319" s="55">
        <v>10</v>
      </c>
      <c r="K319" s="56">
        <v>6</v>
      </c>
      <c r="L319" s="56">
        <v>10</v>
      </c>
      <c r="M319" s="58">
        <f t="shared" si="84"/>
        <v>60</v>
      </c>
      <c r="N319" s="58">
        <f t="shared" si="85"/>
        <v>100</v>
      </c>
      <c r="O319" s="58">
        <f t="shared" si="83"/>
        <v>40</v>
      </c>
    </row>
    <row r="320" spans="1:15" x14ac:dyDescent="0.25">
      <c r="A320" s="55">
        <v>38</v>
      </c>
      <c r="B320" s="55">
        <v>5</v>
      </c>
      <c r="C320" s="56">
        <v>1</v>
      </c>
      <c r="D320" s="56">
        <v>4</v>
      </c>
      <c r="E320" s="58">
        <f t="shared" si="79"/>
        <v>20</v>
      </c>
      <c r="F320" s="58">
        <f t="shared" si="80"/>
        <v>80</v>
      </c>
      <c r="G320" s="58">
        <f t="shared" si="78"/>
        <v>60</v>
      </c>
      <c r="I320" s="55">
        <v>27</v>
      </c>
      <c r="J320" s="56">
        <v>10</v>
      </c>
      <c r="K320" s="56">
        <v>4</v>
      </c>
      <c r="L320" s="56">
        <v>9</v>
      </c>
      <c r="M320" s="58">
        <f t="shared" si="84"/>
        <v>40</v>
      </c>
      <c r="N320" s="58">
        <f t="shared" si="85"/>
        <v>90</v>
      </c>
      <c r="O320" s="58">
        <f t="shared" si="83"/>
        <v>50</v>
      </c>
    </row>
    <row r="321" spans="1:15" x14ac:dyDescent="0.25">
      <c r="A321" s="55">
        <v>39</v>
      </c>
      <c r="B321" s="56">
        <v>5</v>
      </c>
      <c r="C321" s="56">
        <v>4</v>
      </c>
      <c r="D321" s="56">
        <v>4</v>
      </c>
      <c r="E321" s="58">
        <f t="shared" si="79"/>
        <v>80</v>
      </c>
      <c r="F321" s="58">
        <f t="shared" si="80"/>
        <v>80</v>
      </c>
      <c r="G321" s="58">
        <f t="shared" si="78"/>
        <v>0</v>
      </c>
      <c r="I321" s="55">
        <v>28</v>
      </c>
      <c r="J321" s="56">
        <v>10</v>
      </c>
      <c r="K321" s="56">
        <v>7</v>
      </c>
      <c r="L321" s="56">
        <v>7</v>
      </c>
      <c r="M321" s="58">
        <f t="shared" si="84"/>
        <v>70</v>
      </c>
      <c r="N321" s="58">
        <f t="shared" si="85"/>
        <v>70</v>
      </c>
      <c r="O321" s="58">
        <f t="shared" si="83"/>
        <v>0</v>
      </c>
    </row>
    <row r="322" spans="1:15" x14ac:dyDescent="0.25">
      <c r="A322" s="64" t="s">
        <v>40</v>
      </c>
      <c r="B322" s="65">
        <f>+AVERAGE(B283:B289)</f>
        <v>5</v>
      </c>
      <c r="C322" s="66">
        <f>+AVERAGE(C283:C321)</f>
        <v>2.7179487179487181</v>
      </c>
      <c r="D322" s="66">
        <f>+AVERAGE(D283:D321)</f>
        <v>3.7948717948717947</v>
      </c>
      <c r="E322" s="66">
        <f>+AVERAGE(E283:E321)</f>
        <v>54.358974358974358</v>
      </c>
      <c r="F322" s="66">
        <f>+AVERAGE(F283:F321)</f>
        <v>75.897435897435898</v>
      </c>
      <c r="G322" s="66">
        <f t="shared" si="78"/>
        <v>21.53846153846154</v>
      </c>
      <c r="I322" s="55">
        <v>29</v>
      </c>
      <c r="J322" s="55">
        <v>10</v>
      </c>
      <c r="K322" s="56">
        <v>5</v>
      </c>
      <c r="L322" s="56">
        <v>5</v>
      </c>
      <c r="M322" s="58">
        <f t="shared" si="84"/>
        <v>50</v>
      </c>
      <c r="N322" s="58">
        <f t="shared" si="85"/>
        <v>50</v>
      </c>
      <c r="O322" s="58">
        <f t="shared" si="83"/>
        <v>0</v>
      </c>
    </row>
    <row r="323" spans="1:15" x14ac:dyDescent="0.25">
      <c r="I323" s="55">
        <v>30</v>
      </c>
      <c r="J323" s="56">
        <v>10</v>
      </c>
      <c r="K323" s="56">
        <v>4</v>
      </c>
      <c r="L323" s="56">
        <v>4</v>
      </c>
      <c r="M323" s="58">
        <f t="shared" si="84"/>
        <v>40</v>
      </c>
      <c r="N323" s="58">
        <f t="shared" si="85"/>
        <v>40</v>
      </c>
      <c r="O323" s="58">
        <f t="shared" si="83"/>
        <v>0</v>
      </c>
    </row>
    <row r="324" spans="1:15" x14ac:dyDescent="0.25">
      <c r="I324" s="55">
        <v>31</v>
      </c>
      <c r="J324" s="56">
        <v>10</v>
      </c>
      <c r="K324" s="56">
        <v>3</v>
      </c>
      <c r="L324" s="56">
        <v>9</v>
      </c>
      <c r="M324" s="58">
        <f t="shared" si="84"/>
        <v>30</v>
      </c>
      <c r="N324" s="58">
        <f t="shared" si="85"/>
        <v>90</v>
      </c>
      <c r="O324" s="58">
        <f t="shared" si="83"/>
        <v>60</v>
      </c>
    </row>
    <row r="325" spans="1:15" x14ac:dyDescent="0.25">
      <c r="I325" s="55">
        <v>32</v>
      </c>
      <c r="J325" s="55">
        <v>10</v>
      </c>
      <c r="K325" s="56">
        <v>5</v>
      </c>
      <c r="L325" s="56">
        <v>10</v>
      </c>
      <c r="M325" s="58">
        <f t="shared" si="84"/>
        <v>50</v>
      </c>
      <c r="N325" s="58">
        <f t="shared" si="85"/>
        <v>100</v>
      </c>
      <c r="O325" s="58">
        <f t="shared" si="83"/>
        <v>50</v>
      </c>
    </row>
    <row r="326" spans="1:15" x14ac:dyDescent="0.25">
      <c r="A326" s="350" t="s">
        <v>149</v>
      </c>
      <c r="B326" s="350"/>
      <c r="C326" s="350"/>
      <c r="D326" s="350"/>
      <c r="E326" s="350"/>
      <c r="F326" s="350"/>
      <c r="G326" s="350"/>
      <c r="I326" s="55">
        <v>33</v>
      </c>
      <c r="J326" s="56">
        <v>10</v>
      </c>
      <c r="K326" s="56">
        <v>5</v>
      </c>
      <c r="L326" s="56">
        <v>9</v>
      </c>
      <c r="M326" s="58">
        <f t="shared" si="84"/>
        <v>50</v>
      </c>
      <c r="N326" s="58">
        <f t="shared" si="85"/>
        <v>90</v>
      </c>
      <c r="O326" s="58">
        <f t="shared" si="83"/>
        <v>40</v>
      </c>
    </row>
    <row r="327" spans="1:15" x14ac:dyDescent="0.25">
      <c r="A327" s="335" t="s">
        <v>140</v>
      </c>
      <c r="B327" s="335"/>
      <c r="C327" s="335"/>
      <c r="D327" s="335"/>
      <c r="E327" s="335"/>
      <c r="F327" s="335"/>
      <c r="G327" s="335"/>
      <c r="I327" s="55">
        <v>34</v>
      </c>
      <c r="J327" s="56">
        <v>10</v>
      </c>
      <c r="K327" s="56">
        <v>9</v>
      </c>
      <c r="L327" s="56">
        <v>9</v>
      </c>
      <c r="M327" s="58">
        <f t="shared" si="84"/>
        <v>90</v>
      </c>
      <c r="N327" s="58">
        <f t="shared" si="85"/>
        <v>90</v>
      </c>
      <c r="O327" s="58">
        <f t="shared" si="83"/>
        <v>0</v>
      </c>
    </row>
    <row r="328" spans="1:15" ht="24" x14ac:dyDescent="0.25">
      <c r="A328" s="83" t="s">
        <v>51</v>
      </c>
      <c r="B328" s="83" t="s">
        <v>80</v>
      </c>
      <c r="C328" s="84" t="s">
        <v>52</v>
      </c>
      <c r="D328" s="84" t="s">
        <v>53</v>
      </c>
      <c r="E328" s="84" t="s">
        <v>48</v>
      </c>
      <c r="F328" s="84" t="s">
        <v>49</v>
      </c>
      <c r="G328" s="83" t="s">
        <v>47</v>
      </c>
      <c r="I328" s="55">
        <v>35</v>
      </c>
      <c r="J328" s="55">
        <v>10</v>
      </c>
      <c r="K328" s="56">
        <v>9</v>
      </c>
      <c r="L328" s="56">
        <v>9</v>
      </c>
      <c r="M328" s="58">
        <f t="shared" si="84"/>
        <v>90</v>
      </c>
      <c r="N328" s="58">
        <f t="shared" si="85"/>
        <v>90</v>
      </c>
      <c r="O328" s="58">
        <f t="shared" si="83"/>
        <v>0</v>
      </c>
    </row>
    <row r="329" spans="1:15" x14ac:dyDescent="0.25">
      <c r="A329" s="55">
        <v>1</v>
      </c>
      <c r="B329" s="56">
        <v>4</v>
      </c>
      <c r="C329" s="56">
        <v>2</v>
      </c>
      <c r="D329" s="56">
        <v>4</v>
      </c>
      <c r="E329" s="58">
        <f>+C329*100/B329</f>
        <v>50</v>
      </c>
      <c r="F329" s="58">
        <f>+D329*100/B329</f>
        <v>100</v>
      </c>
      <c r="G329" s="58">
        <f>+F329-E329</f>
        <v>50</v>
      </c>
      <c r="I329" s="55">
        <v>36</v>
      </c>
      <c r="J329" s="56">
        <v>10</v>
      </c>
      <c r="K329" s="56">
        <v>6</v>
      </c>
      <c r="L329" s="56">
        <v>6</v>
      </c>
      <c r="M329" s="58">
        <f t="shared" si="84"/>
        <v>60</v>
      </c>
      <c r="N329" s="58">
        <f t="shared" si="85"/>
        <v>60</v>
      </c>
      <c r="O329" s="58">
        <f t="shared" si="83"/>
        <v>0</v>
      </c>
    </row>
    <row r="330" spans="1:15" x14ac:dyDescent="0.25">
      <c r="A330" s="55">
        <v>2</v>
      </c>
      <c r="B330" s="56">
        <v>4</v>
      </c>
      <c r="C330" s="56">
        <v>3</v>
      </c>
      <c r="D330" s="56">
        <v>2</v>
      </c>
      <c r="E330" s="59">
        <f t="shared" ref="E330:E335" si="86">+C330*100/B330</f>
        <v>75</v>
      </c>
      <c r="F330" s="59">
        <f t="shared" ref="F330:F335" si="87">+D330*100/B330</f>
        <v>50</v>
      </c>
      <c r="G330" s="58">
        <f t="shared" ref="G330:G352" si="88">+F330-E330</f>
        <v>-25</v>
      </c>
      <c r="I330" s="55">
        <v>37</v>
      </c>
      <c r="J330" s="56">
        <v>10</v>
      </c>
      <c r="K330" s="56">
        <v>10</v>
      </c>
      <c r="L330" s="56">
        <v>10</v>
      </c>
      <c r="M330" s="58">
        <f t="shared" si="84"/>
        <v>100</v>
      </c>
      <c r="N330" s="58">
        <f t="shared" si="85"/>
        <v>100</v>
      </c>
      <c r="O330" s="58">
        <f t="shared" si="83"/>
        <v>0</v>
      </c>
    </row>
    <row r="331" spans="1:15" x14ac:dyDescent="0.25">
      <c r="A331" s="55">
        <v>3</v>
      </c>
      <c r="B331" s="56">
        <v>4</v>
      </c>
      <c r="C331" s="56">
        <v>2</v>
      </c>
      <c r="D331" s="56">
        <v>0</v>
      </c>
      <c r="E331" s="58">
        <f t="shared" si="86"/>
        <v>50</v>
      </c>
      <c r="F331" s="58">
        <f t="shared" si="87"/>
        <v>0</v>
      </c>
      <c r="G331" s="58">
        <f t="shared" si="88"/>
        <v>-50</v>
      </c>
      <c r="I331" s="55">
        <v>38</v>
      </c>
      <c r="J331" s="55">
        <v>10</v>
      </c>
      <c r="K331" s="56">
        <v>4</v>
      </c>
      <c r="L331" s="56">
        <v>4</v>
      </c>
      <c r="M331" s="58">
        <f>+K331*100/J331</f>
        <v>40</v>
      </c>
      <c r="N331" s="58">
        <f>+L331*100/J331</f>
        <v>40</v>
      </c>
      <c r="O331" s="58">
        <f>+N331-M331</f>
        <v>0</v>
      </c>
    </row>
    <row r="332" spans="1:15" x14ac:dyDescent="0.25">
      <c r="A332" s="55">
        <v>4</v>
      </c>
      <c r="B332" s="56">
        <v>4</v>
      </c>
      <c r="C332" s="56">
        <v>2</v>
      </c>
      <c r="D332" s="56">
        <v>0</v>
      </c>
      <c r="E332" s="58">
        <f t="shared" si="86"/>
        <v>50</v>
      </c>
      <c r="F332" s="58">
        <f t="shared" si="87"/>
        <v>0</v>
      </c>
      <c r="G332" s="58">
        <f t="shared" si="88"/>
        <v>-50</v>
      </c>
      <c r="I332" s="55">
        <v>39</v>
      </c>
      <c r="J332" s="56">
        <v>10</v>
      </c>
      <c r="K332" s="56">
        <v>6</v>
      </c>
      <c r="L332" s="56">
        <v>10</v>
      </c>
      <c r="M332" s="58">
        <f>+K332*100/J332</f>
        <v>60</v>
      </c>
      <c r="N332" s="58">
        <f>+L332*100/J332</f>
        <v>100</v>
      </c>
      <c r="O332" s="58">
        <f>+N332-M332</f>
        <v>40</v>
      </c>
    </row>
    <row r="333" spans="1:15" x14ac:dyDescent="0.25">
      <c r="A333" s="55">
        <v>5</v>
      </c>
      <c r="B333" s="56">
        <v>4</v>
      </c>
      <c r="C333" s="56">
        <v>0</v>
      </c>
      <c r="D333" s="56">
        <v>3</v>
      </c>
      <c r="E333" s="58">
        <f t="shared" si="86"/>
        <v>0</v>
      </c>
      <c r="F333" s="58">
        <f t="shared" si="87"/>
        <v>75</v>
      </c>
      <c r="G333" s="58">
        <f t="shared" si="88"/>
        <v>75</v>
      </c>
      <c r="I333" s="55">
        <v>40</v>
      </c>
      <c r="J333" s="56">
        <v>10</v>
      </c>
      <c r="K333" s="56">
        <v>8</v>
      </c>
      <c r="L333" s="56">
        <v>8</v>
      </c>
      <c r="M333" s="58">
        <f>+K333*100/J333</f>
        <v>80</v>
      </c>
      <c r="N333" s="58">
        <f>+L333*100/J333</f>
        <v>80</v>
      </c>
      <c r="O333" s="58">
        <f>+N333-M333</f>
        <v>0</v>
      </c>
    </row>
    <row r="334" spans="1:15" x14ac:dyDescent="0.25">
      <c r="A334" s="55">
        <v>6</v>
      </c>
      <c r="B334" s="56">
        <v>4</v>
      </c>
      <c r="C334" s="56">
        <v>4</v>
      </c>
      <c r="D334" s="56">
        <v>3</v>
      </c>
      <c r="E334" s="58">
        <f t="shared" si="86"/>
        <v>100</v>
      </c>
      <c r="F334" s="58">
        <f t="shared" si="87"/>
        <v>75</v>
      </c>
      <c r="G334" s="58">
        <f t="shared" si="88"/>
        <v>-25</v>
      </c>
      <c r="I334" s="55">
        <v>41</v>
      </c>
      <c r="J334" s="55">
        <v>10</v>
      </c>
      <c r="K334" s="56">
        <v>5</v>
      </c>
      <c r="L334" s="56">
        <v>9</v>
      </c>
      <c r="M334" s="58">
        <f>+K334*100/J334</f>
        <v>50</v>
      </c>
      <c r="N334" s="58">
        <f>+L334*100/J334</f>
        <v>90</v>
      </c>
      <c r="O334" s="58">
        <f>+N334-M334</f>
        <v>40</v>
      </c>
    </row>
    <row r="335" spans="1:15" x14ac:dyDescent="0.25">
      <c r="A335" s="55">
        <v>7</v>
      </c>
      <c r="B335" s="56">
        <v>4</v>
      </c>
      <c r="C335" s="56">
        <v>2</v>
      </c>
      <c r="D335" s="56">
        <v>2</v>
      </c>
      <c r="E335" s="58">
        <f t="shared" si="86"/>
        <v>50</v>
      </c>
      <c r="F335" s="58">
        <f t="shared" si="87"/>
        <v>50</v>
      </c>
      <c r="G335" s="58">
        <f t="shared" si="88"/>
        <v>0</v>
      </c>
      <c r="I335" s="55">
        <v>42</v>
      </c>
      <c r="J335" s="56">
        <v>10</v>
      </c>
      <c r="K335" s="56">
        <v>8</v>
      </c>
      <c r="L335" s="56">
        <v>8</v>
      </c>
      <c r="M335" s="58">
        <f>+K335*100/J335</f>
        <v>80</v>
      </c>
      <c r="N335" s="58">
        <f>+L335*100/J335</f>
        <v>80</v>
      </c>
      <c r="O335" s="58">
        <f>+N335-M335</f>
        <v>0</v>
      </c>
    </row>
    <row r="336" spans="1:15" x14ac:dyDescent="0.25">
      <c r="A336" s="55">
        <v>8</v>
      </c>
      <c r="B336" s="56">
        <v>4</v>
      </c>
      <c r="C336" s="56">
        <v>3</v>
      </c>
      <c r="D336" s="56">
        <v>1</v>
      </c>
      <c r="E336" s="58">
        <f>+C336*100/B352</f>
        <v>75</v>
      </c>
      <c r="F336" s="58">
        <f>+D336*100/B352</f>
        <v>25</v>
      </c>
      <c r="G336" s="58">
        <f t="shared" si="88"/>
        <v>-50</v>
      </c>
      <c r="I336" s="64" t="s">
        <v>40</v>
      </c>
      <c r="J336" s="65">
        <f>+AVERAGE(J294:J300)</f>
        <v>10</v>
      </c>
      <c r="K336" s="66">
        <f>+AVERAGE(K297:K335)</f>
        <v>6.1794871794871797</v>
      </c>
      <c r="L336" s="66">
        <f>+AVERAGE(L297:L335)</f>
        <v>7.8205128205128203</v>
      </c>
      <c r="M336" s="66">
        <f>+AVERAGE(M294:M335)</f>
        <v>61.428571428571431</v>
      </c>
      <c r="N336" s="66">
        <f>+AVERAGE(N294:N335)</f>
        <v>77.38095238095238</v>
      </c>
      <c r="O336" s="66">
        <f t="shared" si="83"/>
        <v>15.952380952380949</v>
      </c>
    </row>
    <row r="337" spans="1:15" x14ac:dyDescent="0.25">
      <c r="A337" s="55">
        <v>9</v>
      </c>
      <c r="B337" s="56">
        <v>4</v>
      </c>
      <c r="C337" s="56">
        <v>1</v>
      </c>
      <c r="D337" s="56">
        <v>0</v>
      </c>
      <c r="E337" s="58">
        <f t="shared" ref="E337:E351" si="89">+C337*100/B337</f>
        <v>25</v>
      </c>
      <c r="F337" s="58">
        <f t="shared" ref="F337:F351" si="90">+D337*100/B337</f>
        <v>0</v>
      </c>
      <c r="G337" s="58">
        <f t="shared" si="88"/>
        <v>-25</v>
      </c>
    </row>
    <row r="338" spans="1:15" x14ac:dyDescent="0.25">
      <c r="A338" s="55">
        <v>10</v>
      </c>
      <c r="B338" s="56">
        <v>4</v>
      </c>
      <c r="C338" s="56">
        <v>1</v>
      </c>
      <c r="D338" s="56">
        <v>0</v>
      </c>
      <c r="E338" s="58">
        <f t="shared" si="89"/>
        <v>25</v>
      </c>
      <c r="F338" s="58">
        <f t="shared" si="90"/>
        <v>0</v>
      </c>
      <c r="G338" s="58">
        <f t="shared" si="88"/>
        <v>-25</v>
      </c>
    </row>
    <row r="339" spans="1:15" x14ac:dyDescent="0.25">
      <c r="A339" s="55">
        <v>11</v>
      </c>
      <c r="B339" s="56">
        <v>4</v>
      </c>
      <c r="C339" s="56">
        <v>2</v>
      </c>
      <c r="D339" s="56">
        <v>3</v>
      </c>
      <c r="E339" s="58">
        <f t="shared" si="89"/>
        <v>50</v>
      </c>
      <c r="F339" s="58">
        <f t="shared" si="90"/>
        <v>75</v>
      </c>
      <c r="G339" s="58">
        <f t="shared" si="88"/>
        <v>25</v>
      </c>
      <c r="I339" s="350" t="s">
        <v>149</v>
      </c>
      <c r="J339" s="350"/>
      <c r="K339" s="350"/>
      <c r="L339" s="350"/>
      <c r="M339" s="350"/>
      <c r="N339" s="350"/>
      <c r="O339" s="350"/>
    </row>
    <row r="340" spans="1:15" x14ac:dyDescent="0.25">
      <c r="A340" s="55">
        <v>12</v>
      </c>
      <c r="B340" s="56">
        <v>4</v>
      </c>
      <c r="C340" s="56">
        <v>1</v>
      </c>
      <c r="D340" s="56">
        <v>2</v>
      </c>
      <c r="E340" s="58">
        <f t="shared" si="89"/>
        <v>25</v>
      </c>
      <c r="F340" s="58">
        <f t="shared" si="90"/>
        <v>50</v>
      </c>
      <c r="G340" s="58">
        <f t="shared" si="88"/>
        <v>25</v>
      </c>
      <c r="I340" s="335" t="s">
        <v>142</v>
      </c>
      <c r="J340" s="335"/>
      <c r="K340" s="335"/>
      <c r="L340" s="335"/>
      <c r="M340" s="335"/>
      <c r="N340" s="335"/>
      <c r="O340" s="335"/>
    </row>
    <row r="341" spans="1:15" ht="24" x14ac:dyDescent="0.25">
      <c r="A341" s="55">
        <v>13</v>
      </c>
      <c r="B341" s="56">
        <v>4</v>
      </c>
      <c r="C341" s="56">
        <v>2</v>
      </c>
      <c r="D341" s="56">
        <v>2</v>
      </c>
      <c r="E341" s="58">
        <f t="shared" si="89"/>
        <v>50</v>
      </c>
      <c r="F341" s="58">
        <f t="shared" si="90"/>
        <v>50</v>
      </c>
      <c r="G341" s="58">
        <f t="shared" si="88"/>
        <v>0</v>
      </c>
      <c r="I341" s="83" t="s">
        <v>51</v>
      </c>
      <c r="J341" s="83" t="s">
        <v>80</v>
      </c>
      <c r="K341" s="84" t="s">
        <v>52</v>
      </c>
      <c r="L341" s="84" t="s">
        <v>53</v>
      </c>
      <c r="M341" s="84" t="s">
        <v>48</v>
      </c>
      <c r="N341" s="84" t="s">
        <v>49</v>
      </c>
      <c r="O341" s="83" t="s">
        <v>47</v>
      </c>
    </row>
    <row r="342" spans="1:15" x14ac:dyDescent="0.25">
      <c r="A342" s="55">
        <v>14</v>
      </c>
      <c r="B342" s="56">
        <v>4</v>
      </c>
      <c r="C342" s="56">
        <v>2</v>
      </c>
      <c r="D342" s="56">
        <v>4</v>
      </c>
      <c r="E342" s="58">
        <f t="shared" si="89"/>
        <v>50</v>
      </c>
      <c r="F342" s="58">
        <f t="shared" si="90"/>
        <v>100</v>
      </c>
      <c r="G342" s="58">
        <f t="shared" si="88"/>
        <v>50</v>
      </c>
      <c r="I342" s="55">
        <v>1</v>
      </c>
      <c r="J342" s="56">
        <v>8</v>
      </c>
      <c r="K342" s="56">
        <v>7</v>
      </c>
      <c r="L342" s="56">
        <v>7</v>
      </c>
      <c r="M342" s="58">
        <f>+K342*100/J342</f>
        <v>87.5</v>
      </c>
      <c r="N342" s="58">
        <f>+L342*100/J342</f>
        <v>87.5</v>
      </c>
      <c r="O342" s="58">
        <f>+N342-M342</f>
        <v>0</v>
      </c>
    </row>
    <row r="343" spans="1:15" x14ac:dyDescent="0.25">
      <c r="A343" s="55">
        <v>15</v>
      </c>
      <c r="B343" s="56">
        <v>4</v>
      </c>
      <c r="C343" s="56">
        <v>2</v>
      </c>
      <c r="D343" s="56">
        <v>0</v>
      </c>
      <c r="E343" s="58">
        <f t="shared" si="89"/>
        <v>50</v>
      </c>
      <c r="F343" s="58">
        <f t="shared" si="90"/>
        <v>0</v>
      </c>
      <c r="G343" s="58">
        <f t="shared" si="88"/>
        <v>-50</v>
      </c>
      <c r="I343" s="55">
        <v>2</v>
      </c>
      <c r="J343" s="56">
        <v>8</v>
      </c>
      <c r="K343" s="56">
        <v>8</v>
      </c>
      <c r="L343" s="56">
        <v>8</v>
      </c>
      <c r="M343" s="59">
        <f t="shared" ref="M343:M348" si="91">+K343*100/J343</f>
        <v>100</v>
      </c>
      <c r="N343" s="59">
        <f t="shared" ref="N343:N348" si="92">+L343*100/J343</f>
        <v>100</v>
      </c>
      <c r="O343" s="58">
        <f t="shared" ref="O343:O384" si="93">+N343-M343</f>
        <v>0</v>
      </c>
    </row>
    <row r="344" spans="1:15" x14ac:dyDescent="0.25">
      <c r="A344" s="55">
        <v>16</v>
      </c>
      <c r="B344" s="56">
        <v>4</v>
      </c>
      <c r="C344" s="56">
        <v>2</v>
      </c>
      <c r="D344" s="56">
        <v>3</v>
      </c>
      <c r="E344" s="58">
        <f t="shared" si="89"/>
        <v>50</v>
      </c>
      <c r="F344" s="58">
        <f t="shared" si="90"/>
        <v>75</v>
      </c>
      <c r="G344" s="58">
        <f t="shared" si="88"/>
        <v>25</v>
      </c>
      <c r="I344" s="55">
        <v>3</v>
      </c>
      <c r="J344" s="56">
        <v>8</v>
      </c>
      <c r="K344" s="56">
        <v>8</v>
      </c>
      <c r="L344" s="56">
        <v>8</v>
      </c>
      <c r="M344" s="58">
        <f t="shared" si="91"/>
        <v>100</v>
      </c>
      <c r="N344" s="58">
        <f t="shared" si="92"/>
        <v>100</v>
      </c>
      <c r="O344" s="58">
        <f t="shared" si="93"/>
        <v>0</v>
      </c>
    </row>
    <row r="345" spans="1:15" x14ac:dyDescent="0.25">
      <c r="A345" s="55">
        <v>17</v>
      </c>
      <c r="B345" s="56">
        <v>4</v>
      </c>
      <c r="C345" s="56">
        <v>1</v>
      </c>
      <c r="D345" s="56">
        <v>0</v>
      </c>
      <c r="E345" s="58">
        <f t="shared" si="89"/>
        <v>25</v>
      </c>
      <c r="F345" s="58">
        <f t="shared" si="90"/>
        <v>0</v>
      </c>
      <c r="G345" s="58">
        <f t="shared" si="88"/>
        <v>-25</v>
      </c>
      <c r="I345" s="55">
        <v>4</v>
      </c>
      <c r="J345" s="56">
        <v>8</v>
      </c>
      <c r="K345" s="56">
        <v>7</v>
      </c>
      <c r="L345" s="56">
        <v>7</v>
      </c>
      <c r="M345" s="58">
        <f t="shared" si="91"/>
        <v>87.5</v>
      </c>
      <c r="N345" s="58">
        <f t="shared" si="92"/>
        <v>87.5</v>
      </c>
      <c r="O345" s="58">
        <f t="shared" si="93"/>
        <v>0</v>
      </c>
    </row>
    <row r="346" spans="1:15" x14ac:dyDescent="0.25">
      <c r="A346" s="55">
        <v>18</v>
      </c>
      <c r="B346" s="56">
        <v>4</v>
      </c>
      <c r="C346" s="56">
        <v>1</v>
      </c>
      <c r="D346" s="56">
        <v>4</v>
      </c>
      <c r="E346" s="58">
        <f t="shared" si="89"/>
        <v>25</v>
      </c>
      <c r="F346" s="58">
        <f t="shared" si="90"/>
        <v>100</v>
      </c>
      <c r="G346" s="58">
        <f t="shared" si="88"/>
        <v>75</v>
      </c>
      <c r="I346" s="55">
        <v>5</v>
      </c>
      <c r="J346" s="56">
        <v>8</v>
      </c>
      <c r="K346" s="56">
        <v>6</v>
      </c>
      <c r="L346" s="56">
        <v>8</v>
      </c>
      <c r="M346" s="58">
        <f t="shared" si="91"/>
        <v>75</v>
      </c>
      <c r="N346" s="58">
        <f t="shared" si="92"/>
        <v>100</v>
      </c>
      <c r="O346" s="58">
        <f t="shared" si="93"/>
        <v>25</v>
      </c>
    </row>
    <row r="347" spans="1:15" x14ac:dyDescent="0.25">
      <c r="A347" s="55">
        <v>19</v>
      </c>
      <c r="B347" s="56">
        <v>4</v>
      </c>
      <c r="C347" s="56">
        <v>2</v>
      </c>
      <c r="D347" s="56">
        <v>0</v>
      </c>
      <c r="E347" s="58">
        <f t="shared" si="89"/>
        <v>50</v>
      </c>
      <c r="F347" s="58">
        <f t="shared" si="90"/>
        <v>0</v>
      </c>
      <c r="G347" s="58">
        <f t="shared" si="88"/>
        <v>-50</v>
      </c>
      <c r="I347" s="55">
        <v>6</v>
      </c>
      <c r="J347" s="56">
        <v>8</v>
      </c>
      <c r="K347" s="56">
        <v>5</v>
      </c>
      <c r="L347" s="56">
        <v>5</v>
      </c>
      <c r="M347" s="58">
        <f t="shared" si="91"/>
        <v>62.5</v>
      </c>
      <c r="N347" s="58">
        <f t="shared" si="92"/>
        <v>62.5</v>
      </c>
      <c r="O347" s="58">
        <f t="shared" si="93"/>
        <v>0</v>
      </c>
    </row>
    <row r="348" spans="1:15" x14ac:dyDescent="0.25">
      <c r="A348" s="55">
        <v>20</v>
      </c>
      <c r="B348" s="56">
        <v>4</v>
      </c>
      <c r="C348" s="56">
        <v>3</v>
      </c>
      <c r="D348" s="56">
        <v>0</v>
      </c>
      <c r="E348" s="58">
        <f t="shared" si="89"/>
        <v>75</v>
      </c>
      <c r="F348" s="58">
        <f t="shared" si="90"/>
        <v>0</v>
      </c>
      <c r="G348" s="58">
        <f t="shared" si="88"/>
        <v>-75</v>
      </c>
      <c r="I348" s="55">
        <v>7</v>
      </c>
      <c r="J348" s="56">
        <v>8</v>
      </c>
      <c r="K348" s="56">
        <v>7</v>
      </c>
      <c r="L348" s="56">
        <v>7</v>
      </c>
      <c r="M348" s="58">
        <f t="shared" si="91"/>
        <v>87.5</v>
      </c>
      <c r="N348" s="58">
        <f t="shared" si="92"/>
        <v>87.5</v>
      </c>
      <c r="O348" s="58">
        <f t="shared" si="93"/>
        <v>0</v>
      </c>
    </row>
    <row r="349" spans="1:15" x14ac:dyDescent="0.25">
      <c r="A349" s="55">
        <v>21</v>
      </c>
      <c r="B349" s="56">
        <v>4</v>
      </c>
      <c r="C349" s="56">
        <v>0</v>
      </c>
      <c r="D349" s="56">
        <v>0</v>
      </c>
      <c r="E349" s="58">
        <f t="shared" si="89"/>
        <v>0</v>
      </c>
      <c r="F349" s="58">
        <f t="shared" si="90"/>
        <v>0</v>
      </c>
      <c r="G349" s="58">
        <f t="shared" si="88"/>
        <v>0</v>
      </c>
      <c r="I349" s="55">
        <v>8</v>
      </c>
      <c r="J349" s="56">
        <v>8</v>
      </c>
      <c r="K349" s="56">
        <v>7</v>
      </c>
      <c r="L349" s="56">
        <v>8</v>
      </c>
      <c r="M349" s="58">
        <f>+K349*100/J384</f>
        <v>87.5</v>
      </c>
      <c r="N349" s="58">
        <f>+L349*100/J384</f>
        <v>100</v>
      </c>
      <c r="O349" s="58">
        <f t="shared" si="93"/>
        <v>12.5</v>
      </c>
    </row>
    <row r="350" spans="1:15" x14ac:dyDescent="0.25">
      <c r="A350" s="55">
        <v>22</v>
      </c>
      <c r="B350" s="56">
        <v>4</v>
      </c>
      <c r="C350" s="56">
        <v>2</v>
      </c>
      <c r="D350" s="56">
        <v>2</v>
      </c>
      <c r="E350" s="58">
        <f t="shared" si="89"/>
        <v>50</v>
      </c>
      <c r="F350" s="58">
        <f t="shared" si="90"/>
        <v>50</v>
      </c>
      <c r="G350" s="58">
        <f t="shared" si="88"/>
        <v>0</v>
      </c>
      <c r="I350" s="55">
        <v>9</v>
      </c>
      <c r="J350" s="56">
        <v>8</v>
      </c>
      <c r="K350" s="56">
        <v>6</v>
      </c>
      <c r="L350" s="56">
        <v>7</v>
      </c>
      <c r="M350" s="58">
        <f t="shared" ref="M350:M383" si="94">+K350*100/J350</f>
        <v>75</v>
      </c>
      <c r="N350" s="58">
        <f t="shared" ref="N350:N383" si="95">+L350*100/J350</f>
        <v>87.5</v>
      </c>
      <c r="O350" s="58">
        <f t="shared" si="93"/>
        <v>12.5</v>
      </c>
    </row>
    <row r="351" spans="1:15" x14ac:dyDescent="0.25">
      <c r="A351" s="55">
        <v>23</v>
      </c>
      <c r="B351" s="56">
        <v>4</v>
      </c>
      <c r="C351" s="56">
        <v>2</v>
      </c>
      <c r="D351" s="56">
        <v>3</v>
      </c>
      <c r="E351" s="58">
        <f t="shared" si="89"/>
        <v>50</v>
      </c>
      <c r="F351" s="58">
        <f t="shared" si="90"/>
        <v>75</v>
      </c>
      <c r="G351" s="58">
        <f t="shared" si="88"/>
        <v>25</v>
      </c>
      <c r="I351" s="55">
        <v>10</v>
      </c>
      <c r="J351" s="56">
        <v>8</v>
      </c>
      <c r="K351" s="56">
        <v>6</v>
      </c>
      <c r="L351" s="56">
        <v>7</v>
      </c>
      <c r="M351" s="58">
        <f t="shared" si="94"/>
        <v>75</v>
      </c>
      <c r="N351" s="58">
        <f t="shared" si="95"/>
        <v>87.5</v>
      </c>
      <c r="O351" s="58">
        <f t="shared" si="93"/>
        <v>12.5</v>
      </c>
    </row>
    <row r="352" spans="1:15" x14ac:dyDescent="0.25">
      <c r="A352" s="64" t="s">
        <v>40</v>
      </c>
      <c r="B352" s="56">
        <v>4</v>
      </c>
      <c r="C352" s="100">
        <f>+AVERAGE(C329:C351)</f>
        <v>1.826086956521739</v>
      </c>
      <c r="D352" s="100">
        <f>+AVERAGE(D329:D351)</f>
        <v>1.6521739130434783</v>
      </c>
      <c r="E352" s="66">
        <f>+AVERAGE(E329:E351)</f>
        <v>45.652173913043477</v>
      </c>
      <c r="F352" s="66">
        <f>+AVERAGE(F329:F351)</f>
        <v>41.304347826086953</v>
      </c>
      <c r="G352" s="66">
        <f t="shared" si="88"/>
        <v>-4.3478260869565233</v>
      </c>
      <c r="I352" s="55">
        <v>11</v>
      </c>
      <c r="J352" s="56">
        <v>8</v>
      </c>
      <c r="K352" s="56">
        <v>7</v>
      </c>
      <c r="L352" s="56">
        <v>7</v>
      </c>
      <c r="M352" s="58">
        <f t="shared" si="94"/>
        <v>87.5</v>
      </c>
      <c r="N352" s="58">
        <f t="shared" si="95"/>
        <v>87.5</v>
      </c>
      <c r="O352" s="58">
        <f t="shared" si="93"/>
        <v>0</v>
      </c>
    </row>
    <row r="353" spans="1:15" x14ac:dyDescent="0.25">
      <c r="I353" s="55">
        <v>12</v>
      </c>
      <c r="J353" s="56">
        <v>8</v>
      </c>
      <c r="K353" s="56">
        <v>7</v>
      </c>
      <c r="L353" s="56">
        <v>7</v>
      </c>
      <c r="M353" s="58">
        <f t="shared" si="94"/>
        <v>87.5</v>
      </c>
      <c r="N353" s="58">
        <f t="shared" si="95"/>
        <v>87.5</v>
      </c>
      <c r="O353" s="58">
        <f t="shared" si="93"/>
        <v>0</v>
      </c>
    </row>
    <row r="354" spans="1:15" x14ac:dyDescent="0.25">
      <c r="I354" s="55">
        <v>13</v>
      </c>
      <c r="J354" s="56">
        <v>8</v>
      </c>
      <c r="K354" s="56">
        <v>2</v>
      </c>
      <c r="L354" s="56">
        <v>7</v>
      </c>
      <c r="M354" s="58">
        <f t="shared" si="94"/>
        <v>25</v>
      </c>
      <c r="N354" s="58">
        <f t="shared" si="95"/>
        <v>87.5</v>
      </c>
      <c r="O354" s="58">
        <f t="shared" si="93"/>
        <v>62.5</v>
      </c>
    </row>
    <row r="355" spans="1:15" x14ac:dyDescent="0.25">
      <c r="A355" s="350" t="s">
        <v>149</v>
      </c>
      <c r="B355" s="350"/>
      <c r="C355" s="350"/>
      <c r="D355" s="350"/>
      <c r="E355" s="350"/>
      <c r="F355" s="350"/>
      <c r="G355" s="350"/>
      <c r="I355" s="55">
        <v>14</v>
      </c>
      <c r="J355" s="56">
        <v>8</v>
      </c>
      <c r="K355" s="56">
        <v>4</v>
      </c>
      <c r="L355" s="56">
        <v>4</v>
      </c>
      <c r="M355" s="58">
        <f t="shared" si="94"/>
        <v>50</v>
      </c>
      <c r="N355" s="58">
        <f t="shared" si="95"/>
        <v>50</v>
      </c>
      <c r="O355" s="58">
        <f t="shared" si="93"/>
        <v>0</v>
      </c>
    </row>
    <row r="356" spans="1:15" x14ac:dyDescent="0.25">
      <c r="A356" s="335" t="s">
        <v>150</v>
      </c>
      <c r="B356" s="335"/>
      <c r="C356" s="335"/>
      <c r="D356" s="335"/>
      <c r="E356" s="335"/>
      <c r="F356" s="335"/>
      <c r="G356" s="335"/>
      <c r="I356" s="55">
        <v>15</v>
      </c>
      <c r="J356" s="56">
        <v>8</v>
      </c>
      <c r="K356" s="56">
        <v>6</v>
      </c>
      <c r="L356" s="56">
        <v>6</v>
      </c>
      <c r="M356" s="58">
        <f t="shared" si="94"/>
        <v>75</v>
      </c>
      <c r="N356" s="58">
        <f t="shared" si="95"/>
        <v>75</v>
      </c>
      <c r="O356" s="58">
        <f t="shared" si="93"/>
        <v>0</v>
      </c>
    </row>
    <row r="357" spans="1:15" ht="24" x14ac:dyDescent="0.25">
      <c r="A357" s="83" t="s">
        <v>51</v>
      </c>
      <c r="B357" s="83" t="s">
        <v>80</v>
      </c>
      <c r="C357" s="84" t="s">
        <v>52</v>
      </c>
      <c r="D357" s="84" t="s">
        <v>53</v>
      </c>
      <c r="E357" s="84" t="s">
        <v>48</v>
      </c>
      <c r="F357" s="84" t="s">
        <v>49</v>
      </c>
      <c r="G357" s="83" t="s">
        <v>47</v>
      </c>
      <c r="I357" s="55">
        <v>16</v>
      </c>
      <c r="J357" s="56">
        <v>8</v>
      </c>
      <c r="K357" s="56">
        <v>7</v>
      </c>
      <c r="L357" s="56">
        <v>7</v>
      </c>
      <c r="M357" s="58">
        <f t="shared" si="94"/>
        <v>87.5</v>
      </c>
      <c r="N357" s="58">
        <f t="shared" si="95"/>
        <v>87.5</v>
      </c>
      <c r="O357" s="58">
        <f t="shared" si="93"/>
        <v>0</v>
      </c>
    </row>
    <row r="358" spans="1:15" x14ac:dyDescent="0.25">
      <c r="A358" s="55">
        <v>1</v>
      </c>
      <c r="B358" s="56">
        <v>24</v>
      </c>
      <c r="C358" s="56">
        <v>22</v>
      </c>
      <c r="D358" s="56">
        <v>0</v>
      </c>
      <c r="E358" s="58">
        <f>+C358*100/B358</f>
        <v>91.666666666666671</v>
      </c>
      <c r="F358" s="58">
        <f>+D358*100/B358</f>
        <v>0</v>
      </c>
      <c r="G358" s="58">
        <f>+F358-E358</f>
        <v>-91.666666666666671</v>
      </c>
      <c r="I358" s="55">
        <v>17</v>
      </c>
      <c r="J358" s="56">
        <v>8</v>
      </c>
      <c r="K358" s="56">
        <v>7</v>
      </c>
      <c r="L358" s="56">
        <v>7</v>
      </c>
      <c r="M358" s="58">
        <f t="shared" si="94"/>
        <v>87.5</v>
      </c>
      <c r="N358" s="58">
        <f t="shared" si="95"/>
        <v>87.5</v>
      </c>
      <c r="O358" s="58">
        <f t="shared" si="93"/>
        <v>0</v>
      </c>
    </row>
    <row r="359" spans="1:15" x14ac:dyDescent="0.25">
      <c r="A359" s="55">
        <v>2</v>
      </c>
      <c r="B359" s="56">
        <v>24</v>
      </c>
      <c r="C359" s="56">
        <v>18</v>
      </c>
      <c r="D359" s="56">
        <v>18</v>
      </c>
      <c r="E359" s="59">
        <f t="shared" ref="E359:E364" si="96">+C359*100/B359</f>
        <v>75</v>
      </c>
      <c r="F359" s="59">
        <f t="shared" ref="F359:F364" si="97">+D359*100/B359</f>
        <v>75</v>
      </c>
      <c r="G359" s="58">
        <f t="shared" ref="G359:G381" si="98">+F359-E359</f>
        <v>0</v>
      </c>
      <c r="I359" s="55">
        <v>18</v>
      </c>
      <c r="J359" s="56">
        <v>8</v>
      </c>
      <c r="K359" s="56">
        <v>4</v>
      </c>
      <c r="L359" s="56">
        <v>4</v>
      </c>
      <c r="M359" s="58">
        <f t="shared" si="94"/>
        <v>50</v>
      </c>
      <c r="N359" s="58">
        <f t="shared" si="95"/>
        <v>50</v>
      </c>
      <c r="O359" s="58">
        <f t="shared" si="93"/>
        <v>0</v>
      </c>
    </row>
    <row r="360" spans="1:15" x14ac:dyDescent="0.25">
      <c r="A360" s="55">
        <v>3</v>
      </c>
      <c r="B360" s="56">
        <v>24</v>
      </c>
      <c r="C360" s="56">
        <v>17</v>
      </c>
      <c r="D360" s="56">
        <v>20</v>
      </c>
      <c r="E360" s="58">
        <f t="shared" si="96"/>
        <v>70.833333333333329</v>
      </c>
      <c r="F360" s="58">
        <f t="shared" si="97"/>
        <v>83.333333333333329</v>
      </c>
      <c r="G360" s="58">
        <f t="shared" si="98"/>
        <v>12.5</v>
      </c>
      <c r="I360" s="55">
        <v>19</v>
      </c>
      <c r="J360" s="56">
        <v>8</v>
      </c>
      <c r="K360" s="56">
        <v>6</v>
      </c>
      <c r="L360" s="56">
        <v>6</v>
      </c>
      <c r="M360" s="58">
        <f t="shared" si="94"/>
        <v>75</v>
      </c>
      <c r="N360" s="58">
        <f t="shared" si="95"/>
        <v>75</v>
      </c>
      <c r="O360" s="58">
        <f t="shared" si="93"/>
        <v>0</v>
      </c>
    </row>
    <row r="361" spans="1:15" x14ac:dyDescent="0.25">
      <c r="A361" s="55">
        <v>4</v>
      </c>
      <c r="B361" s="56">
        <v>24</v>
      </c>
      <c r="C361" s="56">
        <v>15</v>
      </c>
      <c r="D361" s="56">
        <v>14</v>
      </c>
      <c r="E361" s="58">
        <f t="shared" si="96"/>
        <v>62.5</v>
      </c>
      <c r="F361" s="58">
        <f t="shared" si="97"/>
        <v>58.333333333333336</v>
      </c>
      <c r="G361" s="58">
        <f t="shared" si="98"/>
        <v>-4.1666666666666643</v>
      </c>
      <c r="I361" s="55">
        <v>20</v>
      </c>
      <c r="J361" s="56">
        <v>8</v>
      </c>
      <c r="K361" s="56">
        <v>5</v>
      </c>
      <c r="L361" s="56">
        <v>5</v>
      </c>
      <c r="M361" s="58">
        <f t="shared" si="94"/>
        <v>62.5</v>
      </c>
      <c r="N361" s="58">
        <f t="shared" si="95"/>
        <v>62.5</v>
      </c>
      <c r="O361" s="58">
        <f t="shared" si="93"/>
        <v>0</v>
      </c>
    </row>
    <row r="362" spans="1:15" x14ac:dyDescent="0.25">
      <c r="A362" s="55">
        <v>5</v>
      </c>
      <c r="B362" s="56">
        <v>24</v>
      </c>
      <c r="C362" s="56">
        <v>15</v>
      </c>
      <c r="D362" s="56">
        <v>20</v>
      </c>
      <c r="E362" s="58">
        <f t="shared" si="96"/>
        <v>62.5</v>
      </c>
      <c r="F362" s="58">
        <f t="shared" si="97"/>
        <v>83.333333333333329</v>
      </c>
      <c r="G362" s="58">
        <f t="shared" si="98"/>
        <v>20.833333333333329</v>
      </c>
      <c r="I362" s="55">
        <v>21</v>
      </c>
      <c r="J362" s="56">
        <v>8</v>
      </c>
      <c r="K362" s="56">
        <v>8</v>
      </c>
      <c r="L362" s="56">
        <v>8</v>
      </c>
      <c r="M362" s="58">
        <f t="shared" si="94"/>
        <v>100</v>
      </c>
      <c r="N362" s="58">
        <f t="shared" si="95"/>
        <v>100</v>
      </c>
      <c r="O362" s="58">
        <f t="shared" si="93"/>
        <v>0</v>
      </c>
    </row>
    <row r="363" spans="1:15" x14ac:dyDescent="0.25">
      <c r="A363" s="55">
        <v>6</v>
      </c>
      <c r="B363" s="56">
        <v>24</v>
      </c>
      <c r="C363" s="56">
        <v>20</v>
      </c>
      <c r="D363" s="56">
        <v>23</v>
      </c>
      <c r="E363" s="58">
        <f t="shared" si="96"/>
        <v>83.333333333333329</v>
      </c>
      <c r="F363" s="58">
        <f t="shared" si="97"/>
        <v>95.833333333333329</v>
      </c>
      <c r="G363" s="58">
        <f t="shared" si="98"/>
        <v>12.5</v>
      </c>
      <c r="I363" s="55">
        <v>22</v>
      </c>
      <c r="J363" s="56">
        <v>8</v>
      </c>
      <c r="K363" s="56">
        <v>8</v>
      </c>
      <c r="L363" s="56">
        <v>8</v>
      </c>
      <c r="M363" s="58">
        <f t="shared" si="94"/>
        <v>100</v>
      </c>
      <c r="N363" s="58">
        <f t="shared" si="95"/>
        <v>100</v>
      </c>
      <c r="O363" s="58">
        <f t="shared" si="93"/>
        <v>0</v>
      </c>
    </row>
    <row r="364" spans="1:15" x14ac:dyDescent="0.25">
      <c r="A364" s="55">
        <v>7</v>
      </c>
      <c r="B364" s="56">
        <v>24</v>
      </c>
      <c r="C364" s="56">
        <v>11</v>
      </c>
      <c r="D364" s="56">
        <v>21</v>
      </c>
      <c r="E364" s="58">
        <f t="shared" si="96"/>
        <v>45.833333333333336</v>
      </c>
      <c r="F364" s="58">
        <f t="shared" si="97"/>
        <v>87.5</v>
      </c>
      <c r="G364" s="58">
        <f t="shared" si="98"/>
        <v>41.666666666666664</v>
      </c>
      <c r="I364" s="55">
        <v>23</v>
      </c>
      <c r="J364" s="56">
        <v>8</v>
      </c>
      <c r="K364" s="56">
        <v>6</v>
      </c>
      <c r="L364" s="56">
        <v>6</v>
      </c>
      <c r="M364" s="58">
        <f t="shared" si="94"/>
        <v>75</v>
      </c>
      <c r="N364" s="58">
        <f t="shared" si="95"/>
        <v>75</v>
      </c>
      <c r="O364" s="58">
        <f t="shared" si="93"/>
        <v>0</v>
      </c>
    </row>
    <row r="365" spans="1:15" x14ac:dyDescent="0.25">
      <c r="A365" s="55">
        <v>8</v>
      </c>
      <c r="B365" s="56">
        <v>24</v>
      </c>
      <c r="C365" s="56">
        <v>21</v>
      </c>
      <c r="D365" s="56">
        <v>23</v>
      </c>
      <c r="E365" s="58">
        <f>+C365*100/B381</f>
        <v>87.5</v>
      </c>
      <c r="F365" s="58">
        <f>+D365*100/B381</f>
        <v>95.833333333333329</v>
      </c>
      <c r="G365" s="58">
        <f t="shared" si="98"/>
        <v>8.3333333333333286</v>
      </c>
      <c r="I365" s="55">
        <v>24</v>
      </c>
      <c r="J365" s="56">
        <v>8</v>
      </c>
      <c r="K365" s="56">
        <v>6</v>
      </c>
      <c r="L365" s="56">
        <v>6</v>
      </c>
      <c r="M365" s="58">
        <f t="shared" si="94"/>
        <v>75</v>
      </c>
      <c r="N365" s="58">
        <f t="shared" si="95"/>
        <v>75</v>
      </c>
      <c r="O365" s="58">
        <f t="shared" si="93"/>
        <v>0</v>
      </c>
    </row>
    <row r="366" spans="1:15" x14ac:dyDescent="0.25">
      <c r="A366" s="55">
        <v>9</v>
      </c>
      <c r="B366" s="56">
        <v>24</v>
      </c>
      <c r="C366" s="56">
        <v>15</v>
      </c>
      <c r="D366" s="56">
        <v>20</v>
      </c>
      <c r="E366" s="58">
        <f t="shared" ref="E366:E380" si="99">+C366*100/B366</f>
        <v>62.5</v>
      </c>
      <c r="F366" s="58">
        <f t="shared" ref="F366:F380" si="100">+D366*100/B366</f>
        <v>83.333333333333329</v>
      </c>
      <c r="G366" s="58">
        <f t="shared" si="98"/>
        <v>20.833333333333329</v>
      </c>
      <c r="I366" s="55">
        <v>25</v>
      </c>
      <c r="J366" s="56">
        <v>8</v>
      </c>
      <c r="K366" s="56">
        <v>7</v>
      </c>
      <c r="L366" s="56">
        <v>7</v>
      </c>
      <c r="M366" s="58">
        <f t="shared" si="94"/>
        <v>87.5</v>
      </c>
      <c r="N366" s="58">
        <f t="shared" si="95"/>
        <v>87.5</v>
      </c>
      <c r="O366" s="58">
        <f t="shared" si="93"/>
        <v>0</v>
      </c>
    </row>
    <row r="367" spans="1:15" x14ac:dyDescent="0.25">
      <c r="A367" s="55">
        <v>10</v>
      </c>
      <c r="B367" s="56">
        <v>24</v>
      </c>
      <c r="C367" s="56">
        <v>18</v>
      </c>
      <c r="D367" s="56">
        <v>0</v>
      </c>
      <c r="E367" s="58">
        <f t="shared" si="99"/>
        <v>75</v>
      </c>
      <c r="F367" s="58">
        <f t="shared" si="100"/>
        <v>0</v>
      </c>
      <c r="G367" s="58">
        <f t="shared" si="98"/>
        <v>-75</v>
      </c>
      <c r="I367" s="55">
        <v>26</v>
      </c>
      <c r="J367" s="56">
        <v>8</v>
      </c>
      <c r="K367" s="56">
        <v>6</v>
      </c>
      <c r="L367" s="56">
        <v>7</v>
      </c>
      <c r="M367" s="58">
        <f t="shared" si="94"/>
        <v>75</v>
      </c>
      <c r="N367" s="58">
        <f t="shared" si="95"/>
        <v>87.5</v>
      </c>
      <c r="O367" s="58">
        <f t="shared" si="93"/>
        <v>12.5</v>
      </c>
    </row>
    <row r="368" spans="1:15" x14ac:dyDescent="0.25">
      <c r="A368" s="55">
        <v>11</v>
      </c>
      <c r="B368" s="56">
        <v>24</v>
      </c>
      <c r="C368" s="56">
        <v>13</v>
      </c>
      <c r="D368" s="56">
        <v>18</v>
      </c>
      <c r="E368" s="58">
        <f t="shared" si="99"/>
        <v>54.166666666666664</v>
      </c>
      <c r="F368" s="58">
        <f t="shared" si="100"/>
        <v>75</v>
      </c>
      <c r="G368" s="58">
        <f t="shared" si="98"/>
        <v>20.833333333333336</v>
      </c>
      <c r="I368" s="55">
        <v>27</v>
      </c>
      <c r="J368" s="56">
        <v>8</v>
      </c>
      <c r="K368" s="56">
        <v>5</v>
      </c>
      <c r="L368" s="56">
        <v>4</v>
      </c>
      <c r="M368" s="58">
        <f t="shared" si="94"/>
        <v>62.5</v>
      </c>
      <c r="N368" s="58">
        <f t="shared" si="95"/>
        <v>50</v>
      </c>
      <c r="O368" s="58">
        <f t="shared" si="93"/>
        <v>-12.5</v>
      </c>
    </row>
    <row r="369" spans="1:15" x14ac:dyDescent="0.25">
      <c r="A369" s="55">
        <v>12</v>
      </c>
      <c r="B369" s="56">
        <v>24</v>
      </c>
      <c r="C369" s="56">
        <v>15</v>
      </c>
      <c r="D369" s="56">
        <v>22</v>
      </c>
      <c r="E369" s="58">
        <f t="shared" si="99"/>
        <v>62.5</v>
      </c>
      <c r="F369" s="58">
        <f t="shared" si="100"/>
        <v>91.666666666666671</v>
      </c>
      <c r="G369" s="58">
        <f t="shared" si="98"/>
        <v>29.166666666666671</v>
      </c>
      <c r="I369" s="55">
        <v>28</v>
      </c>
      <c r="J369" s="56">
        <v>8</v>
      </c>
      <c r="K369" s="56">
        <v>8</v>
      </c>
      <c r="L369" s="56">
        <v>8</v>
      </c>
      <c r="M369" s="58">
        <f t="shared" si="94"/>
        <v>100</v>
      </c>
      <c r="N369" s="58">
        <f t="shared" si="95"/>
        <v>100</v>
      </c>
      <c r="O369" s="58">
        <f t="shared" si="93"/>
        <v>0</v>
      </c>
    </row>
    <row r="370" spans="1:15" x14ac:dyDescent="0.25">
      <c r="A370" s="55">
        <v>13</v>
      </c>
      <c r="B370" s="56">
        <v>24</v>
      </c>
      <c r="C370" s="56">
        <v>12</v>
      </c>
      <c r="D370" s="56">
        <v>17</v>
      </c>
      <c r="E370" s="58">
        <f t="shared" si="99"/>
        <v>50</v>
      </c>
      <c r="F370" s="58">
        <f t="shared" si="100"/>
        <v>70.833333333333329</v>
      </c>
      <c r="G370" s="58">
        <f t="shared" si="98"/>
        <v>20.833333333333329</v>
      </c>
      <c r="I370" s="55">
        <v>29</v>
      </c>
      <c r="J370" s="56">
        <v>8</v>
      </c>
      <c r="K370" s="56">
        <v>8</v>
      </c>
      <c r="L370" s="56">
        <v>8</v>
      </c>
      <c r="M370" s="58">
        <f t="shared" si="94"/>
        <v>100</v>
      </c>
      <c r="N370" s="58">
        <f t="shared" si="95"/>
        <v>100</v>
      </c>
      <c r="O370" s="58">
        <f t="shared" si="93"/>
        <v>0</v>
      </c>
    </row>
    <row r="371" spans="1:15" x14ac:dyDescent="0.25">
      <c r="A371" s="55">
        <v>14</v>
      </c>
      <c r="B371" s="56">
        <v>24</v>
      </c>
      <c r="C371" s="56">
        <v>0</v>
      </c>
      <c r="D371" s="56">
        <v>23</v>
      </c>
      <c r="E371" s="58">
        <f t="shared" si="99"/>
        <v>0</v>
      </c>
      <c r="F371" s="58">
        <f t="shared" si="100"/>
        <v>95.833333333333329</v>
      </c>
      <c r="G371" s="58">
        <f t="shared" si="98"/>
        <v>95.833333333333329</v>
      </c>
      <c r="I371" s="55">
        <v>30</v>
      </c>
      <c r="J371" s="56">
        <v>8</v>
      </c>
      <c r="K371" s="56">
        <v>3</v>
      </c>
      <c r="L371" s="56">
        <v>3</v>
      </c>
      <c r="M371" s="58">
        <f t="shared" si="94"/>
        <v>37.5</v>
      </c>
      <c r="N371" s="58">
        <f t="shared" si="95"/>
        <v>37.5</v>
      </c>
      <c r="O371" s="58">
        <f t="shared" si="93"/>
        <v>0</v>
      </c>
    </row>
    <row r="372" spans="1:15" x14ac:dyDescent="0.25">
      <c r="A372" s="55">
        <v>15</v>
      </c>
      <c r="B372" s="56">
        <v>24</v>
      </c>
      <c r="C372" s="56">
        <v>15</v>
      </c>
      <c r="D372" s="56">
        <v>20</v>
      </c>
      <c r="E372" s="58">
        <f t="shared" si="99"/>
        <v>62.5</v>
      </c>
      <c r="F372" s="58">
        <f t="shared" si="100"/>
        <v>83.333333333333329</v>
      </c>
      <c r="G372" s="58">
        <f t="shared" si="98"/>
        <v>20.833333333333329</v>
      </c>
      <c r="I372" s="55">
        <v>31</v>
      </c>
      <c r="J372" s="56">
        <v>8</v>
      </c>
      <c r="K372" s="56">
        <v>7</v>
      </c>
      <c r="L372" s="56">
        <v>7</v>
      </c>
      <c r="M372" s="58">
        <f t="shared" si="94"/>
        <v>87.5</v>
      </c>
      <c r="N372" s="58">
        <f t="shared" si="95"/>
        <v>87.5</v>
      </c>
      <c r="O372" s="58">
        <f t="shared" si="93"/>
        <v>0</v>
      </c>
    </row>
    <row r="373" spans="1:15" x14ac:dyDescent="0.25">
      <c r="A373" s="55">
        <v>16</v>
      </c>
      <c r="B373" s="56">
        <v>24</v>
      </c>
      <c r="C373" s="56">
        <v>20</v>
      </c>
      <c r="D373" s="56">
        <v>23</v>
      </c>
      <c r="E373" s="58">
        <f t="shared" si="99"/>
        <v>83.333333333333329</v>
      </c>
      <c r="F373" s="58">
        <f t="shared" si="100"/>
        <v>95.833333333333329</v>
      </c>
      <c r="G373" s="58">
        <f t="shared" si="98"/>
        <v>12.5</v>
      </c>
      <c r="I373" s="55">
        <v>32</v>
      </c>
      <c r="J373" s="56">
        <v>8</v>
      </c>
      <c r="K373" s="56">
        <v>7</v>
      </c>
      <c r="L373" s="56">
        <v>7</v>
      </c>
      <c r="M373" s="58">
        <f t="shared" si="94"/>
        <v>87.5</v>
      </c>
      <c r="N373" s="58">
        <f t="shared" si="95"/>
        <v>87.5</v>
      </c>
      <c r="O373" s="58">
        <f t="shared" si="93"/>
        <v>0</v>
      </c>
    </row>
    <row r="374" spans="1:15" x14ac:dyDescent="0.25">
      <c r="A374" s="55">
        <v>17</v>
      </c>
      <c r="B374" s="56">
        <v>24</v>
      </c>
      <c r="C374" s="56">
        <v>19</v>
      </c>
      <c r="D374" s="56">
        <v>24</v>
      </c>
      <c r="E374" s="58">
        <f t="shared" si="99"/>
        <v>79.166666666666671</v>
      </c>
      <c r="F374" s="58">
        <f t="shared" si="100"/>
        <v>100</v>
      </c>
      <c r="G374" s="58">
        <f t="shared" si="98"/>
        <v>20.833333333333329</v>
      </c>
      <c r="I374" s="55">
        <v>33</v>
      </c>
      <c r="J374" s="56">
        <v>8</v>
      </c>
      <c r="K374" s="56">
        <v>5</v>
      </c>
      <c r="L374" s="56">
        <v>5</v>
      </c>
      <c r="M374" s="58">
        <f t="shared" si="94"/>
        <v>62.5</v>
      </c>
      <c r="N374" s="58">
        <f t="shared" si="95"/>
        <v>62.5</v>
      </c>
      <c r="O374" s="58">
        <f t="shared" si="93"/>
        <v>0</v>
      </c>
    </row>
    <row r="375" spans="1:15" x14ac:dyDescent="0.25">
      <c r="A375" s="55">
        <v>18</v>
      </c>
      <c r="B375" s="56">
        <v>24</v>
      </c>
      <c r="C375" s="56">
        <v>18</v>
      </c>
      <c r="D375" s="56">
        <v>19</v>
      </c>
      <c r="E375" s="58">
        <f t="shared" si="99"/>
        <v>75</v>
      </c>
      <c r="F375" s="58">
        <f t="shared" si="100"/>
        <v>79.166666666666671</v>
      </c>
      <c r="G375" s="58">
        <f t="shared" si="98"/>
        <v>4.1666666666666714</v>
      </c>
      <c r="I375" s="55">
        <v>34</v>
      </c>
      <c r="J375" s="56">
        <v>8</v>
      </c>
      <c r="K375" s="56">
        <v>8</v>
      </c>
      <c r="L375" s="56">
        <v>8</v>
      </c>
      <c r="M375" s="58">
        <f t="shared" si="94"/>
        <v>100</v>
      </c>
      <c r="N375" s="58">
        <f t="shared" si="95"/>
        <v>100</v>
      </c>
      <c r="O375" s="58">
        <f t="shared" si="93"/>
        <v>0</v>
      </c>
    </row>
    <row r="376" spans="1:15" x14ac:dyDescent="0.25">
      <c r="A376" s="55">
        <v>19</v>
      </c>
      <c r="B376" s="56">
        <v>24</v>
      </c>
      <c r="C376" s="56">
        <v>12</v>
      </c>
      <c r="D376" s="56">
        <v>20</v>
      </c>
      <c r="E376" s="58">
        <f t="shared" si="99"/>
        <v>50</v>
      </c>
      <c r="F376" s="58">
        <f t="shared" si="100"/>
        <v>83.333333333333329</v>
      </c>
      <c r="G376" s="58">
        <f t="shared" si="98"/>
        <v>33.333333333333329</v>
      </c>
      <c r="I376" s="55">
        <v>35</v>
      </c>
      <c r="J376" s="56">
        <v>8</v>
      </c>
      <c r="K376" s="56">
        <v>4</v>
      </c>
      <c r="L376" s="56">
        <v>4</v>
      </c>
      <c r="M376" s="58">
        <f t="shared" si="94"/>
        <v>50</v>
      </c>
      <c r="N376" s="58">
        <f t="shared" si="95"/>
        <v>50</v>
      </c>
      <c r="O376" s="58">
        <f t="shared" si="93"/>
        <v>0</v>
      </c>
    </row>
    <row r="377" spans="1:15" x14ac:dyDescent="0.25">
      <c r="A377" s="55">
        <v>20</v>
      </c>
      <c r="B377" s="56">
        <v>24</v>
      </c>
      <c r="C377" s="56">
        <v>17</v>
      </c>
      <c r="D377" s="56">
        <v>16</v>
      </c>
      <c r="E377" s="58">
        <f t="shared" si="99"/>
        <v>70.833333333333329</v>
      </c>
      <c r="F377" s="58">
        <f t="shared" si="100"/>
        <v>66.666666666666671</v>
      </c>
      <c r="G377" s="58">
        <f t="shared" si="98"/>
        <v>-4.1666666666666572</v>
      </c>
      <c r="I377" s="55">
        <v>36</v>
      </c>
      <c r="J377" s="56">
        <v>8</v>
      </c>
      <c r="K377" s="56">
        <v>6</v>
      </c>
      <c r="L377" s="56">
        <v>6</v>
      </c>
      <c r="M377" s="58">
        <f t="shared" si="94"/>
        <v>75</v>
      </c>
      <c r="N377" s="58">
        <f t="shared" si="95"/>
        <v>75</v>
      </c>
      <c r="O377" s="58">
        <f t="shared" si="93"/>
        <v>0</v>
      </c>
    </row>
    <row r="378" spans="1:15" x14ac:dyDescent="0.25">
      <c r="A378" s="55">
        <v>21</v>
      </c>
      <c r="B378" s="56">
        <v>24</v>
      </c>
      <c r="C378" s="56">
        <v>12</v>
      </c>
      <c r="D378" s="56">
        <v>24</v>
      </c>
      <c r="E378" s="58">
        <f t="shared" si="99"/>
        <v>50</v>
      </c>
      <c r="F378" s="58">
        <f t="shared" si="100"/>
        <v>100</v>
      </c>
      <c r="G378" s="58">
        <f t="shared" si="98"/>
        <v>50</v>
      </c>
      <c r="I378" s="55">
        <v>37</v>
      </c>
      <c r="J378" s="56">
        <v>8</v>
      </c>
      <c r="K378" s="56">
        <v>7</v>
      </c>
      <c r="L378" s="56">
        <v>7</v>
      </c>
      <c r="M378" s="58">
        <f t="shared" si="94"/>
        <v>87.5</v>
      </c>
      <c r="N378" s="58">
        <f t="shared" si="95"/>
        <v>87.5</v>
      </c>
      <c r="O378" s="58">
        <f t="shared" si="93"/>
        <v>0</v>
      </c>
    </row>
    <row r="379" spans="1:15" x14ac:dyDescent="0.25">
      <c r="A379" s="55">
        <v>22</v>
      </c>
      <c r="B379" s="56">
        <v>24</v>
      </c>
      <c r="C379" s="56">
        <v>21</v>
      </c>
      <c r="D379" s="56">
        <v>22</v>
      </c>
      <c r="E379" s="58">
        <f t="shared" si="99"/>
        <v>87.5</v>
      </c>
      <c r="F379" s="58">
        <f t="shared" si="100"/>
        <v>91.666666666666671</v>
      </c>
      <c r="G379" s="58">
        <f t="shared" si="98"/>
        <v>4.1666666666666714</v>
      </c>
      <c r="I379" s="55">
        <v>38</v>
      </c>
      <c r="J379" s="56">
        <v>8</v>
      </c>
      <c r="K379" s="56">
        <v>7</v>
      </c>
      <c r="L379" s="56">
        <v>7</v>
      </c>
      <c r="M379" s="58">
        <f t="shared" si="94"/>
        <v>87.5</v>
      </c>
      <c r="N379" s="58">
        <f t="shared" si="95"/>
        <v>87.5</v>
      </c>
      <c r="O379" s="58">
        <f t="shared" si="93"/>
        <v>0</v>
      </c>
    </row>
    <row r="380" spans="1:15" x14ac:dyDescent="0.25">
      <c r="A380" s="104">
        <v>23</v>
      </c>
      <c r="B380" s="56">
        <v>24</v>
      </c>
      <c r="C380" s="56">
        <v>22</v>
      </c>
      <c r="D380" s="56">
        <v>24</v>
      </c>
      <c r="E380" s="58">
        <f t="shared" si="99"/>
        <v>91.666666666666671</v>
      </c>
      <c r="F380" s="58">
        <f t="shared" si="100"/>
        <v>100</v>
      </c>
      <c r="G380" s="58">
        <f t="shared" si="98"/>
        <v>8.3333333333333286</v>
      </c>
      <c r="I380" s="55"/>
      <c r="J380" s="56"/>
      <c r="K380" s="56"/>
      <c r="L380" s="56"/>
      <c r="M380" s="58"/>
      <c r="N380" s="58"/>
      <c r="O380" s="58"/>
    </row>
    <row r="381" spans="1:15" x14ac:dyDescent="0.25">
      <c r="A381" s="64" t="s">
        <v>40</v>
      </c>
      <c r="B381" s="100">
        <f>+AVERAGE(B358:B379)</f>
        <v>24</v>
      </c>
      <c r="C381" s="100">
        <f>+AVERAGE(C358:C379)</f>
        <v>15.727272727272727</v>
      </c>
      <c r="D381" s="100">
        <f>+AVERAGE(D358:D379)</f>
        <v>18.5</v>
      </c>
      <c r="E381" s="66">
        <f>+AVERAGE(E358:E380)</f>
        <v>66.666666666666657</v>
      </c>
      <c r="F381" s="66">
        <f>+AVERAGE(F358:F380)</f>
        <v>78.079710144927546</v>
      </c>
      <c r="G381" s="66">
        <f t="shared" si="98"/>
        <v>11.413043478260889</v>
      </c>
      <c r="I381" s="55">
        <v>39</v>
      </c>
      <c r="J381" s="56">
        <v>8</v>
      </c>
      <c r="K381" s="56">
        <v>7</v>
      </c>
      <c r="L381" s="56">
        <v>8</v>
      </c>
      <c r="M381" s="58">
        <f t="shared" si="94"/>
        <v>87.5</v>
      </c>
      <c r="N381" s="58">
        <f t="shared" si="95"/>
        <v>100</v>
      </c>
      <c r="O381" s="58">
        <f t="shared" si="93"/>
        <v>12.5</v>
      </c>
    </row>
    <row r="382" spans="1:15" x14ac:dyDescent="0.25">
      <c r="I382" s="55">
        <v>40</v>
      </c>
      <c r="J382" s="56">
        <v>8</v>
      </c>
      <c r="K382" s="56">
        <v>6</v>
      </c>
      <c r="L382" s="56">
        <v>6</v>
      </c>
      <c r="M382" s="58">
        <f t="shared" si="94"/>
        <v>75</v>
      </c>
      <c r="N382" s="58">
        <f t="shared" si="95"/>
        <v>75</v>
      </c>
      <c r="O382" s="58">
        <f t="shared" si="93"/>
        <v>0</v>
      </c>
    </row>
    <row r="383" spans="1:15" x14ac:dyDescent="0.25">
      <c r="A383" s="348" t="s">
        <v>149</v>
      </c>
      <c r="B383" s="348"/>
      <c r="C383" s="348"/>
      <c r="D383" s="348"/>
      <c r="E383" s="348"/>
      <c r="F383" s="348"/>
      <c r="G383" s="348"/>
      <c r="I383" s="55">
        <v>41</v>
      </c>
      <c r="J383" s="56">
        <v>8</v>
      </c>
      <c r="K383" s="56">
        <v>7</v>
      </c>
      <c r="L383" s="56">
        <v>7</v>
      </c>
      <c r="M383" s="58">
        <f t="shared" si="94"/>
        <v>87.5</v>
      </c>
      <c r="N383" s="58">
        <f t="shared" si="95"/>
        <v>87.5</v>
      </c>
      <c r="O383" s="58">
        <f t="shared" si="93"/>
        <v>0</v>
      </c>
    </row>
    <row r="384" spans="1:15" x14ac:dyDescent="0.25">
      <c r="A384" s="349" t="s">
        <v>160</v>
      </c>
      <c r="B384" s="349"/>
      <c r="C384" s="349"/>
      <c r="D384" s="349"/>
      <c r="E384" s="349"/>
      <c r="F384" s="349"/>
      <c r="G384" s="349"/>
      <c r="I384" s="64" t="s">
        <v>40</v>
      </c>
      <c r="J384" s="56">
        <f>+AVERAGE(J342:J383)</f>
        <v>8</v>
      </c>
      <c r="K384" s="100">
        <f>+AVERAGE(K342:K383)</f>
        <v>6.2926829268292686</v>
      </c>
      <c r="L384" s="100">
        <f>+AVERAGE(L342:L383)</f>
        <v>6.5609756097560972</v>
      </c>
      <c r="M384" s="66">
        <f>+AVERAGE(M342:M383)</f>
        <v>78.658536585365852</v>
      </c>
      <c r="N384" s="66">
        <f>+AVERAGE(N342:N383)</f>
        <v>82.012195121951223</v>
      </c>
      <c r="O384" s="66">
        <f t="shared" si="93"/>
        <v>3.3536585365853711</v>
      </c>
    </row>
    <row r="385" spans="1:15" ht="24" x14ac:dyDescent="0.25">
      <c r="A385" s="110" t="s">
        <v>51</v>
      </c>
      <c r="B385" s="110" t="s">
        <v>80</v>
      </c>
      <c r="C385" s="111" t="s">
        <v>52</v>
      </c>
      <c r="D385" s="111" t="s">
        <v>53</v>
      </c>
      <c r="E385" s="111" t="s">
        <v>48</v>
      </c>
      <c r="F385" s="111" t="s">
        <v>49</v>
      </c>
      <c r="G385" s="110" t="s">
        <v>47</v>
      </c>
    </row>
    <row r="386" spans="1:15" x14ac:dyDescent="0.25">
      <c r="A386" s="55">
        <v>1</v>
      </c>
      <c r="B386" s="56">
        <v>4</v>
      </c>
      <c r="C386" s="56">
        <v>0</v>
      </c>
      <c r="D386" s="56">
        <v>4</v>
      </c>
      <c r="E386" s="58">
        <f>+C386*100/B386</f>
        <v>0</v>
      </c>
      <c r="F386" s="58">
        <f>+D386*100/B386</f>
        <v>100</v>
      </c>
      <c r="G386" s="58">
        <f>+F386-E386</f>
        <v>100</v>
      </c>
      <c r="I386" s="354" t="s">
        <v>45</v>
      </c>
      <c r="J386" s="354"/>
      <c r="K386" s="354"/>
      <c r="L386" s="354"/>
      <c r="M386" s="354"/>
      <c r="N386" s="354"/>
      <c r="O386" s="355"/>
    </row>
    <row r="387" spans="1:15" x14ac:dyDescent="0.25">
      <c r="A387" s="55">
        <v>2</v>
      </c>
      <c r="B387" s="56">
        <v>4</v>
      </c>
      <c r="C387" s="56">
        <v>0</v>
      </c>
      <c r="D387" s="56">
        <v>2</v>
      </c>
      <c r="E387" s="59">
        <f t="shared" ref="E387:E392" si="101">+C387*100/B387</f>
        <v>0</v>
      </c>
      <c r="F387" s="59">
        <f t="shared" ref="F387:F392" si="102">+D387*100/B387</f>
        <v>50</v>
      </c>
      <c r="G387" s="58">
        <f t="shared" ref="G387:G401" si="103">+F387-E387</f>
        <v>50</v>
      </c>
      <c r="I387" s="332" t="s">
        <v>161</v>
      </c>
      <c r="J387" s="332"/>
      <c r="K387" s="332"/>
      <c r="L387" s="332"/>
      <c r="M387" s="332"/>
      <c r="N387" s="332"/>
      <c r="O387" s="333"/>
    </row>
    <row r="388" spans="1:15" ht="24" x14ac:dyDescent="0.25">
      <c r="A388" s="55">
        <v>3</v>
      </c>
      <c r="B388" s="56">
        <v>4</v>
      </c>
      <c r="C388" s="56">
        <v>0</v>
      </c>
      <c r="D388" s="56">
        <v>4</v>
      </c>
      <c r="E388" s="58">
        <f t="shared" si="101"/>
        <v>0</v>
      </c>
      <c r="F388" s="58">
        <f t="shared" si="102"/>
        <v>100</v>
      </c>
      <c r="G388" s="58">
        <f t="shared" si="103"/>
        <v>100</v>
      </c>
      <c r="I388" s="108" t="s">
        <v>51</v>
      </c>
      <c r="J388" s="108" t="s">
        <v>80</v>
      </c>
      <c r="K388" s="109" t="s">
        <v>52</v>
      </c>
      <c r="L388" s="109" t="s">
        <v>53</v>
      </c>
      <c r="M388" s="109" t="s">
        <v>48</v>
      </c>
      <c r="N388" s="109" t="s">
        <v>49</v>
      </c>
      <c r="O388" s="108" t="s">
        <v>47</v>
      </c>
    </row>
    <row r="389" spans="1:15" x14ac:dyDescent="0.25">
      <c r="A389" s="55">
        <v>4</v>
      </c>
      <c r="B389" s="56">
        <v>4</v>
      </c>
      <c r="C389" s="56">
        <v>0</v>
      </c>
      <c r="D389" s="56">
        <v>4</v>
      </c>
      <c r="E389" s="58">
        <f t="shared" si="101"/>
        <v>0</v>
      </c>
      <c r="F389" s="58">
        <f t="shared" si="102"/>
        <v>100</v>
      </c>
      <c r="G389" s="58">
        <f t="shared" si="103"/>
        <v>100</v>
      </c>
      <c r="I389" s="55">
        <v>1</v>
      </c>
      <c r="J389" s="56">
        <v>7</v>
      </c>
      <c r="K389" s="76">
        <v>4</v>
      </c>
      <c r="L389" s="76">
        <v>5</v>
      </c>
      <c r="M389" s="58">
        <f>+K389*100/J389</f>
        <v>57.142857142857146</v>
      </c>
      <c r="N389" s="58">
        <f>+L389*100/J389</f>
        <v>71.428571428571431</v>
      </c>
      <c r="O389" s="58">
        <f>+N389-M389</f>
        <v>14.285714285714285</v>
      </c>
    </row>
    <row r="390" spans="1:15" x14ac:dyDescent="0.25">
      <c r="A390" s="55">
        <v>5</v>
      </c>
      <c r="B390" s="56">
        <v>4</v>
      </c>
      <c r="C390" s="56">
        <v>0</v>
      </c>
      <c r="D390" s="56">
        <v>3</v>
      </c>
      <c r="E390" s="58">
        <f t="shared" si="101"/>
        <v>0</v>
      </c>
      <c r="F390" s="58">
        <f t="shared" si="102"/>
        <v>75</v>
      </c>
      <c r="G390" s="58">
        <f t="shared" si="103"/>
        <v>75</v>
      </c>
      <c r="I390" s="55">
        <v>2</v>
      </c>
      <c r="J390" s="55">
        <v>7</v>
      </c>
      <c r="K390" s="76">
        <v>7</v>
      </c>
      <c r="L390" s="117">
        <v>7</v>
      </c>
      <c r="M390" s="59">
        <f t="shared" ref="M390:M396" si="104">+K390*100/J390</f>
        <v>100</v>
      </c>
      <c r="N390" s="59">
        <f t="shared" ref="N390:N396" si="105">+L390*100/J390</f>
        <v>100</v>
      </c>
      <c r="O390" s="58">
        <f t="shared" ref="O390:O433" si="106">+N390-M390</f>
        <v>0</v>
      </c>
    </row>
    <row r="391" spans="1:15" x14ac:dyDescent="0.25">
      <c r="A391" s="55">
        <v>6</v>
      </c>
      <c r="B391" s="56">
        <v>4</v>
      </c>
      <c r="C391" s="56">
        <v>0</v>
      </c>
      <c r="D391" s="56">
        <v>3</v>
      </c>
      <c r="E391" s="58">
        <f t="shared" si="101"/>
        <v>0</v>
      </c>
      <c r="F391" s="58">
        <f t="shared" si="102"/>
        <v>75</v>
      </c>
      <c r="G391" s="58">
        <f t="shared" si="103"/>
        <v>75</v>
      </c>
      <c r="I391" s="55">
        <v>3</v>
      </c>
      <c r="J391" s="56">
        <v>7</v>
      </c>
      <c r="K391" s="76">
        <v>5</v>
      </c>
      <c r="L391" s="117">
        <v>5</v>
      </c>
      <c r="M391" s="58">
        <f t="shared" si="104"/>
        <v>71.428571428571431</v>
      </c>
      <c r="N391" s="58">
        <f t="shared" si="105"/>
        <v>71.428571428571431</v>
      </c>
      <c r="O391" s="58">
        <f t="shared" si="106"/>
        <v>0</v>
      </c>
    </row>
    <row r="392" spans="1:15" x14ac:dyDescent="0.25">
      <c r="A392" s="55">
        <v>7</v>
      </c>
      <c r="B392" s="56">
        <v>4</v>
      </c>
      <c r="C392" s="56">
        <v>0</v>
      </c>
      <c r="D392" s="56">
        <v>4</v>
      </c>
      <c r="E392" s="58">
        <f t="shared" si="101"/>
        <v>0</v>
      </c>
      <c r="F392" s="58">
        <f t="shared" si="102"/>
        <v>100</v>
      </c>
      <c r="G392" s="58">
        <f t="shared" si="103"/>
        <v>100</v>
      </c>
      <c r="I392" s="55">
        <v>4</v>
      </c>
      <c r="J392" s="55">
        <v>7</v>
      </c>
      <c r="K392" s="76">
        <v>3</v>
      </c>
      <c r="L392" s="76">
        <v>7</v>
      </c>
      <c r="M392" s="58">
        <f t="shared" si="104"/>
        <v>42.857142857142854</v>
      </c>
      <c r="N392" s="58">
        <f t="shared" si="105"/>
        <v>100</v>
      </c>
      <c r="O392" s="58">
        <f t="shared" si="106"/>
        <v>57.142857142857146</v>
      </c>
    </row>
    <row r="393" spans="1:15" x14ac:dyDescent="0.25">
      <c r="A393" s="55">
        <v>8</v>
      </c>
      <c r="B393" s="56">
        <v>4</v>
      </c>
      <c r="C393" s="56">
        <v>0</v>
      </c>
      <c r="D393" s="56">
        <v>3</v>
      </c>
      <c r="E393" s="58">
        <f>+C393*100/B401</f>
        <v>0</v>
      </c>
      <c r="F393" s="58">
        <f>+D393*100/B401</f>
        <v>75</v>
      </c>
      <c r="G393" s="58">
        <f t="shared" si="103"/>
        <v>75</v>
      </c>
      <c r="I393" s="55">
        <v>5</v>
      </c>
      <c r="J393" s="56">
        <v>7</v>
      </c>
      <c r="K393" s="76">
        <v>7</v>
      </c>
      <c r="L393" s="76">
        <v>7</v>
      </c>
      <c r="M393" s="58">
        <f t="shared" si="104"/>
        <v>100</v>
      </c>
      <c r="N393" s="58">
        <f t="shared" si="105"/>
        <v>100</v>
      </c>
      <c r="O393" s="58">
        <f t="shared" si="106"/>
        <v>0</v>
      </c>
    </row>
    <row r="394" spans="1:15" x14ac:dyDescent="0.25">
      <c r="A394" s="55">
        <v>9</v>
      </c>
      <c r="B394" s="56">
        <v>4</v>
      </c>
      <c r="C394" s="56">
        <v>0</v>
      </c>
      <c r="D394" s="56">
        <v>3</v>
      </c>
      <c r="E394" s="58">
        <f t="shared" ref="E394:E400" si="107">+C394*100/B394</f>
        <v>0</v>
      </c>
      <c r="F394" s="58">
        <f t="shared" ref="F394:F400" si="108">+D394*100/B394</f>
        <v>75</v>
      </c>
      <c r="G394" s="58">
        <f t="shared" si="103"/>
        <v>75</v>
      </c>
      <c r="I394" s="55">
        <v>6</v>
      </c>
      <c r="J394" s="55">
        <v>7</v>
      </c>
      <c r="K394" s="76">
        <v>5</v>
      </c>
      <c r="L394" s="76">
        <v>6</v>
      </c>
      <c r="M394" s="58">
        <f t="shared" si="104"/>
        <v>71.428571428571431</v>
      </c>
      <c r="N394" s="58">
        <f t="shared" si="105"/>
        <v>85.714285714285708</v>
      </c>
      <c r="O394" s="58">
        <f t="shared" si="106"/>
        <v>14.285714285714278</v>
      </c>
    </row>
    <row r="395" spans="1:15" x14ac:dyDescent="0.25">
      <c r="A395" s="55">
        <v>10</v>
      </c>
      <c r="B395" s="56">
        <v>4</v>
      </c>
      <c r="C395" s="56">
        <v>0</v>
      </c>
      <c r="D395" s="56">
        <v>3</v>
      </c>
      <c r="E395" s="58">
        <f t="shared" si="107"/>
        <v>0</v>
      </c>
      <c r="F395" s="58">
        <f t="shared" si="108"/>
        <v>75</v>
      </c>
      <c r="G395" s="58">
        <f t="shared" si="103"/>
        <v>75</v>
      </c>
      <c r="I395" s="55">
        <v>7</v>
      </c>
      <c r="J395" s="56">
        <v>7</v>
      </c>
      <c r="K395" s="76">
        <v>7</v>
      </c>
      <c r="L395" s="117">
        <v>7</v>
      </c>
      <c r="M395" s="58">
        <f t="shared" si="104"/>
        <v>100</v>
      </c>
      <c r="N395" s="58">
        <f t="shared" si="105"/>
        <v>100</v>
      </c>
      <c r="O395" s="58">
        <f t="shared" si="106"/>
        <v>0</v>
      </c>
    </row>
    <row r="396" spans="1:15" x14ac:dyDescent="0.25">
      <c r="A396" s="55">
        <v>11</v>
      </c>
      <c r="B396" s="56">
        <v>4</v>
      </c>
      <c r="C396" s="56">
        <v>0</v>
      </c>
      <c r="D396" s="56">
        <v>4</v>
      </c>
      <c r="E396" s="58">
        <f t="shared" si="107"/>
        <v>0</v>
      </c>
      <c r="F396" s="58">
        <f t="shared" si="108"/>
        <v>100</v>
      </c>
      <c r="G396" s="58">
        <f t="shared" si="103"/>
        <v>100</v>
      </c>
      <c r="I396" s="55">
        <v>8</v>
      </c>
      <c r="J396" s="55">
        <v>7</v>
      </c>
      <c r="K396" s="76">
        <v>7</v>
      </c>
      <c r="L396" s="76">
        <v>7</v>
      </c>
      <c r="M396" s="58">
        <f t="shared" si="104"/>
        <v>100</v>
      </c>
      <c r="N396" s="58">
        <f t="shared" si="105"/>
        <v>100</v>
      </c>
      <c r="O396" s="58">
        <f t="shared" si="106"/>
        <v>0</v>
      </c>
    </row>
    <row r="397" spans="1:15" x14ac:dyDescent="0.25">
      <c r="A397" s="55">
        <v>12</v>
      </c>
      <c r="B397" s="56">
        <v>4</v>
      </c>
      <c r="C397" s="56">
        <v>0</v>
      </c>
      <c r="D397" s="56">
        <v>4</v>
      </c>
      <c r="E397" s="58">
        <f t="shared" si="107"/>
        <v>0</v>
      </c>
      <c r="F397" s="58">
        <f t="shared" si="108"/>
        <v>100</v>
      </c>
      <c r="G397" s="58">
        <f t="shared" si="103"/>
        <v>100</v>
      </c>
      <c r="I397" s="55">
        <v>9</v>
      </c>
      <c r="J397" s="56">
        <v>7</v>
      </c>
      <c r="K397" s="76">
        <v>6</v>
      </c>
      <c r="L397" s="117">
        <v>6</v>
      </c>
      <c r="M397" s="58">
        <f t="shared" ref="M397:M427" si="109">+K397*100/J397</f>
        <v>85.714285714285708</v>
      </c>
      <c r="N397" s="58">
        <f t="shared" ref="N397:N427" si="110">+L397*100/J397</f>
        <v>85.714285714285708</v>
      </c>
      <c r="O397" s="58">
        <f t="shared" si="106"/>
        <v>0</v>
      </c>
    </row>
    <row r="398" spans="1:15" x14ac:dyDescent="0.25">
      <c r="A398" s="55">
        <v>13</v>
      </c>
      <c r="B398" s="56">
        <v>4</v>
      </c>
      <c r="C398" s="56">
        <v>0</v>
      </c>
      <c r="D398" s="56">
        <v>3</v>
      </c>
      <c r="E398" s="58">
        <f t="shared" si="107"/>
        <v>0</v>
      </c>
      <c r="F398" s="58">
        <f t="shared" si="108"/>
        <v>75</v>
      </c>
      <c r="G398" s="58">
        <f t="shared" si="103"/>
        <v>75</v>
      </c>
      <c r="I398" s="55">
        <v>10</v>
      </c>
      <c r="J398" s="55">
        <v>7</v>
      </c>
      <c r="K398" s="76">
        <v>4</v>
      </c>
      <c r="L398" s="76">
        <v>7</v>
      </c>
      <c r="M398" s="58">
        <f t="shared" si="109"/>
        <v>57.142857142857146</v>
      </c>
      <c r="N398" s="58">
        <f t="shared" si="110"/>
        <v>100</v>
      </c>
      <c r="O398" s="58">
        <f t="shared" si="106"/>
        <v>42.857142857142854</v>
      </c>
    </row>
    <row r="399" spans="1:15" x14ac:dyDescent="0.25">
      <c r="A399" s="55">
        <v>14</v>
      </c>
      <c r="B399" s="56">
        <v>4</v>
      </c>
      <c r="C399" s="56">
        <v>0</v>
      </c>
      <c r="D399" s="56">
        <v>4</v>
      </c>
      <c r="E399" s="58">
        <f t="shared" si="107"/>
        <v>0</v>
      </c>
      <c r="F399" s="58">
        <f t="shared" si="108"/>
        <v>100</v>
      </c>
      <c r="G399" s="58">
        <f t="shared" si="103"/>
        <v>100</v>
      </c>
      <c r="I399" s="55">
        <v>11</v>
      </c>
      <c r="J399" s="56">
        <v>7</v>
      </c>
      <c r="K399" s="76">
        <v>2</v>
      </c>
      <c r="L399" s="76">
        <v>6</v>
      </c>
      <c r="M399" s="58">
        <f t="shared" si="109"/>
        <v>28.571428571428573</v>
      </c>
      <c r="N399" s="58">
        <f t="shared" si="110"/>
        <v>85.714285714285708</v>
      </c>
      <c r="O399" s="58">
        <f t="shared" si="106"/>
        <v>57.142857142857139</v>
      </c>
    </row>
    <row r="400" spans="1:15" x14ac:dyDescent="0.25">
      <c r="A400" s="55">
        <v>15</v>
      </c>
      <c r="B400" s="56">
        <v>4</v>
      </c>
      <c r="C400" s="56">
        <v>0</v>
      </c>
      <c r="D400" s="56">
        <v>2</v>
      </c>
      <c r="E400" s="58">
        <f t="shared" si="107"/>
        <v>0</v>
      </c>
      <c r="F400" s="58">
        <f t="shared" si="108"/>
        <v>50</v>
      </c>
      <c r="G400" s="58">
        <f t="shared" si="103"/>
        <v>50</v>
      </c>
      <c r="I400" s="55">
        <v>12</v>
      </c>
      <c r="J400" s="55">
        <v>7</v>
      </c>
      <c r="K400" s="76">
        <v>5</v>
      </c>
      <c r="L400" s="117">
        <v>5</v>
      </c>
      <c r="M400" s="58">
        <f t="shared" si="109"/>
        <v>71.428571428571431</v>
      </c>
      <c r="N400" s="58">
        <f t="shared" si="110"/>
        <v>71.428571428571431</v>
      </c>
      <c r="O400" s="58">
        <f t="shared" si="106"/>
        <v>0</v>
      </c>
    </row>
    <row r="401" spans="1:15" x14ac:dyDescent="0.25">
      <c r="A401" s="64" t="s">
        <v>40</v>
      </c>
      <c r="B401" s="112">
        <f>+AVERAGE(B386:B400)</f>
        <v>4</v>
      </c>
      <c r="C401" s="100">
        <f>+AVERAGE(C386:C400)</f>
        <v>0</v>
      </c>
      <c r="D401" s="100">
        <f>+AVERAGE(D386:D400)</f>
        <v>3.3333333333333335</v>
      </c>
      <c r="E401" s="66">
        <f>+AVERAGE(E386:E400)</f>
        <v>0</v>
      </c>
      <c r="F401" s="66">
        <f>+AVERAGE(F386:F400)</f>
        <v>83.333333333333329</v>
      </c>
      <c r="G401" s="66">
        <f t="shared" si="103"/>
        <v>83.333333333333329</v>
      </c>
      <c r="I401" s="55">
        <v>13</v>
      </c>
      <c r="J401" s="56">
        <v>7</v>
      </c>
      <c r="K401" s="76">
        <v>4</v>
      </c>
      <c r="L401" s="117">
        <v>4</v>
      </c>
      <c r="M401" s="58">
        <f t="shared" si="109"/>
        <v>57.142857142857146</v>
      </c>
      <c r="N401" s="58">
        <f t="shared" si="110"/>
        <v>57.142857142857146</v>
      </c>
      <c r="O401" s="58">
        <f t="shared" si="106"/>
        <v>0</v>
      </c>
    </row>
    <row r="402" spans="1:15" x14ac:dyDescent="0.25">
      <c r="I402" s="55">
        <v>14</v>
      </c>
      <c r="J402" s="55">
        <v>7</v>
      </c>
      <c r="K402" s="76">
        <v>5</v>
      </c>
      <c r="L402" s="76">
        <v>7</v>
      </c>
      <c r="M402" s="58">
        <f t="shared" si="109"/>
        <v>71.428571428571431</v>
      </c>
      <c r="N402" s="58">
        <f t="shared" si="110"/>
        <v>100</v>
      </c>
      <c r="O402" s="58">
        <f t="shared" si="106"/>
        <v>28.571428571428569</v>
      </c>
    </row>
    <row r="403" spans="1:15" x14ac:dyDescent="0.25">
      <c r="A403" s="350" t="s">
        <v>149</v>
      </c>
      <c r="B403" s="350"/>
      <c r="C403" s="350"/>
      <c r="D403" s="350"/>
      <c r="E403" s="350"/>
      <c r="F403" s="350"/>
      <c r="G403" s="350"/>
      <c r="I403" s="55">
        <v>15</v>
      </c>
      <c r="J403" s="56">
        <v>7</v>
      </c>
      <c r="K403" s="76">
        <v>4</v>
      </c>
      <c r="L403" s="117">
        <v>4</v>
      </c>
      <c r="M403" s="58">
        <f t="shared" si="109"/>
        <v>57.142857142857146</v>
      </c>
      <c r="N403" s="58">
        <f t="shared" si="110"/>
        <v>57.142857142857146</v>
      </c>
      <c r="O403" s="58">
        <f t="shared" si="106"/>
        <v>0</v>
      </c>
    </row>
    <row r="404" spans="1:15" x14ac:dyDescent="0.25">
      <c r="A404" s="335" t="s">
        <v>178</v>
      </c>
      <c r="B404" s="335"/>
      <c r="C404" s="335"/>
      <c r="D404" s="335"/>
      <c r="E404" s="335"/>
      <c r="F404" s="335"/>
      <c r="G404" s="335"/>
      <c r="I404" s="55">
        <v>16</v>
      </c>
      <c r="J404" s="55">
        <v>7</v>
      </c>
      <c r="K404" s="76">
        <v>1</v>
      </c>
      <c r="L404" s="117">
        <v>1</v>
      </c>
      <c r="M404" s="58">
        <f t="shared" si="109"/>
        <v>14.285714285714286</v>
      </c>
      <c r="N404" s="58">
        <f t="shared" si="110"/>
        <v>14.285714285714286</v>
      </c>
      <c r="O404" s="58">
        <f t="shared" si="106"/>
        <v>0</v>
      </c>
    </row>
    <row r="405" spans="1:15" ht="24" x14ac:dyDescent="0.25">
      <c r="A405" s="83" t="s">
        <v>51</v>
      </c>
      <c r="B405" s="83" t="s">
        <v>80</v>
      </c>
      <c r="C405" s="84" t="s">
        <v>52</v>
      </c>
      <c r="D405" s="84" t="s">
        <v>53</v>
      </c>
      <c r="E405" s="84" t="s">
        <v>48</v>
      </c>
      <c r="F405" s="84" t="s">
        <v>49</v>
      </c>
      <c r="G405" s="83" t="s">
        <v>47</v>
      </c>
      <c r="I405" s="55">
        <v>17</v>
      </c>
      <c r="J405" s="56">
        <v>7</v>
      </c>
      <c r="K405" s="76">
        <v>4</v>
      </c>
      <c r="L405" s="76">
        <v>5</v>
      </c>
      <c r="M405" s="58">
        <f t="shared" si="109"/>
        <v>57.142857142857146</v>
      </c>
      <c r="N405" s="58">
        <f t="shared" si="110"/>
        <v>71.428571428571431</v>
      </c>
      <c r="O405" s="58">
        <f t="shared" si="106"/>
        <v>14.285714285714285</v>
      </c>
    </row>
    <row r="406" spans="1:15" x14ac:dyDescent="0.25">
      <c r="A406" s="55">
        <v>1</v>
      </c>
      <c r="B406" s="56">
        <v>6</v>
      </c>
      <c r="C406" s="124">
        <v>5</v>
      </c>
      <c r="D406" s="124">
        <v>6</v>
      </c>
      <c r="E406" s="58">
        <f>+C406*100/B406</f>
        <v>83.333333333333329</v>
      </c>
      <c r="F406" s="58">
        <f>+D406*100/B406</f>
        <v>100</v>
      </c>
      <c r="G406" s="58">
        <f>+F406-E406</f>
        <v>16.666666666666671</v>
      </c>
      <c r="I406" s="55">
        <v>18</v>
      </c>
      <c r="J406" s="55">
        <v>7</v>
      </c>
      <c r="K406" s="76">
        <v>6</v>
      </c>
      <c r="L406" s="76">
        <v>7</v>
      </c>
      <c r="M406" s="58">
        <f t="shared" si="109"/>
        <v>85.714285714285708</v>
      </c>
      <c r="N406" s="58">
        <f t="shared" si="110"/>
        <v>100</v>
      </c>
      <c r="O406" s="58">
        <f t="shared" si="106"/>
        <v>14.285714285714292</v>
      </c>
    </row>
    <row r="407" spans="1:15" x14ac:dyDescent="0.25">
      <c r="A407" s="55">
        <v>2</v>
      </c>
      <c r="B407" s="56">
        <v>6</v>
      </c>
      <c r="C407" s="124">
        <v>0</v>
      </c>
      <c r="D407" s="124">
        <v>0</v>
      </c>
      <c r="E407" s="59">
        <f t="shared" ref="E407:E412" si="111">+C407*100/B407</f>
        <v>0</v>
      </c>
      <c r="F407" s="59">
        <f t="shared" ref="F407:F412" si="112">+D407*100/B407</f>
        <v>0</v>
      </c>
      <c r="G407" s="58">
        <f t="shared" ref="G407:G428" si="113">+F407-E407</f>
        <v>0</v>
      </c>
      <c r="I407" s="55">
        <v>19</v>
      </c>
      <c r="J407" s="56">
        <v>7</v>
      </c>
      <c r="K407" s="76">
        <v>1</v>
      </c>
      <c r="L407" s="117">
        <v>1</v>
      </c>
      <c r="M407" s="58">
        <f t="shared" si="109"/>
        <v>14.285714285714286</v>
      </c>
      <c r="N407" s="58">
        <f t="shared" si="110"/>
        <v>14.285714285714286</v>
      </c>
      <c r="O407" s="58">
        <f t="shared" si="106"/>
        <v>0</v>
      </c>
    </row>
    <row r="408" spans="1:15" x14ac:dyDescent="0.25">
      <c r="A408" s="55">
        <v>3</v>
      </c>
      <c r="B408" s="56">
        <v>6</v>
      </c>
      <c r="C408" s="124">
        <v>3</v>
      </c>
      <c r="D408" s="124">
        <v>3</v>
      </c>
      <c r="E408" s="58">
        <f t="shared" si="111"/>
        <v>50</v>
      </c>
      <c r="F408" s="58">
        <f t="shared" si="112"/>
        <v>50</v>
      </c>
      <c r="G408" s="58">
        <f t="shared" si="113"/>
        <v>0</v>
      </c>
      <c r="I408" s="55">
        <v>20</v>
      </c>
      <c r="J408" s="55">
        <v>7</v>
      </c>
      <c r="K408" s="76">
        <v>7</v>
      </c>
      <c r="L408" s="117">
        <v>7</v>
      </c>
      <c r="M408" s="58">
        <f t="shared" si="109"/>
        <v>100</v>
      </c>
      <c r="N408" s="58">
        <f t="shared" si="110"/>
        <v>100</v>
      </c>
      <c r="O408" s="58">
        <f t="shared" si="106"/>
        <v>0</v>
      </c>
    </row>
    <row r="409" spans="1:15" x14ac:dyDescent="0.25">
      <c r="A409" s="55">
        <v>4</v>
      </c>
      <c r="B409" s="56">
        <v>6</v>
      </c>
      <c r="C409" s="124">
        <v>3</v>
      </c>
      <c r="D409" s="124">
        <v>5</v>
      </c>
      <c r="E409" s="58">
        <f t="shared" si="111"/>
        <v>50</v>
      </c>
      <c r="F409" s="58">
        <f t="shared" si="112"/>
        <v>83.333333333333329</v>
      </c>
      <c r="G409" s="58">
        <f t="shared" si="113"/>
        <v>33.333333333333329</v>
      </c>
      <c r="I409" s="55">
        <v>21</v>
      </c>
      <c r="J409" s="56">
        <v>7</v>
      </c>
      <c r="K409" s="76">
        <v>7</v>
      </c>
      <c r="L409" s="76">
        <v>7</v>
      </c>
      <c r="M409" s="58">
        <f t="shared" si="109"/>
        <v>100</v>
      </c>
      <c r="N409" s="58">
        <f t="shared" si="110"/>
        <v>100</v>
      </c>
      <c r="O409" s="58">
        <f t="shared" si="106"/>
        <v>0</v>
      </c>
    </row>
    <row r="410" spans="1:15" x14ac:dyDescent="0.25">
      <c r="A410" s="55">
        <v>5</v>
      </c>
      <c r="B410" s="56">
        <v>6</v>
      </c>
      <c r="C410" s="124">
        <v>0</v>
      </c>
      <c r="D410" s="124">
        <v>3</v>
      </c>
      <c r="E410" s="58">
        <f t="shared" si="111"/>
        <v>0</v>
      </c>
      <c r="F410" s="58">
        <f t="shared" si="112"/>
        <v>50</v>
      </c>
      <c r="G410" s="58">
        <f t="shared" si="113"/>
        <v>50</v>
      </c>
      <c r="I410" s="55">
        <v>22</v>
      </c>
      <c r="J410" s="55">
        <v>7</v>
      </c>
      <c r="K410" s="76">
        <v>6</v>
      </c>
      <c r="L410" s="76">
        <v>6</v>
      </c>
      <c r="M410" s="58">
        <f t="shared" si="109"/>
        <v>85.714285714285708</v>
      </c>
      <c r="N410" s="58">
        <f t="shared" si="110"/>
        <v>85.714285714285708</v>
      </c>
      <c r="O410" s="58">
        <f t="shared" si="106"/>
        <v>0</v>
      </c>
    </row>
    <row r="411" spans="1:15" x14ac:dyDescent="0.25">
      <c r="A411" s="55">
        <v>6</v>
      </c>
      <c r="B411" s="56">
        <v>6</v>
      </c>
      <c r="C411" s="124">
        <v>4</v>
      </c>
      <c r="D411" s="124">
        <v>6</v>
      </c>
      <c r="E411" s="58">
        <f t="shared" si="111"/>
        <v>66.666666666666671</v>
      </c>
      <c r="F411" s="58">
        <f t="shared" si="112"/>
        <v>100</v>
      </c>
      <c r="G411" s="58">
        <f t="shared" si="113"/>
        <v>33.333333333333329</v>
      </c>
      <c r="I411" s="55">
        <v>23</v>
      </c>
      <c r="J411" s="56">
        <v>7</v>
      </c>
      <c r="K411" s="76">
        <v>5</v>
      </c>
      <c r="L411" s="76">
        <v>7</v>
      </c>
      <c r="M411" s="58">
        <f t="shared" si="109"/>
        <v>71.428571428571431</v>
      </c>
      <c r="N411" s="58">
        <f t="shared" si="110"/>
        <v>100</v>
      </c>
      <c r="O411" s="58">
        <f t="shared" si="106"/>
        <v>28.571428571428569</v>
      </c>
    </row>
    <row r="412" spans="1:15" x14ac:dyDescent="0.25">
      <c r="A412" s="55">
        <v>7</v>
      </c>
      <c r="B412" s="56">
        <v>6</v>
      </c>
      <c r="C412" s="124">
        <v>2</v>
      </c>
      <c r="D412" s="124">
        <v>4</v>
      </c>
      <c r="E412" s="58">
        <f t="shared" si="111"/>
        <v>33.333333333333336</v>
      </c>
      <c r="F412" s="58">
        <f t="shared" si="112"/>
        <v>66.666666666666671</v>
      </c>
      <c r="G412" s="58">
        <f t="shared" si="113"/>
        <v>33.333333333333336</v>
      </c>
      <c r="I412" s="55">
        <v>24</v>
      </c>
      <c r="J412" s="55">
        <v>7</v>
      </c>
      <c r="K412" s="76">
        <v>3</v>
      </c>
      <c r="L412" s="117">
        <v>3</v>
      </c>
      <c r="M412" s="58">
        <f t="shared" si="109"/>
        <v>42.857142857142854</v>
      </c>
      <c r="N412" s="58">
        <f t="shared" si="110"/>
        <v>42.857142857142854</v>
      </c>
      <c r="O412" s="58">
        <f t="shared" si="106"/>
        <v>0</v>
      </c>
    </row>
    <row r="413" spans="1:15" x14ac:dyDescent="0.25">
      <c r="A413" s="55">
        <v>8</v>
      </c>
      <c r="B413" s="56">
        <v>6</v>
      </c>
      <c r="C413" s="124">
        <v>4</v>
      </c>
      <c r="D413" s="124">
        <v>3</v>
      </c>
      <c r="E413" s="58">
        <f>+C413*100/B429</f>
        <v>66.666666666666671</v>
      </c>
      <c r="F413" s="58">
        <f>+D413*100/B429</f>
        <v>50</v>
      </c>
      <c r="G413" s="58">
        <f t="shared" si="113"/>
        <v>-16.666666666666671</v>
      </c>
      <c r="I413" s="55">
        <v>25</v>
      </c>
      <c r="J413" s="56">
        <v>7</v>
      </c>
      <c r="K413" s="76">
        <v>5</v>
      </c>
      <c r="L413" s="76">
        <v>7</v>
      </c>
      <c r="M413" s="58">
        <f t="shared" si="109"/>
        <v>71.428571428571431</v>
      </c>
      <c r="N413" s="58">
        <f t="shared" si="110"/>
        <v>100</v>
      </c>
      <c r="O413" s="58">
        <f t="shared" si="106"/>
        <v>28.571428571428569</v>
      </c>
    </row>
    <row r="414" spans="1:15" x14ac:dyDescent="0.25">
      <c r="A414" s="55">
        <v>9</v>
      </c>
      <c r="B414" s="56">
        <v>6</v>
      </c>
      <c r="C414" s="124">
        <v>3</v>
      </c>
      <c r="D414" s="124">
        <v>4</v>
      </c>
      <c r="E414" s="58">
        <f t="shared" ref="E414:E428" si="114">+C414*100/B414</f>
        <v>50</v>
      </c>
      <c r="F414" s="58">
        <f t="shared" ref="F414:F428" si="115">+D414*100/B414</f>
        <v>66.666666666666671</v>
      </c>
      <c r="G414" s="58">
        <f t="shared" si="113"/>
        <v>16.666666666666671</v>
      </c>
      <c r="I414" s="55">
        <v>26</v>
      </c>
      <c r="J414" s="55">
        <v>7</v>
      </c>
      <c r="K414" s="76">
        <v>7</v>
      </c>
      <c r="L414" s="76">
        <v>7</v>
      </c>
      <c r="M414" s="58">
        <f t="shared" si="109"/>
        <v>100</v>
      </c>
      <c r="N414" s="58">
        <f t="shared" si="110"/>
        <v>100</v>
      </c>
      <c r="O414" s="58">
        <f t="shared" si="106"/>
        <v>0</v>
      </c>
    </row>
    <row r="415" spans="1:15" x14ac:dyDescent="0.25">
      <c r="A415" s="55">
        <v>10</v>
      </c>
      <c r="B415" s="56">
        <v>6</v>
      </c>
      <c r="C415" s="124">
        <v>1</v>
      </c>
      <c r="D415" s="124">
        <v>5</v>
      </c>
      <c r="E415" s="58">
        <f t="shared" si="114"/>
        <v>16.666666666666668</v>
      </c>
      <c r="F415" s="58">
        <f t="shared" si="115"/>
        <v>83.333333333333329</v>
      </c>
      <c r="G415" s="58">
        <f t="shared" si="113"/>
        <v>66.666666666666657</v>
      </c>
      <c r="I415" s="55">
        <v>27</v>
      </c>
      <c r="J415" s="56">
        <v>7</v>
      </c>
      <c r="K415" s="76">
        <v>6</v>
      </c>
      <c r="L415" s="76">
        <v>7</v>
      </c>
      <c r="M415" s="58">
        <f t="shared" si="109"/>
        <v>85.714285714285708</v>
      </c>
      <c r="N415" s="58">
        <f t="shared" si="110"/>
        <v>100</v>
      </c>
      <c r="O415" s="58">
        <f t="shared" si="106"/>
        <v>14.285714285714292</v>
      </c>
    </row>
    <row r="416" spans="1:15" x14ac:dyDescent="0.25">
      <c r="A416" s="55">
        <v>11</v>
      </c>
      <c r="B416" s="56">
        <v>6</v>
      </c>
      <c r="C416" s="124">
        <v>0</v>
      </c>
      <c r="D416" s="124">
        <v>2</v>
      </c>
      <c r="E416" s="58">
        <f t="shared" si="114"/>
        <v>0</v>
      </c>
      <c r="F416" s="58">
        <f t="shared" si="115"/>
        <v>33.333333333333336</v>
      </c>
      <c r="G416" s="58">
        <f t="shared" si="113"/>
        <v>33.333333333333336</v>
      </c>
      <c r="I416" s="55">
        <v>28</v>
      </c>
      <c r="J416" s="55">
        <v>7</v>
      </c>
      <c r="K416" s="76">
        <v>4</v>
      </c>
      <c r="L416" s="76">
        <v>7</v>
      </c>
      <c r="M416" s="58">
        <f t="shared" si="109"/>
        <v>57.142857142857146</v>
      </c>
      <c r="N416" s="58">
        <f t="shared" si="110"/>
        <v>100</v>
      </c>
      <c r="O416" s="58">
        <f t="shared" si="106"/>
        <v>42.857142857142854</v>
      </c>
    </row>
    <row r="417" spans="1:15" x14ac:dyDescent="0.25">
      <c r="A417" s="55">
        <v>12</v>
      </c>
      <c r="B417" s="56">
        <v>6</v>
      </c>
      <c r="C417" s="124">
        <v>0</v>
      </c>
      <c r="D417" s="124">
        <v>0</v>
      </c>
      <c r="E417" s="58">
        <f t="shared" si="114"/>
        <v>0</v>
      </c>
      <c r="F417" s="58">
        <f t="shared" si="115"/>
        <v>0</v>
      </c>
      <c r="G417" s="58">
        <f t="shared" si="113"/>
        <v>0</v>
      </c>
      <c r="I417" s="55">
        <v>29</v>
      </c>
      <c r="J417" s="56">
        <v>7</v>
      </c>
      <c r="K417" s="76">
        <v>6</v>
      </c>
      <c r="L417" s="117">
        <v>6</v>
      </c>
      <c r="M417" s="58">
        <f t="shared" si="109"/>
        <v>85.714285714285708</v>
      </c>
      <c r="N417" s="58">
        <f t="shared" si="110"/>
        <v>85.714285714285708</v>
      </c>
      <c r="O417" s="58">
        <f t="shared" si="106"/>
        <v>0</v>
      </c>
    </row>
    <row r="418" spans="1:15" x14ac:dyDescent="0.25">
      <c r="A418" s="55">
        <v>13</v>
      </c>
      <c r="B418" s="56">
        <v>6</v>
      </c>
      <c r="C418" s="124">
        <v>1</v>
      </c>
      <c r="D418" s="124">
        <v>6</v>
      </c>
      <c r="E418" s="58">
        <f t="shared" si="114"/>
        <v>16.666666666666668</v>
      </c>
      <c r="F418" s="58">
        <f t="shared" si="115"/>
        <v>100</v>
      </c>
      <c r="G418" s="58">
        <f t="shared" si="113"/>
        <v>83.333333333333329</v>
      </c>
      <c r="I418" s="55">
        <v>30</v>
      </c>
      <c r="J418" s="55">
        <v>7</v>
      </c>
      <c r="K418" s="76">
        <v>6</v>
      </c>
      <c r="L418" s="117">
        <v>6</v>
      </c>
      <c r="M418" s="58">
        <f t="shared" si="109"/>
        <v>85.714285714285708</v>
      </c>
      <c r="N418" s="58">
        <f t="shared" si="110"/>
        <v>85.714285714285708</v>
      </c>
      <c r="O418" s="58">
        <f t="shared" si="106"/>
        <v>0</v>
      </c>
    </row>
    <row r="419" spans="1:15" x14ac:dyDescent="0.25">
      <c r="A419" s="55">
        <v>14</v>
      </c>
      <c r="B419" s="56">
        <v>6</v>
      </c>
      <c r="C419" s="124">
        <v>4</v>
      </c>
      <c r="D419" s="124">
        <v>0</v>
      </c>
      <c r="E419" s="58">
        <f t="shared" si="114"/>
        <v>66.666666666666671</v>
      </c>
      <c r="F419" s="58">
        <f t="shared" si="115"/>
        <v>0</v>
      </c>
      <c r="G419" s="58">
        <f t="shared" si="113"/>
        <v>-66.666666666666671</v>
      </c>
      <c r="I419" s="55">
        <v>31</v>
      </c>
      <c r="J419" s="56">
        <v>7</v>
      </c>
      <c r="K419" s="76">
        <v>4</v>
      </c>
      <c r="L419" s="76">
        <v>4</v>
      </c>
      <c r="M419" s="58">
        <f t="shared" si="109"/>
        <v>57.142857142857146</v>
      </c>
      <c r="N419" s="58">
        <f t="shared" si="110"/>
        <v>57.142857142857146</v>
      </c>
      <c r="O419" s="58">
        <f t="shared" si="106"/>
        <v>0</v>
      </c>
    </row>
    <row r="420" spans="1:15" x14ac:dyDescent="0.25">
      <c r="A420" s="55">
        <v>15</v>
      </c>
      <c r="B420" s="56">
        <v>6</v>
      </c>
      <c r="C420" s="124">
        <v>4</v>
      </c>
      <c r="D420" s="124">
        <v>5</v>
      </c>
      <c r="E420" s="58">
        <f t="shared" si="114"/>
        <v>66.666666666666671</v>
      </c>
      <c r="F420" s="58">
        <f t="shared" si="115"/>
        <v>83.333333333333329</v>
      </c>
      <c r="G420" s="58">
        <f t="shared" si="113"/>
        <v>16.666666666666657</v>
      </c>
      <c r="I420" s="55">
        <v>32</v>
      </c>
      <c r="J420" s="55">
        <v>7</v>
      </c>
      <c r="K420" s="76">
        <v>4</v>
      </c>
      <c r="L420" s="117">
        <v>4</v>
      </c>
      <c r="M420" s="58">
        <f t="shared" si="109"/>
        <v>57.142857142857146</v>
      </c>
      <c r="N420" s="58">
        <f t="shared" si="110"/>
        <v>57.142857142857146</v>
      </c>
      <c r="O420" s="58">
        <f t="shared" si="106"/>
        <v>0</v>
      </c>
    </row>
    <row r="421" spans="1:15" x14ac:dyDescent="0.25">
      <c r="A421" s="55">
        <v>16</v>
      </c>
      <c r="B421" s="56">
        <v>6</v>
      </c>
      <c r="C421" s="124">
        <v>3</v>
      </c>
      <c r="D421" s="124">
        <v>6</v>
      </c>
      <c r="E421" s="58">
        <f t="shared" si="114"/>
        <v>50</v>
      </c>
      <c r="F421" s="58">
        <f t="shared" si="115"/>
        <v>100</v>
      </c>
      <c r="G421" s="58">
        <f t="shared" si="113"/>
        <v>50</v>
      </c>
      <c r="I421" s="55">
        <v>33</v>
      </c>
      <c r="J421" s="56">
        <v>7</v>
      </c>
      <c r="K421" s="76">
        <v>3</v>
      </c>
      <c r="L421" s="76">
        <v>3</v>
      </c>
      <c r="M421" s="58">
        <f t="shared" si="109"/>
        <v>42.857142857142854</v>
      </c>
      <c r="N421" s="58">
        <f t="shared" si="110"/>
        <v>42.857142857142854</v>
      </c>
      <c r="O421" s="58">
        <f t="shared" si="106"/>
        <v>0</v>
      </c>
    </row>
    <row r="422" spans="1:15" x14ac:dyDescent="0.25">
      <c r="A422" s="55">
        <v>17</v>
      </c>
      <c r="B422" s="56">
        <v>6</v>
      </c>
      <c r="C422" s="124">
        <v>3</v>
      </c>
      <c r="D422" s="124">
        <v>6</v>
      </c>
      <c r="E422" s="58">
        <f t="shared" si="114"/>
        <v>50</v>
      </c>
      <c r="F422" s="58">
        <f t="shared" si="115"/>
        <v>100</v>
      </c>
      <c r="G422" s="58">
        <f t="shared" si="113"/>
        <v>50</v>
      </c>
      <c r="I422" s="55">
        <v>34</v>
      </c>
      <c r="J422" s="55">
        <v>7</v>
      </c>
      <c r="K422" s="76">
        <v>7</v>
      </c>
      <c r="L422" s="117">
        <v>7</v>
      </c>
      <c r="M422" s="58">
        <f t="shared" si="109"/>
        <v>100</v>
      </c>
      <c r="N422" s="58">
        <f t="shared" si="110"/>
        <v>100</v>
      </c>
      <c r="O422" s="58">
        <f t="shared" si="106"/>
        <v>0</v>
      </c>
    </row>
    <row r="423" spans="1:15" x14ac:dyDescent="0.25">
      <c r="A423" s="55">
        <v>18</v>
      </c>
      <c r="B423" s="56">
        <v>6</v>
      </c>
      <c r="C423" s="124">
        <v>3</v>
      </c>
      <c r="D423" s="124">
        <v>5</v>
      </c>
      <c r="E423" s="58">
        <f t="shared" si="114"/>
        <v>50</v>
      </c>
      <c r="F423" s="58">
        <f t="shared" si="115"/>
        <v>83.333333333333329</v>
      </c>
      <c r="G423" s="58">
        <f t="shared" si="113"/>
        <v>33.333333333333329</v>
      </c>
      <c r="I423" s="55">
        <v>35</v>
      </c>
      <c r="J423" s="56">
        <v>7</v>
      </c>
      <c r="K423" s="76">
        <v>7</v>
      </c>
      <c r="L423" s="76">
        <v>7</v>
      </c>
      <c r="M423" s="58">
        <f t="shared" si="109"/>
        <v>100</v>
      </c>
      <c r="N423" s="58">
        <f t="shared" si="110"/>
        <v>100</v>
      </c>
      <c r="O423" s="58">
        <f t="shared" si="106"/>
        <v>0</v>
      </c>
    </row>
    <row r="424" spans="1:15" x14ac:dyDescent="0.25">
      <c r="A424" s="55">
        <v>19</v>
      </c>
      <c r="B424" s="56">
        <v>6</v>
      </c>
      <c r="C424" s="124">
        <v>0</v>
      </c>
      <c r="D424" s="124">
        <v>0</v>
      </c>
      <c r="E424" s="58">
        <f t="shared" si="114"/>
        <v>0</v>
      </c>
      <c r="F424" s="58">
        <f t="shared" si="115"/>
        <v>0</v>
      </c>
      <c r="G424" s="58">
        <f t="shared" si="113"/>
        <v>0</v>
      </c>
      <c r="I424" s="55">
        <v>36</v>
      </c>
      <c r="J424" s="55">
        <v>7</v>
      </c>
      <c r="K424" s="76">
        <v>7</v>
      </c>
      <c r="L424" s="76">
        <v>7</v>
      </c>
      <c r="M424" s="58">
        <f t="shared" si="109"/>
        <v>100</v>
      </c>
      <c r="N424" s="58">
        <f t="shared" si="110"/>
        <v>100</v>
      </c>
      <c r="O424" s="58">
        <f t="shared" si="106"/>
        <v>0</v>
      </c>
    </row>
    <row r="425" spans="1:15" x14ac:dyDescent="0.25">
      <c r="A425" s="55">
        <v>20</v>
      </c>
      <c r="B425" s="56">
        <v>6</v>
      </c>
      <c r="C425" s="124">
        <v>0</v>
      </c>
      <c r="D425" s="124">
        <v>0</v>
      </c>
      <c r="E425" s="58">
        <f t="shared" si="114"/>
        <v>0</v>
      </c>
      <c r="F425" s="58">
        <f t="shared" si="115"/>
        <v>0</v>
      </c>
      <c r="G425" s="58">
        <f t="shared" si="113"/>
        <v>0</v>
      </c>
      <c r="I425" s="55">
        <v>37</v>
      </c>
      <c r="J425" s="56">
        <v>7</v>
      </c>
      <c r="K425" s="76">
        <v>5</v>
      </c>
      <c r="L425" s="76">
        <v>6</v>
      </c>
      <c r="M425" s="58">
        <f t="shared" si="109"/>
        <v>71.428571428571431</v>
      </c>
      <c r="N425" s="58">
        <f t="shared" si="110"/>
        <v>85.714285714285708</v>
      </c>
      <c r="O425" s="58">
        <f t="shared" si="106"/>
        <v>14.285714285714278</v>
      </c>
    </row>
    <row r="426" spans="1:15" x14ac:dyDescent="0.25">
      <c r="A426" s="55">
        <v>21</v>
      </c>
      <c r="B426" s="56">
        <v>6</v>
      </c>
      <c r="C426" s="124">
        <v>5</v>
      </c>
      <c r="D426" s="124">
        <v>5</v>
      </c>
      <c r="E426" s="58">
        <f t="shared" si="114"/>
        <v>83.333333333333329</v>
      </c>
      <c r="F426" s="58">
        <f t="shared" si="115"/>
        <v>83.333333333333329</v>
      </c>
      <c r="G426" s="58">
        <f t="shared" si="113"/>
        <v>0</v>
      </c>
      <c r="I426" s="55">
        <v>38</v>
      </c>
      <c r="J426" s="55">
        <v>7</v>
      </c>
      <c r="K426" s="76">
        <v>6</v>
      </c>
      <c r="L426" s="117">
        <v>6</v>
      </c>
      <c r="M426" s="58">
        <f t="shared" si="109"/>
        <v>85.714285714285708</v>
      </c>
      <c r="N426" s="58">
        <f t="shared" si="110"/>
        <v>85.714285714285708</v>
      </c>
      <c r="O426" s="58">
        <f t="shared" si="106"/>
        <v>0</v>
      </c>
    </row>
    <row r="427" spans="1:15" x14ac:dyDescent="0.25">
      <c r="A427" s="55">
        <v>22</v>
      </c>
      <c r="B427" s="56">
        <v>6</v>
      </c>
      <c r="C427" s="124">
        <v>3</v>
      </c>
      <c r="D427" s="124">
        <v>3</v>
      </c>
      <c r="E427" s="58">
        <f t="shared" si="114"/>
        <v>50</v>
      </c>
      <c r="F427" s="58">
        <f t="shared" si="115"/>
        <v>50</v>
      </c>
      <c r="G427" s="58">
        <f t="shared" si="113"/>
        <v>0</v>
      </c>
      <c r="I427" s="55">
        <v>39</v>
      </c>
      <c r="J427" s="56">
        <v>7</v>
      </c>
      <c r="K427" s="76">
        <v>6</v>
      </c>
      <c r="L427" s="117">
        <v>6</v>
      </c>
      <c r="M427" s="58">
        <f t="shared" si="109"/>
        <v>85.714285714285708</v>
      </c>
      <c r="N427" s="58">
        <f t="shared" si="110"/>
        <v>85.714285714285708</v>
      </c>
      <c r="O427" s="58">
        <f t="shared" si="106"/>
        <v>0</v>
      </c>
    </row>
    <row r="428" spans="1:15" x14ac:dyDescent="0.25">
      <c r="A428" s="55">
        <v>23</v>
      </c>
      <c r="B428" s="56">
        <v>6</v>
      </c>
      <c r="C428" s="124">
        <v>0</v>
      </c>
      <c r="D428" s="124">
        <v>0</v>
      </c>
      <c r="E428" s="58">
        <f t="shared" si="114"/>
        <v>0</v>
      </c>
      <c r="F428" s="58">
        <f t="shared" si="115"/>
        <v>0</v>
      </c>
      <c r="G428" s="58">
        <f t="shared" si="113"/>
        <v>0</v>
      </c>
      <c r="I428" s="55">
        <v>40</v>
      </c>
      <c r="J428" s="55">
        <v>7</v>
      </c>
      <c r="K428" s="76">
        <v>6</v>
      </c>
      <c r="L428" s="117">
        <v>6</v>
      </c>
      <c r="M428" s="58">
        <f>+K428*100/J428</f>
        <v>85.714285714285708</v>
      </c>
      <c r="N428" s="58">
        <f>+L428*100/J428</f>
        <v>85.714285714285708</v>
      </c>
      <c r="O428" s="58">
        <f>+N428-M428</f>
        <v>0</v>
      </c>
    </row>
    <row r="429" spans="1:15" x14ac:dyDescent="0.25">
      <c r="A429" s="64" t="s">
        <v>40</v>
      </c>
      <c r="B429" s="100">
        <f>+AVERAGE(B406:B427)</f>
        <v>6</v>
      </c>
      <c r="C429" s="100">
        <f>+AVERAGE(C406:C428)</f>
        <v>2.2173913043478262</v>
      </c>
      <c r="D429" s="100">
        <f>+AVERAGE(D406:D428)</f>
        <v>3.347826086956522</v>
      </c>
      <c r="E429" s="66">
        <f>+AVERAGE(E406:E428)</f>
        <v>36.956521739130437</v>
      </c>
      <c r="F429" s="66">
        <f>+AVERAGE(F406:F428)</f>
        <v>55.79710144927536</v>
      </c>
      <c r="G429" s="66">
        <f>+F429-E429</f>
        <v>18.840579710144922</v>
      </c>
      <c r="I429" s="55">
        <v>41</v>
      </c>
      <c r="J429" s="56">
        <v>7</v>
      </c>
      <c r="K429" s="76">
        <v>6</v>
      </c>
      <c r="L429" s="76">
        <v>6</v>
      </c>
      <c r="M429" s="58">
        <f>+K429*100/J429</f>
        <v>85.714285714285708</v>
      </c>
      <c r="N429" s="58">
        <f>+L429*100/J429</f>
        <v>85.714285714285708</v>
      </c>
      <c r="O429" s="58">
        <f>+N429-M429</f>
        <v>0</v>
      </c>
    </row>
    <row r="430" spans="1:15" x14ac:dyDescent="0.25">
      <c r="A430" s="122"/>
      <c r="B430" s="123"/>
      <c r="C430" s="123"/>
      <c r="D430" s="123"/>
      <c r="E430" s="123"/>
      <c r="F430" s="123"/>
      <c r="G430" s="123"/>
      <c r="I430" s="55">
        <v>42</v>
      </c>
      <c r="J430" s="55">
        <v>7</v>
      </c>
      <c r="K430" s="76">
        <v>7</v>
      </c>
      <c r="L430" s="117">
        <v>7</v>
      </c>
      <c r="M430" s="58">
        <f>+K430*100/J430</f>
        <v>100</v>
      </c>
      <c r="N430" s="58">
        <f>+L430*100/J430</f>
        <v>100</v>
      </c>
      <c r="O430" s="58">
        <f>+N430-M430</f>
        <v>0</v>
      </c>
    </row>
    <row r="431" spans="1:15" x14ac:dyDescent="0.25">
      <c r="A431" s="356" t="s">
        <v>45</v>
      </c>
      <c r="B431" s="356"/>
      <c r="C431" s="356"/>
      <c r="D431" s="356"/>
      <c r="E431" s="356"/>
      <c r="F431" s="356"/>
      <c r="G431" s="357"/>
      <c r="I431" s="55">
        <v>43</v>
      </c>
      <c r="J431" s="56">
        <v>7</v>
      </c>
      <c r="K431" s="76">
        <v>5</v>
      </c>
      <c r="L431" s="117">
        <v>5</v>
      </c>
      <c r="M431" s="58">
        <f>+K431*100/J431</f>
        <v>71.428571428571431</v>
      </c>
      <c r="N431" s="58">
        <f>+L431*100/J431</f>
        <v>71.428571428571431</v>
      </c>
      <c r="O431" s="58">
        <f>+N431-M431</f>
        <v>0</v>
      </c>
    </row>
    <row r="432" spans="1:15" x14ac:dyDescent="0.25">
      <c r="A432" s="345" t="s">
        <v>181</v>
      </c>
      <c r="B432" s="346"/>
      <c r="C432" s="346"/>
      <c r="D432" s="346"/>
      <c r="E432" s="346"/>
      <c r="F432" s="346"/>
      <c r="G432" s="347"/>
      <c r="I432" s="55">
        <v>44</v>
      </c>
      <c r="J432" s="55">
        <v>7</v>
      </c>
      <c r="K432" s="76">
        <v>6</v>
      </c>
      <c r="L432" s="117">
        <v>6</v>
      </c>
      <c r="M432" s="58">
        <f>+K432*100/J432</f>
        <v>85.714285714285708</v>
      </c>
      <c r="N432" s="58">
        <f>+L432*100/J432</f>
        <v>85.714285714285708</v>
      </c>
      <c r="O432" s="58">
        <f>+N432-M432</f>
        <v>0</v>
      </c>
    </row>
    <row r="433" spans="1:15" ht="24" x14ac:dyDescent="0.25">
      <c r="A433" s="126" t="s">
        <v>51</v>
      </c>
      <c r="B433" s="126" t="s">
        <v>80</v>
      </c>
      <c r="C433" s="127" t="s">
        <v>52</v>
      </c>
      <c r="D433" s="127" t="s">
        <v>53</v>
      </c>
      <c r="E433" s="127" t="s">
        <v>48</v>
      </c>
      <c r="F433" s="127" t="s">
        <v>49</v>
      </c>
      <c r="G433" s="126" t="s">
        <v>47</v>
      </c>
      <c r="I433" s="64" t="s">
        <v>40</v>
      </c>
      <c r="J433" s="65">
        <f>+AVERAGE(J399:J405)</f>
        <v>7</v>
      </c>
      <c r="K433" s="66">
        <f>+AVERAGE(K399:K432)</f>
        <v>5.0882352941176467</v>
      </c>
      <c r="L433" s="66">
        <f>+AVERAGE(L399:L432)</f>
        <v>5.5882352941176467</v>
      </c>
      <c r="M433" s="66">
        <f>+AVERAGE(M399:M432)</f>
        <v>72.689075630252105</v>
      </c>
      <c r="N433" s="66">
        <f>+AVERAGE(N399:N432)</f>
        <v>79.831932773109259</v>
      </c>
      <c r="O433" s="66">
        <f t="shared" si="106"/>
        <v>7.142857142857153</v>
      </c>
    </row>
    <row r="434" spans="1:15" x14ac:dyDescent="0.25">
      <c r="A434" s="55">
        <v>1</v>
      </c>
      <c r="B434" s="56">
        <v>6</v>
      </c>
      <c r="C434" s="124">
        <v>2</v>
      </c>
      <c r="D434" s="124">
        <v>4</v>
      </c>
      <c r="E434" s="58">
        <f>+C434*100/B434</f>
        <v>33.333333333333336</v>
      </c>
      <c r="F434" s="58">
        <f>+D434*100/B434</f>
        <v>66.666666666666671</v>
      </c>
      <c r="G434" s="58">
        <f>+F434-E434</f>
        <v>33.333333333333336</v>
      </c>
    </row>
    <row r="435" spans="1:15" x14ac:dyDescent="0.25">
      <c r="A435" s="55">
        <v>2</v>
      </c>
      <c r="B435" s="56">
        <v>6</v>
      </c>
      <c r="C435" s="124">
        <v>4</v>
      </c>
      <c r="D435" s="124">
        <v>0</v>
      </c>
      <c r="E435" s="59">
        <f t="shared" ref="E435:E472" si="116">+C435*100/B435</f>
        <v>66.666666666666671</v>
      </c>
      <c r="F435" s="59">
        <f t="shared" ref="F435:F472" si="117">+D435*100/B435</f>
        <v>0</v>
      </c>
      <c r="G435" s="58">
        <f t="shared" ref="G435:G472" si="118">+F435-E435</f>
        <v>-66.666666666666671</v>
      </c>
      <c r="I435" s="351" t="s">
        <v>45</v>
      </c>
      <c r="J435" s="351"/>
      <c r="K435" s="351"/>
      <c r="L435" s="351"/>
      <c r="M435" s="351"/>
      <c r="N435" s="351"/>
      <c r="O435" s="351"/>
    </row>
    <row r="436" spans="1:15" x14ac:dyDescent="0.25">
      <c r="A436" s="55">
        <v>3</v>
      </c>
      <c r="B436" s="56">
        <v>6</v>
      </c>
      <c r="C436" s="124">
        <v>4</v>
      </c>
      <c r="D436" s="124">
        <v>6</v>
      </c>
      <c r="E436" s="58">
        <f t="shared" si="116"/>
        <v>66.666666666666671</v>
      </c>
      <c r="F436" s="58">
        <f t="shared" si="117"/>
        <v>100</v>
      </c>
      <c r="G436" s="58">
        <f t="shared" si="118"/>
        <v>33.333333333333329</v>
      </c>
      <c r="I436" s="352" t="s">
        <v>229</v>
      </c>
      <c r="J436" s="353"/>
      <c r="K436" s="353"/>
      <c r="L436" s="353"/>
      <c r="M436" s="353"/>
      <c r="N436" s="353"/>
      <c r="O436" s="353"/>
    </row>
    <row r="437" spans="1:15" x14ac:dyDescent="0.25">
      <c r="A437" s="55">
        <v>4</v>
      </c>
      <c r="B437" s="56">
        <v>6</v>
      </c>
      <c r="C437" s="125">
        <v>5</v>
      </c>
      <c r="D437" s="125">
        <v>5</v>
      </c>
      <c r="E437" s="58">
        <f t="shared" si="116"/>
        <v>83.333333333333329</v>
      </c>
      <c r="F437" s="58">
        <f t="shared" si="117"/>
        <v>83.333333333333329</v>
      </c>
      <c r="G437" s="58">
        <f t="shared" si="118"/>
        <v>0</v>
      </c>
      <c r="I437" s="126"/>
      <c r="J437" s="126" t="s">
        <v>80</v>
      </c>
      <c r="K437" s="127" t="s">
        <v>52</v>
      </c>
      <c r="L437" s="127" t="s">
        <v>53</v>
      </c>
      <c r="M437" s="127" t="s">
        <v>48</v>
      </c>
      <c r="N437" s="127" t="s">
        <v>49</v>
      </c>
      <c r="O437" s="126" t="s">
        <v>47</v>
      </c>
    </row>
    <row r="438" spans="1:15" x14ac:dyDescent="0.25">
      <c r="A438" s="55">
        <v>5</v>
      </c>
      <c r="B438" s="56">
        <v>6</v>
      </c>
      <c r="C438" s="124">
        <v>5</v>
      </c>
      <c r="D438" s="124">
        <v>5</v>
      </c>
      <c r="E438" s="58">
        <f t="shared" si="116"/>
        <v>83.333333333333329</v>
      </c>
      <c r="F438" s="58">
        <f t="shared" si="117"/>
        <v>83.333333333333329</v>
      </c>
      <c r="G438" s="58">
        <f t="shared" si="118"/>
        <v>0</v>
      </c>
      <c r="I438" s="134" t="s">
        <v>40</v>
      </c>
      <c r="J438" s="56">
        <v>5</v>
      </c>
      <c r="K438" s="124"/>
      <c r="L438" s="124"/>
      <c r="M438" s="66">
        <v>91</v>
      </c>
      <c r="N438" s="66">
        <v>97</v>
      </c>
      <c r="O438" s="66">
        <f>+N438-M438</f>
        <v>6</v>
      </c>
    </row>
    <row r="439" spans="1:15" x14ac:dyDescent="0.25">
      <c r="A439" s="55">
        <v>6</v>
      </c>
      <c r="B439" s="56">
        <v>6</v>
      </c>
      <c r="C439" s="124">
        <v>4</v>
      </c>
      <c r="D439" s="124">
        <v>4</v>
      </c>
      <c r="E439" s="58">
        <f t="shared" si="116"/>
        <v>66.666666666666671</v>
      </c>
      <c r="F439" s="58">
        <f t="shared" si="117"/>
        <v>66.666666666666671</v>
      </c>
      <c r="G439" s="58">
        <f t="shared" si="118"/>
        <v>0</v>
      </c>
      <c r="I439" s="133"/>
      <c r="J439" s="123"/>
      <c r="K439" s="123"/>
      <c r="L439" s="123"/>
      <c r="M439" s="123"/>
      <c r="N439" s="123"/>
      <c r="O439" s="123"/>
    </row>
    <row r="440" spans="1:15" x14ac:dyDescent="0.25">
      <c r="A440" s="55">
        <v>7</v>
      </c>
      <c r="B440" s="56">
        <v>6</v>
      </c>
      <c r="C440" s="124">
        <v>4</v>
      </c>
      <c r="D440" s="124">
        <v>6</v>
      </c>
      <c r="E440" s="58">
        <f t="shared" si="116"/>
        <v>66.666666666666671</v>
      </c>
      <c r="F440" s="58">
        <f t="shared" si="117"/>
        <v>100</v>
      </c>
      <c r="G440" s="58">
        <f t="shared" si="118"/>
        <v>33.333333333333329</v>
      </c>
      <c r="I440" s="350" t="s">
        <v>149</v>
      </c>
      <c r="J440" s="350"/>
      <c r="K440" s="350"/>
      <c r="L440" s="350"/>
      <c r="M440" s="350"/>
      <c r="N440" s="350"/>
      <c r="O440" s="350"/>
    </row>
    <row r="441" spans="1:15" x14ac:dyDescent="0.25">
      <c r="A441" s="55">
        <v>8</v>
      </c>
      <c r="B441" s="56">
        <v>6</v>
      </c>
      <c r="C441" s="124">
        <v>3</v>
      </c>
      <c r="D441" s="124">
        <v>6</v>
      </c>
      <c r="E441" s="58">
        <f t="shared" si="116"/>
        <v>50</v>
      </c>
      <c r="F441" s="58">
        <f t="shared" si="117"/>
        <v>100</v>
      </c>
      <c r="G441" s="58">
        <f t="shared" si="118"/>
        <v>50</v>
      </c>
      <c r="I441" s="335" t="s">
        <v>252</v>
      </c>
      <c r="J441" s="335"/>
      <c r="K441" s="335"/>
      <c r="L441" s="335"/>
      <c r="M441" s="335"/>
      <c r="N441" s="335"/>
      <c r="O441" s="335"/>
    </row>
    <row r="442" spans="1:15" ht="24" x14ac:dyDescent="0.25">
      <c r="A442" s="55">
        <v>9</v>
      </c>
      <c r="B442" s="56">
        <v>6</v>
      </c>
      <c r="C442" s="124">
        <v>2</v>
      </c>
      <c r="D442" s="124">
        <v>4</v>
      </c>
      <c r="E442" s="58">
        <f t="shared" si="116"/>
        <v>33.333333333333336</v>
      </c>
      <c r="F442" s="58">
        <f t="shared" si="117"/>
        <v>66.666666666666671</v>
      </c>
      <c r="G442" s="58">
        <f t="shared" si="118"/>
        <v>33.333333333333336</v>
      </c>
      <c r="I442" s="83" t="s">
        <v>51</v>
      </c>
      <c r="J442" s="83" t="s">
        <v>80</v>
      </c>
      <c r="K442" s="84" t="s">
        <v>52</v>
      </c>
      <c r="L442" s="84" t="s">
        <v>53</v>
      </c>
      <c r="M442" s="84" t="s">
        <v>48</v>
      </c>
      <c r="N442" s="84" t="s">
        <v>49</v>
      </c>
      <c r="O442" s="83" t="s">
        <v>47</v>
      </c>
    </row>
    <row r="443" spans="1:15" x14ac:dyDescent="0.25">
      <c r="A443" s="55">
        <v>10</v>
      </c>
      <c r="B443" s="56">
        <v>6</v>
      </c>
      <c r="C443" s="125">
        <v>5</v>
      </c>
      <c r="D443" s="125">
        <v>5</v>
      </c>
      <c r="E443" s="58">
        <f t="shared" si="116"/>
        <v>83.333333333333329</v>
      </c>
      <c r="F443" s="58">
        <f t="shared" si="117"/>
        <v>83.333333333333329</v>
      </c>
      <c r="G443" s="58">
        <f t="shared" si="118"/>
        <v>0</v>
      </c>
      <c r="I443" s="55">
        <v>1</v>
      </c>
      <c r="J443" s="56">
        <v>5</v>
      </c>
      <c r="K443" s="139">
        <v>3</v>
      </c>
      <c r="L443" s="139">
        <v>5</v>
      </c>
      <c r="M443" s="58">
        <f>+K443*100/J443</f>
        <v>60</v>
      </c>
      <c r="N443" s="58">
        <f>+L443*100/J443</f>
        <v>100</v>
      </c>
      <c r="O443" s="58">
        <f>+N443-M443</f>
        <v>40</v>
      </c>
    </row>
    <row r="444" spans="1:15" x14ac:dyDescent="0.25">
      <c r="A444" s="55">
        <v>11</v>
      </c>
      <c r="B444" s="56">
        <v>6</v>
      </c>
      <c r="C444" s="124">
        <v>4</v>
      </c>
      <c r="D444" s="124">
        <v>3</v>
      </c>
      <c r="E444" s="58">
        <f t="shared" si="116"/>
        <v>66.666666666666671</v>
      </c>
      <c r="F444" s="58">
        <f t="shared" si="117"/>
        <v>50</v>
      </c>
      <c r="G444" s="58">
        <f t="shared" si="118"/>
        <v>-16.666666666666671</v>
      </c>
      <c r="I444" s="55">
        <v>2</v>
      </c>
      <c r="J444" s="56">
        <v>5</v>
      </c>
      <c r="K444" s="139">
        <v>5</v>
      </c>
      <c r="L444" s="139">
        <v>5</v>
      </c>
      <c r="M444" s="59">
        <f t="shared" ref="M444:M460" si="119">+K444*100/J444</f>
        <v>100</v>
      </c>
      <c r="N444" s="59">
        <f t="shared" ref="N444:N460" si="120">+L444*100/J444</f>
        <v>100</v>
      </c>
      <c r="O444" s="58">
        <f t="shared" ref="O444:O460" si="121">+N444-M444</f>
        <v>0</v>
      </c>
    </row>
    <row r="445" spans="1:15" x14ac:dyDescent="0.25">
      <c r="A445" s="55">
        <v>12</v>
      </c>
      <c r="B445" s="56">
        <v>6</v>
      </c>
      <c r="C445" s="125">
        <v>0</v>
      </c>
      <c r="D445" s="125">
        <v>5</v>
      </c>
      <c r="E445" s="58">
        <f t="shared" si="116"/>
        <v>0</v>
      </c>
      <c r="F445" s="58">
        <f t="shared" si="117"/>
        <v>83.333333333333329</v>
      </c>
      <c r="G445" s="58">
        <f t="shared" si="118"/>
        <v>83.333333333333329</v>
      </c>
      <c r="I445" s="55">
        <v>3</v>
      </c>
      <c r="J445" s="56">
        <v>5</v>
      </c>
      <c r="K445" s="139">
        <v>3</v>
      </c>
      <c r="L445" s="139">
        <v>5</v>
      </c>
      <c r="M445" s="58">
        <f t="shared" si="119"/>
        <v>60</v>
      </c>
      <c r="N445" s="58">
        <f t="shared" si="120"/>
        <v>100</v>
      </c>
      <c r="O445" s="58">
        <f t="shared" si="121"/>
        <v>40</v>
      </c>
    </row>
    <row r="446" spans="1:15" x14ac:dyDescent="0.25">
      <c r="A446" s="55">
        <v>13</v>
      </c>
      <c r="B446" s="56">
        <v>6</v>
      </c>
      <c r="C446" s="125">
        <v>5</v>
      </c>
      <c r="D446" s="125">
        <v>3</v>
      </c>
      <c r="E446" s="58">
        <f t="shared" si="116"/>
        <v>83.333333333333329</v>
      </c>
      <c r="F446" s="58">
        <f t="shared" si="117"/>
        <v>50</v>
      </c>
      <c r="G446" s="58">
        <f t="shared" si="118"/>
        <v>-33.333333333333329</v>
      </c>
      <c r="I446" s="55">
        <v>4</v>
      </c>
      <c r="J446" s="56">
        <v>5</v>
      </c>
      <c r="K446" s="139">
        <v>4</v>
      </c>
      <c r="L446" s="139">
        <v>4</v>
      </c>
      <c r="M446" s="58">
        <f t="shared" si="119"/>
        <v>80</v>
      </c>
      <c r="N446" s="58">
        <f t="shared" si="120"/>
        <v>80</v>
      </c>
      <c r="O446" s="58">
        <f t="shared" si="121"/>
        <v>0</v>
      </c>
    </row>
    <row r="447" spans="1:15" x14ac:dyDescent="0.25">
      <c r="A447" s="55">
        <v>14</v>
      </c>
      <c r="B447" s="56">
        <v>6</v>
      </c>
      <c r="C447" s="124">
        <v>0</v>
      </c>
      <c r="D447" s="124">
        <v>0</v>
      </c>
      <c r="E447" s="58">
        <f t="shared" si="116"/>
        <v>0</v>
      </c>
      <c r="F447" s="58">
        <f t="shared" si="117"/>
        <v>0</v>
      </c>
      <c r="G447" s="58">
        <f t="shared" si="118"/>
        <v>0</v>
      </c>
      <c r="I447" s="55">
        <v>5</v>
      </c>
      <c r="J447" s="56">
        <v>5</v>
      </c>
      <c r="K447" s="139">
        <v>5</v>
      </c>
      <c r="L447" s="139">
        <v>5</v>
      </c>
      <c r="M447" s="58">
        <f t="shared" si="119"/>
        <v>100</v>
      </c>
      <c r="N447" s="58">
        <f t="shared" si="120"/>
        <v>100</v>
      </c>
      <c r="O447" s="58">
        <f t="shared" si="121"/>
        <v>0</v>
      </c>
    </row>
    <row r="448" spans="1:15" x14ac:dyDescent="0.25">
      <c r="A448" s="55">
        <v>15</v>
      </c>
      <c r="B448" s="56">
        <v>6</v>
      </c>
      <c r="C448" s="124">
        <v>5</v>
      </c>
      <c r="D448" s="124">
        <v>6</v>
      </c>
      <c r="E448" s="58">
        <f t="shared" si="116"/>
        <v>83.333333333333329</v>
      </c>
      <c r="F448" s="58">
        <f t="shared" si="117"/>
        <v>100</v>
      </c>
      <c r="G448" s="58">
        <f t="shared" si="118"/>
        <v>16.666666666666671</v>
      </c>
      <c r="I448" s="55">
        <v>6</v>
      </c>
      <c r="J448" s="56">
        <v>5</v>
      </c>
      <c r="K448" s="139">
        <v>5</v>
      </c>
      <c r="L448" s="139">
        <v>5</v>
      </c>
      <c r="M448" s="58">
        <f t="shared" si="119"/>
        <v>100</v>
      </c>
      <c r="N448" s="58">
        <f t="shared" si="120"/>
        <v>100</v>
      </c>
      <c r="O448" s="58">
        <f t="shared" si="121"/>
        <v>0</v>
      </c>
    </row>
    <row r="449" spans="1:15" x14ac:dyDescent="0.25">
      <c r="A449" s="55">
        <v>16</v>
      </c>
      <c r="B449" s="56">
        <v>6</v>
      </c>
      <c r="C449" s="124">
        <v>4</v>
      </c>
      <c r="D449" s="124">
        <v>4</v>
      </c>
      <c r="E449" s="58">
        <f t="shared" si="116"/>
        <v>66.666666666666671</v>
      </c>
      <c r="F449" s="58">
        <f t="shared" si="117"/>
        <v>66.666666666666671</v>
      </c>
      <c r="G449" s="58">
        <f t="shared" si="118"/>
        <v>0</v>
      </c>
      <c r="I449" s="55">
        <v>7</v>
      </c>
      <c r="J449" s="56">
        <v>5</v>
      </c>
      <c r="K449" s="139">
        <v>4</v>
      </c>
      <c r="L449" s="139">
        <v>5</v>
      </c>
      <c r="M449" s="58">
        <f t="shared" si="119"/>
        <v>80</v>
      </c>
      <c r="N449" s="58">
        <f t="shared" si="120"/>
        <v>100</v>
      </c>
      <c r="O449" s="58">
        <f t="shared" si="121"/>
        <v>20</v>
      </c>
    </row>
    <row r="450" spans="1:15" x14ac:dyDescent="0.25">
      <c r="A450" s="55">
        <v>17</v>
      </c>
      <c r="B450" s="56">
        <v>6</v>
      </c>
      <c r="C450" s="124">
        <v>3</v>
      </c>
      <c r="D450" s="124">
        <v>2</v>
      </c>
      <c r="E450" s="58">
        <f t="shared" si="116"/>
        <v>50</v>
      </c>
      <c r="F450" s="58">
        <f t="shared" si="117"/>
        <v>33.333333333333336</v>
      </c>
      <c r="G450" s="58">
        <f t="shared" si="118"/>
        <v>-16.666666666666664</v>
      </c>
      <c r="I450" s="55">
        <v>8</v>
      </c>
      <c r="J450" s="56">
        <v>5</v>
      </c>
      <c r="K450" s="139">
        <v>3</v>
      </c>
      <c r="L450" s="139">
        <v>5</v>
      </c>
      <c r="M450" s="58">
        <f t="shared" si="119"/>
        <v>60</v>
      </c>
      <c r="N450" s="58">
        <f t="shared" si="120"/>
        <v>100</v>
      </c>
      <c r="O450" s="58">
        <f t="shared" si="121"/>
        <v>40</v>
      </c>
    </row>
    <row r="451" spans="1:15" x14ac:dyDescent="0.25">
      <c r="A451" s="55">
        <v>18</v>
      </c>
      <c r="B451" s="56">
        <v>6</v>
      </c>
      <c r="C451" s="124">
        <v>5</v>
      </c>
      <c r="D451" s="124">
        <v>5</v>
      </c>
      <c r="E451" s="58">
        <f t="shared" si="116"/>
        <v>83.333333333333329</v>
      </c>
      <c r="F451" s="58">
        <f t="shared" si="117"/>
        <v>83.333333333333329</v>
      </c>
      <c r="G451" s="58">
        <f t="shared" si="118"/>
        <v>0</v>
      </c>
      <c r="I451" s="55">
        <v>9</v>
      </c>
      <c r="J451" s="56">
        <v>5</v>
      </c>
      <c r="K451" s="139">
        <v>2</v>
      </c>
      <c r="L451" s="139">
        <v>0</v>
      </c>
      <c r="M451" s="58">
        <f t="shared" si="119"/>
        <v>40</v>
      </c>
      <c r="N451" s="58">
        <f t="shared" si="120"/>
        <v>0</v>
      </c>
      <c r="O451" s="58">
        <f t="shared" si="121"/>
        <v>-40</v>
      </c>
    </row>
    <row r="452" spans="1:15" x14ac:dyDescent="0.25">
      <c r="A452" s="55">
        <v>19</v>
      </c>
      <c r="B452" s="56">
        <v>6</v>
      </c>
      <c r="C452" s="124">
        <v>4</v>
      </c>
      <c r="D452" s="124">
        <v>4</v>
      </c>
      <c r="E452" s="58">
        <f t="shared" si="116"/>
        <v>66.666666666666671</v>
      </c>
      <c r="F452" s="58">
        <f t="shared" si="117"/>
        <v>66.666666666666671</v>
      </c>
      <c r="G452" s="58">
        <f t="shared" si="118"/>
        <v>0</v>
      </c>
      <c r="I452" s="55">
        <v>10</v>
      </c>
      <c r="J452" s="56">
        <v>5</v>
      </c>
      <c r="K452" s="139">
        <v>4</v>
      </c>
      <c r="L452" s="139">
        <v>4</v>
      </c>
      <c r="M452" s="58">
        <f t="shared" si="119"/>
        <v>80</v>
      </c>
      <c r="N452" s="58">
        <f t="shared" si="120"/>
        <v>80</v>
      </c>
      <c r="O452" s="58">
        <f t="shared" si="121"/>
        <v>0</v>
      </c>
    </row>
    <row r="453" spans="1:15" x14ac:dyDescent="0.25">
      <c r="A453" s="55">
        <v>20</v>
      </c>
      <c r="B453" s="56">
        <v>6</v>
      </c>
      <c r="C453" s="124">
        <v>4</v>
      </c>
      <c r="D453" s="124">
        <v>5</v>
      </c>
      <c r="E453" s="58">
        <f t="shared" si="116"/>
        <v>66.666666666666671</v>
      </c>
      <c r="F453" s="58">
        <f t="shared" si="117"/>
        <v>83.333333333333329</v>
      </c>
      <c r="G453" s="58">
        <f t="shared" si="118"/>
        <v>16.666666666666657</v>
      </c>
      <c r="I453" s="55">
        <v>11</v>
      </c>
      <c r="J453" s="56">
        <v>5</v>
      </c>
      <c r="K453" s="139">
        <v>4</v>
      </c>
      <c r="L453" s="139">
        <v>5</v>
      </c>
      <c r="M453" s="58">
        <f t="shared" si="119"/>
        <v>80</v>
      </c>
      <c r="N453" s="58">
        <f t="shared" si="120"/>
        <v>100</v>
      </c>
      <c r="O453" s="58">
        <f t="shared" si="121"/>
        <v>20</v>
      </c>
    </row>
    <row r="454" spans="1:15" x14ac:dyDescent="0.25">
      <c r="A454" s="55">
        <v>21</v>
      </c>
      <c r="B454" s="56">
        <v>6</v>
      </c>
      <c r="C454" s="124">
        <v>5</v>
      </c>
      <c r="D454" s="124">
        <v>6</v>
      </c>
      <c r="E454" s="58">
        <f t="shared" si="116"/>
        <v>83.333333333333329</v>
      </c>
      <c r="F454" s="58">
        <f t="shared" si="117"/>
        <v>100</v>
      </c>
      <c r="G454" s="58">
        <f t="shared" si="118"/>
        <v>16.666666666666671</v>
      </c>
      <c r="I454" s="55">
        <v>12</v>
      </c>
      <c r="J454" s="56">
        <v>5</v>
      </c>
      <c r="K454" s="139">
        <v>5</v>
      </c>
      <c r="L454" s="139">
        <v>5</v>
      </c>
      <c r="M454" s="58">
        <f t="shared" si="119"/>
        <v>100</v>
      </c>
      <c r="N454" s="58">
        <f t="shared" si="120"/>
        <v>100</v>
      </c>
      <c r="O454" s="58">
        <f t="shared" si="121"/>
        <v>0</v>
      </c>
    </row>
    <row r="455" spans="1:15" x14ac:dyDescent="0.25">
      <c r="A455" s="55">
        <v>22</v>
      </c>
      <c r="B455" s="56">
        <v>6</v>
      </c>
      <c r="C455" s="124">
        <v>0</v>
      </c>
      <c r="D455" s="124">
        <v>0</v>
      </c>
      <c r="E455" s="58">
        <f t="shared" si="116"/>
        <v>0</v>
      </c>
      <c r="F455" s="58">
        <f t="shared" si="117"/>
        <v>0</v>
      </c>
      <c r="G455" s="58">
        <f t="shared" si="118"/>
        <v>0</v>
      </c>
      <c r="I455" s="55">
        <v>13</v>
      </c>
      <c r="J455" s="56">
        <v>5</v>
      </c>
      <c r="K455" s="139">
        <v>4</v>
      </c>
      <c r="L455" s="139">
        <v>4</v>
      </c>
      <c r="M455" s="58">
        <f t="shared" si="119"/>
        <v>80</v>
      </c>
      <c r="N455" s="58">
        <f t="shared" si="120"/>
        <v>80</v>
      </c>
      <c r="O455" s="58">
        <f t="shared" si="121"/>
        <v>0</v>
      </c>
    </row>
    <row r="456" spans="1:15" x14ac:dyDescent="0.25">
      <c r="A456" s="55">
        <v>23</v>
      </c>
      <c r="B456" s="56">
        <v>6</v>
      </c>
      <c r="C456" s="124">
        <v>3</v>
      </c>
      <c r="D456" s="124">
        <v>4</v>
      </c>
      <c r="E456" s="58">
        <f t="shared" si="116"/>
        <v>50</v>
      </c>
      <c r="F456" s="58">
        <f t="shared" si="117"/>
        <v>66.666666666666671</v>
      </c>
      <c r="G456" s="58">
        <f t="shared" si="118"/>
        <v>16.666666666666671</v>
      </c>
      <c r="I456" s="55">
        <v>14</v>
      </c>
      <c r="J456" s="56">
        <v>5</v>
      </c>
      <c r="K456" s="139">
        <v>5</v>
      </c>
      <c r="L456" s="139">
        <v>5</v>
      </c>
      <c r="M456" s="58">
        <f t="shared" si="119"/>
        <v>100</v>
      </c>
      <c r="N456" s="58">
        <f t="shared" si="120"/>
        <v>100</v>
      </c>
      <c r="O456" s="58">
        <f t="shared" si="121"/>
        <v>0</v>
      </c>
    </row>
    <row r="457" spans="1:15" x14ac:dyDescent="0.25">
      <c r="A457" s="55">
        <v>24</v>
      </c>
      <c r="B457" s="56">
        <v>6</v>
      </c>
      <c r="C457" s="124">
        <v>0</v>
      </c>
      <c r="D457" s="124">
        <v>0</v>
      </c>
      <c r="E457" s="58">
        <f t="shared" si="116"/>
        <v>0</v>
      </c>
      <c r="F457" s="58">
        <f t="shared" si="117"/>
        <v>0</v>
      </c>
      <c r="G457" s="58">
        <f t="shared" si="118"/>
        <v>0</v>
      </c>
      <c r="I457" s="55">
        <v>15</v>
      </c>
      <c r="J457" s="56">
        <v>5</v>
      </c>
      <c r="K457" s="139">
        <v>4</v>
      </c>
      <c r="L457" s="139">
        <v>5</v>
      </c>
      <c r="M457" s="58">
        <f t="shared" si="119"/>
        <v>80</v>
      </c>
      <c r="N457" s="58">
        <f t="shared" si="120"/>
        <v>100</v>
      </c>
      <c r="O457" s="58">
        <f t="shared" si="121"/>
        <v>20</v>
      </c>
    </row>
    <row r="458" spans="1:15" x14ac:dyDescent="0.25">
      <c r="A458" s="55">
        <v>25</v>
      </c>
      <c r="B458" s="56">
        <v>6</v>
      </c>
      <c r="C458" s="124">
        <v>0</v>
      </c>
      <c r="D458" s="124">
        <v>0</v>
      </c>
      <c r="E458" s="58">
        <f t="shared" si="116"/>
        <v>0</v>
      </c>
      <c r="F458" s="58">
        <f t="shared" si="117"/>
        <v>0</v>
      </c>
      <c r="G458" s="58">
        <f t="shared" si="118"/>
        <v>0</v>
      </c>
      <c r="I458" s="55">
        <v>16</v>
      </c>
      <c r="J458" s="56">
        <v>5</v>
      </c>
      <c r="K458" s="139">
        <v>3</v>
      </c>
      <c r="L458" s="139">
        <v>5</v>
      </c>
      <c r="M458" s="58">
        <f t="shared" si="119"/>
        <v>60</v>
      </c>
      <c r="N458" s="58">
        <f t="shared" si="120"/>
        <v>100</v>
      </c>
      <c r="O458" s="58">
        <f t="shared" si="121"/>
        <v>40</v>
      </c>
    </row>
    <row r="459" spans="1:15" x14ac:dyDescent="0.25">
      <c r="A459" s="55">
        <v>26</v>
      </c>
      <c r="B459" s="56">
        <v>6</v>
      </c>
      <c r="C459" s="124">
        <v>4</v>
      </c>
      <c r="D459" s="124">
        <v>4</v>
      </c>
      <c r="E459" s="58">
        <f t="shared" si="116"/>
        <v>66.666666666666671</v>
      </c>
      <c r="F459" s="58">
        <f t="shared" si="117"/>
        <v>66.666666666666671</v>
      </c>
      <c r="G459" s="58">
        <f t="shared" si="118"/>
        <v>0</v>
      </c>
      <c r="I459" s="55">
        <v>17</v>
      </c>
      <c r="J459" s="56">
        <v>5</v>
      </c>
      <c r="K459" s="139">
        <v>2</v>
      </c>
      <c r="L459" s="139">
        <v>5</v>
      </c>
      <c r="M459" s="58">
        <f t="shared" si="119"/>
        <v>40</v>
      </c>
      <c r="N459" s="58">
        <f t="shared" si="120"/>
        <v>100</v>
      </c>
      <c r="O459" s="58">
        <f t="shared" si="121"/>
        <v>60</v>
      </c>
    </row>
    <row r="460" spans="1:15" x14ac:dyDescent="0.25">
      <c r="A460" s="55">
        <v>27</v>
      </c>
      <c r="B460" s="56">
        <v>6</v>
      </c>
      <c r="C460" s="124">
        <v>3</v>
      </c>
      <c r="D460" s="124">
        <v>5</v>
      </c>
      <c r="E460" s="58">
        <f t="shared" si="116"/>
        <v>50</v>
      </c>
      <c r="F460" s="58">
        <f t="shared" si="117"/>
        <v>83.333333333333329</v>
      </c>
      <c r="G460" s="58">
        <f t="shared" si="118"/>
        <v>33.333333333333329</v>
      </c>
      <c r="I460" s="55">
        <v>18</v>
      </c>
      <c r="J460" s="56">
        <v>5</v>
      </c>
      <c r="K460" s="139">
        <v>3</v>
      </c>
      <c r="L460" s="139">
        <v>3</v>
      </c>
      <c r="M460" s="58">
        <f t="shared" si="119"/>
        <v>60</v>
      </c>
      <c r="N460" s="58">
        <f t="shared" si="120"/>
        <v>60</v>
      </c>
      <c r="O460" s="58">
        <f t="shared" si="121"/>
        <v>0</v>
      </c>
    </row>
    <row r="461" spans="1:15" x14ac:dyDescent="0.25">
      <c r="A461" s="55">
        <v>28</v>
      </c>
      <c r="B461" s="56">
        <v>6</v>
      </c>
      <c r="C461" s="124">
        <v>4</v>
      </c>
      <c r="D461" s="124">
        <v>5</v>
      </c>
      <c r="E461" s="58">
        <f t="shared" si="116"/>
        <v>66.666666666666671</v>
      </c>
      <c r="F461" s="58">
        <f t="shared" si="117"/>
        <v>83.333333333333329</v>
      </c>
      <c r="G461" s="58">
        <f t="shared" si="118"/>
        <v>16.666666666666657</v>
      </c>
      <c r="I461" s="64" t="s">
        <v>40</v>
      </c>
      <c r="J461" s="140">
        <f>+AVERAGE(J443:J460)</f>
        <v>5</v>
      </c>
      <c r="K461" s="141">
        <f>+AVERAGE(K443:K460)</f>
        <v>3.7777777777777777</v>
      </c>
      <c r="L461" s="141">
        <f>+AVERAGE(L443:L460)</f>
        <v>4.4444444444444446</v>
      </c>
      <c r="M461" s="66">
        <f>+AVERAGE(M443:M460)</f>
        <v>75.555555555555557</v>
      </c>
      <c r="N461" s="66">
        <f>+AVERAGE(N443:N460)</f>
        <v>88.888888888888886</v>
      </c>
      <c r="O461" s="66">
        <f>+N461-M461</f>
        <v>13.333333333333329</v>
      </c>
    </row>
    <row r="462" spans="1:15" x14ac:dyDescent="0.25">
      <c r="A462" s="55">
        <v>29</v>
      </c>
      <c r="B462" s="56">
        <v>6</v>
      </c>
      <c r="C462" s="124">
        <v>3</v>
      </c>
      <c r="D462" s="124">
        <v>4</v>
      </c>
      <c r="E462" s="58">
        <f t="shared" si="116"/>
        <v>50</v>
      </c>
      <c r="F462" s="58">
        <f t="shared" si="117"/>
        <v>66.666666666666671</v>
      </c>
      <c r="G462" s="58">
        <f t="shared" si="118"/>
        <v>16.666666666666671</v>
      </c>
    </row>
    <row r="463" spans="1:15" x14ac:dyDescent="0.25">
      <c r="A463" s="55">
        <v>30</v>
      </c>
      <c r="B463" s="56">
        <v>6</v>
      </c>
      <c r="C463" s="128">
        <v>4</v>
      </c>
      <c r="D463" s="128">
        <v>6</v>
      </c>
      <c r="E463" s="58">
        <f t="shared" si="116"/>
        <v>66.666666666666671</v>
      </c>
      <c r="F463" s="58">
        <f t="shared" si="117"/>
        <v>100</v>
      </c>
      <c r="G463" s="58">
        <f t="shared" si="118"/>
        <v>33.333333333333329</v>
      </c>
      <c r="I463" s="330" t="s">
        <v>149</v>
      </c>
      <c r="J463" s="330"/>
      <c r="K463" s="330"/>
      <c r="L463" s="330"/>
      <c r="M463" s="330"/>
      <c r="N463" s="330"/>
      <c r="O463" s="331"/>
    </row>
    <row r="464" spans="1:15" x14ac:dyDescent="0.25">
      <c r="A464" s="55">
        <v>31</v>
      </c>
      <c r="B464" s="56">
        <v>6</v>
      </c>
      <c r="C464" s="128">
        <v>6</v>
      </c>
      <c r="D464" s="128">
        <v>6</v>
      </c>
      <c r="E464" s="58">
        <f t="shared" si="116"/>
        <v>100</v>
      </c>
      <c r="F464" s="58">
        <f t="shared" si="117"/>
        <v>100</v>
      </c>
      <c r="G464" s="58">
        <f t="shared" si="118"/>
        <v>0</v>
      </c>
      <c r="I464" s="332" t="s">
        <v>255</v>
      </c>
      <c r="J464" s="332"/>
      <c r="K464" s="332"/>
      <c r="L464" s="332"/>
      <c r="M464" s="332"/>
      <c r="N464" s="332"/>
      <c r="O464" s="333"/>
    </row>
    <row r="465" spans="1:15" ht="24" x14ac:dyDescent="0.25">
      <c r="A465" s="55">
        <v>32</v>
      </c>
      <c r="B465" s="56">
        <v>6</v>
      </c>
      <c r="C465" s="128">
        <v>3</v>
      </c>
      <c r="D465" s="128">
        <v>5</v>
      </c>
      <c r="E465" s="58">
        <f t="shared" si="116"/>
        <v>50</v>
      </c>
      <c r="F465" s="58">
        <f t="shared" si="117"/>
        <v>83.333333333333329</v>
      </c>
      <c r="G465" s="58">
        <f t="shared" si="118"/>
        <v>33.333333333333329</v>
      </c>
      <c r="I465" s="53" t="s">
        <v>51</v>
      </c>
      <c r="J465" s="53" t="s">
        <v>80</v>
      </c>
      <c r="K465" s="54" t="s">
        <v>52</v>
      </c>
      <c r="L465" s="54" t="s">
        <v>53</v>
      </c>
      <c r="M465" s="54" t="s">
        <v>48</v>
      </c>
      <c r="N465" s="54" t="s">
        <v>49</v>
      </c>
      <c r="O465" s="53" t="s">
        <v>47</v>
      </c>
    </row>
    <row r="466" spans="1:15" x14ac:dyDescent="0.25">
      <c r="A466" s="55">
        <v>33</v>
      </c>
      <c r="B466" s="56">
        <v>6</v>
      </c>
      <c r="C466" s="128">
        <v>2</v>
      </c>
      <c r="D466" s="128">
        <v>0</v>
      </c>
      <c r="E466" s="58">
        <f t="shared" si="116"/>
        <v>33.333333333333336</v>
      </c>
      <c r="F466" s="58">
        <f t="shared" si="117"/>
        <v>0</v>
      </c>
      <c r="G466" s="58">
        <f t="shared" si="118"/>
        <v>-33.333333333333336</v>
      </c>
      <c r="I466" s="55">
        <v>1</v>
      </c>
      <c r="J466" s="56">
        <v>24</v>
      </c>
      <c r="K466" s="57">
        <v>20</v>
      </c>
      <c r="L466" s="57">
        <v>21</v>
      </c>
      <c r="M466" s="58">
        <f>+K466*100/J466</f>
        <v>83.333333333333329</v>
      </c>
      <c r="N466" s="58">
        <f>+L466*100/J466</f>
        <v>87.5</v>
      </c>
      <c r="O466" s="58">
        <f>+N466-M466</f>
        <v>4.1666666666666714</v>
      </c>
    </row>
    <row r="467" spans="1:15" x14ac:dyDescent="0.25">
      <c r="A467" s="55">
        <v>34</v>
      </c>
      <c r="B467" s="56">
        <v>6</v>
      </c>
      <c r="C467" s="128">
        <v>5</v>
      </c>
      <c r="D467" s="128">
        <v>3</v>
      </c>
      <c r="E467" s="58">
        <f t="shared" si="116"/>
        <v>83.333333333333329</v>
      </c>
      <c r="F467" s="58">
        <f t="shared" si="117"/>
        <v>50</v>
      </c>
      <c r="G467" s="58">
        <f t="shared" si="118"/>
        <v>-33.333333333333329</v>
      </c>
      <c r="I467" s="55">
        <v>2</v>
      </c>
      <c r="J467" s="55">
        <v>24</v>
      </c>
      <c r="K467" s="57">
        <v>19</v>
      </c>
      <c r="L467" s="57">
        <v>19</v>
      </c>
      <c r="M467" s="59">
        <f t="shared" ref="M467:M472" si="122">+K467*100/J467</f>
        <v>79.166666666666671</v>
      </c>
      <c r="N467" s="59">
        <f t="shared" ref="N467:N472" si="123">+L467*100/J467</f>
        <v>79.166666666666671</v>
      </c>
      <c r="O467" s="58">
        <f t="shared" ref="O467:O505" si="124">+N467-M467</f>
        <v>0</v>
      </c>
    </row>
    <row r="468" spans="1:15" x14ac:dyDescent="0.25">
      <c r="A468" s="55">
        <v>35</v>
      </c>
      <c r="B468" s="56">
        <v>6</v>
      </c>
      <c r="C468" s="128">
        <v>4</v>
      </c>
      <c r="D468" s="128">
        <v>4</v>
      </c>
      <c r="E468" s="58">
        <f t="shared" si="116"/>
        <v>66.666666666666671</v>
      </c>
      <c r="F468" s="58">
        <f t="shared" si="117"/>
        <v>66.666666666666671</v>
      </c>
      <c r="G468" s="58">
        <f t="shared" si="118"/>
        <v>0</v>
      </c>
      <c r="I468" s="55">
        <v>3</v>
      </c>
      <c r="J468" s="56">
        <v>24</v>
      </c>
      <c r="K468" s="57">
        <v>19</v>
      </c>
      <c r="L468" s="57">
        <v>22</v>
      </c>
      <c r="M468" s="58">
        <f t="shared" si="122"/>
        <v>79.166666666666671</v>
      </c>
      <c r="N468" s="58">
        <f t="shared" si="123"/>
        <v>91.666666666666671</v>
      </c>
      <c r="O468" s="58">
        <f t="shared" si="124"/>
        <v>12.5</v>
      </c>
    </row>
    <row r="469" spans="1:15" x14ac:dyDescent="0.25">
      <c r="A469" s="55">
        <v>36</v>
      </c>
      <c r="B469" s="56">
        <v>6</v>
      </c>
      <c r="C469" s="128">
        <v>4</v>
      </c>
      <c r="D469" s="128">
        <v>4</v>
      </c>
      <c r="E469" s="58">
        <f t="shared" si="116"/>
        <v>66.666666666666671</v>
      </c>
      <c r="F469" s="58">
        <f t="shared" si="117"/>
        <v>66.666666666666671</v>
      </c>
      <c r="G469" s="58">
        <f t="shared" si="118"/>
        <v>0</v>
      </c>
      <c r="I469" s="55">
        <v>4</v>
      </c>
      <c r="J469" s="56">
        <v>24</v>
      </c>
      <c r="K469" s="57">
        <v>14</v>
      </c>
      <c r="L469" s="57">
        <v>18</v>
      </c>
      <c r="M469" s="58">
        <f t="shared" si="122"/>
        <v>58.333333333333336</v>
      </c>
      <c r="N469" s="58">
        <f t="shared" si="123"/>
        <v>75</v>
      </c>
      <c r="O469" s="58">
        <f t="shared" si="124"/>
        <v>16.666666666666664</v>
      </c>
    </row>
    <row r="470" spans="1:15" x14ac:dyDescent="0.25">
      <c r="A470" s="55">
        <v>37</v>
      </c>
      <c r="B470" s="56">
        <v>6</v>
      </c>
      <c r="C470" s="128">
        <v>5</v>
      </c>
      <c r="D470" s="128">
        <v>6</v>
      </c>
      <c r="E470" s="58">
        <f t="shared" si="116"/>
        <v>83.333333333333329</v>
      </c>
      <c r="F470" s="58">
        <f t="shared" si="117"/>
        <v>100</v>
      </c>
      <c r="G470" s="58">
        <f t="shared" si="118"/>
        <v>16.666666666666671</v>
      </c>
      <c r="I470" s="55">
        <v>5</v>
      </c>
      <c r="J470" s="56">
        <v>24</v>
      </c>
      <c r="K470" s="57">
        <v>15</v>
      </c>
      <c r="L470" s="57">
        <v>24</v>
      </c>
      <c r="M470" s="58">
        <f t="shared" si="122"/>
        <v>62.5</v>
      </c>
      <c r="N470" s="58">
        <f t="shared" si="123"/>
        <v>100</v>
      </c>
      <c r="O470" s="58">
        <f t="shared" si="124"/>
        <v>37.5</v>
      </c>
    </row>
    <row r="471" spans="1:15" x14ac:dyDescent="0.25">
      <c r="A471" s="55">
        <v>38</v>
      </c>
      <c r="B471" s="56">
        <v>6</v>
      </c>
      <c r="C471" s="128">
        <v>6</v>
      </c>
      <c r="D471" s="128">
        <v>6</v>
      </c>
      <c r="E471" s="58">
        <f t="shared" si="116"/>
        <v>100</v>
      </c>
      <c r="F471" s="58">
        <f t="shared" si="117"/>
        <v>100</v>
      </c>
      <c r="G471" s="58">
        <f t="shared" si="118"/>
        <v>0</v>
      </c>
      <c r="I471" s="55">
        <v>6</v>
      </c>
      <c r="J471" s="56">
        <v>24</v>
      </c>
      <c r="K471" s="57">
        <v>15</v>
      </c>
      <c r="L471" s="57">
        <v>21</v>
      </c>
      <c r="M471" s="58">
        <f t="shared" si="122"/>
        <v>62.5</v>
      </c>
      <c r="N471" s="58">
        <f t="shared" si="123"/>
        <v>87.5</v>
      </c>
      <c r="O471" s="58">
        <f t="shared" si="124"/>
        <v>25</v>
      </c>
    </row>
    <row r="472" spans="1:15" x14ac:dyDescent="0.25">
      <c r="A472" s="55">
        <v>39</v>
      </c>
      <c r="B472" s="56">
        <v>6</v>
      </c>
      <c r="C472" s="128">
        <v>0</v>
      </c>
      <c r="D472" s="128">
        <v>0</v>
      </c>
      <c r="E472" s="58">
        <f t="shared" si="116"/>
        <v>0</v>
      </c>
      <c r="F472" s="58">
        <f t="shared" si="117"/>
        <v>0</v>
      </c>
      <c r="G472" s="58">
        <f t="shared" si="118"/>
        <v>0</v>
      </c>
      <c r="I472" s="55">
        <v>7</v>
      </c>
      <c r="J472" s="56">
        <v>24</v>
      </c>
      <c r="K472" s="57">
        <v>21</v>
      </c>
      <c r="L472" s="57">
        <v>20</v>
      </c>
      <c r="M472" s="58">
        <f t="shared" si="122"/>
        <v>87.5</v>
      </c>
      <c r="N472" s="58">
        <f t="shared" si="123"/>
        <v>83.333333333333329</v>
      </c>
      <c r="O472" s="58">
        <f t="shared" si="124"/>
        <v>-4.1666666666666714</v>
      </c>
    </row>
    <row r="473" spans="1:15" x14ac:dyDescent="0.25">
      <c r="A473" s="55">
        <v>40</v>
      </c>
      <c r="B473" s="56">
        <v>6</v>
      </c>
      <c r="C473" s="128">
        <v>0</v>
      </c>
      <c r="D473" s="128">
        <v>0</v>
      </c>
      <c r="E473" s="58">
        <f t="shared" ref="E473:E478" si="125">+C473*100/B473</f>
        <v>0</v>
      </c>
      <c r="F473" s="58">
        <f t="shared" ref="F473:F478" si="126">+D473*100/B473</f>
        <v>0</v>
      </c>
      <c r="G473" s="58">
        <f t="shared" ref="G473:G479" si="127">+F473-E473</f>
        <v>0</v>
      </c>
      <c r="I473" s="55">
        <v>8</v>
      </c>
      <c r="J473" s="56">
        <v>24</v>
      </c>
      <c r="K473" s="57">
        <v>17</v>
      </c>
      <c r="L473" s="57">
        <v>23</v>
      </c>
      <c r="M473" s="58">
        <f>+K473*100/J505</f>
        <v>70.833333333333329</v>
      </c>
      <c r="N473" s="58">
        <f>+L473*100/J505</f>
        <v>95.833333333333329</v>
      </c>
      <c r="O473" s="58">
        <f t="shared" si="124"/>
        <v>25</v>
      </c>
    </row>
    <row r="474" spans="1:15" x14ac:dyDescent="0.25">
      <c r="A474" s="55">
        <v>41</v>
      </c>
      <c r="B474" s="56">
        <v>6</v>
      </c>
      <c r="C474" s="128">
        <v>0</v>
      </c>
      <c r="D474" s="128">
        <v>0</v>
      </c>
      <c r="E474" s="58">
        <f t="shared" si="125"/>
        <v>0</v>
      </c>
      <c r="F474" s="58">
        <f t="shared" si="126"/>
        <v>0</v>
      </c>
      <c r="G474" s="58">
        <f t="shared" si="127"/>
        <v>0</v>
      </c>
      <c r="I474" s="55">
        <v>9</v>
      </c>
      <c r="J474" s="56">
        <v>24</v>
      </c>
      <c r="K474" s="57">
        <v>16</v>
      </c>
      <c r="L474" s="57">
        <v>19</v>
      </c>
      <c r="M474" s="58">
        <f t="shared" ref="M474:M504" si="128">+K474*100/J474</f>
        <v>66.666666666666671</v>
      </c>
      <c r="N474" s="58">
        <f t="shared" ref="N474:N504" si="129">+L474*100/J474</f>
        <v>79.166666666666671</v>
      </c>
      <c r="O474" s="58">
        <f t="shared" si="124"/>
        <v>12.5</v>
      </c>
    </row>
    <row r="475" spans="1:15" x14ac:dyDescent="0.25">
      <c r="A475" s="55">
        <v>42</v>
      </c>
      <c r="B475" s="56">
        <v>6</v>
      </c>
      <c r="C475" s="128">
        <v>0</v>
      </c>
      <c r="D475" s="128">
        <v>0</v>
      </c>
      <c r="E475" s="58">
        <f t="shared" si="125"/>
        <v>0</v>
      </c>
      <c r="F475" s="58">
        <f t="shared" si="126"/>
        <v>0</v>
      </c>
      <c r="G475" s="58">
        <f t="shared" si="127"/>
        <v>0</v>
      </c>
      <c r="I475" s="55">
        <v>10</v>
      </c>
      <c r="J475" s="56">
        <v>24</v>
      </c>
      <c r="K475" s="57">
        <v>20</v>
      </c>
      <c r="L475" s="57">
        <v>24</v>
      </c>
      <c r="M475" s="58">
        <f t="shared" si="128"/>
        <v>83.333333333333329</v>
      </c>
      <c r="N475" s="58">
        <f t="shared" si="129"/>
        <v>100</v>
      </c>
      <c r="O475" s="58">
        <f t="shared" si="124"/>
        <v>16.666666666666671</v>
      </c>
    </row>
    <row r="476" spans="1:15" x14ac:dyDescent="0.25">
      <c r="A476" s="55">
        <v>43</v>
      </c>
      <c r="B476" s="56">
        <v>6</v>
      </c>
      <c r="C476" s="128">
        <v>0</v>
      </c>
      <c r="D476" s="128">
        <v>0</v>
      </c>
      <c r="E476" s="58">
        <f t="shared" si="125"/>
        <v>0</v>
      </c>
      <c r="F476" s="58">
        <f t="shared" si="126"/>
        <v>0</v>
      </c>
      <c r="G476" s="58">
        <f t="shared" si="127"/>
        <v>0</v>
      </c>
      <c r="I476" s="55">
        <v>11</v>
      </c>
      <c r="J476" s="56">
        <v>24</v>
      </c>
      <c r="K476" s="57">
        <v>13</v>
      </c>
      <c r="L476" s="57">
        <v>22</v>
      </c>
      <c r="M476" s="58">
        <f t="shared" si="128"/>
        <v>54.166666666666664</v>
      </c>
      <c r="N476" s="58">
        <f t="shared" si="129"/>
        <v>91.666666666666671</v>
      </c>
      <c r="O476" s="58">
        <f t="shared" si="124"/>
        <v>37.500000000000007</v>
      </c>
    </row>
    <row r="477" spans="1:15" x14ac:dyDescent="0.25">
      <c r="A477" s="55">
        <v>44</v>
      </c>
      <c r="B477" s="56">
        <v>6</v>
      </c>
      <c r="C477" s="128">
        <v>0</v>
      </c>
      <c r="D477" s="128">
        <v>0</v>
      </c>
      <c r="E477" s="58">
        <f t="shared" si="125"/>
        <v>0</v>
      </c>
      <c r="F477" s="58">
        <f t="shared" si="126"/>
        <v>0</v>
      </c>
      <c r="G477" s="58">
        <f t="shared" si="127"/>
        <v>0</v>
      </c>
      <c r="I477" s="55">
        <v>12</v>
      </c>
      <c r="J477" s="56">
        <v>24</v>
      </c>
      <c r="K477" s="57">
        <v>13</v>
      </c>
      <c r="L477" s="57">
        <v>18</v>
      </c>
      <c r="M477" s="58">
        <f>+K477*100/J477</f>
        <v>54.166666666666664</v>
      </c>
      <c r="N477" s="58">
        <f>+L477*100/J477</f>
        <v>75</v>
      </c>
      <c r="O477" s="58">
        <f t="shared" si="124"/>
        <v>20.833333333333336</v>
      </c>
    </row>
    <row r="478" spans="1:15" x14ac:dyDescent="0.25">
      <c r="A478" s="55">
        <v>45</v>
      </c>
      <c r="B478" s="56">
        <v>6</v>
      </c>
      <c r="C478" s="128">
        <v>0</v>
      </c>
      <c r="D478" s="128">
        <v>0</v>
      </c>
      <c r="E478" s="58">
        <f t="shared" si="125"/>
        <v>0</v>
      </c>
      <c r="F478" s="58">
        <f t="shared" si="126"/>
        <v>0</v>
      </c>
      <c r="G478" s="58">
        <f t="shared" si="127"/>
        <v>0</v>
      </c>
      <c r="I478" s="55">
        <v>13</v>
      </c>
      <c r="J478" s="56">
        <v>24</v>
      </c>
      <c r="K478" s="62">
        <v>22</v>
      </c>
      <c r="L478" s="62">
        <v>22</v>
      </c>
      <c r="M478" s="58">
        <f t="shared" si="128"/>
        <v>91.666666666666671</v>
      </c>
      <c r="N478" s="58">
        <f t="shared" si="129"/>
        <v>91.666666666666671</v>
      </c>
      <c r="O478" s="58">
        <f t="shared" si="124"/>
        <v>0</v>
      </c>
    </row>
    <row r="479" spans="1:15" x14ac:dyDescent="0.25">
      <c r="A479" s="64" t="s">
        <v>40</v>
      </c>
      <c r="B479" s="65">
        <f>+AVERAGE(B434:B478)</f>
        <v>6</v>
      </c>
      <c r="C479" s="66">
        <f>+AVERAGE(C434:C478)</f>
        <v>2.9555555555555557</v>
      </c>
      <c r="D479" s="66">
        <f>+AVERAGE(D434:D478)</f>
        <v>3.3333333333333335</v>
      </c>
      <c r="E479" s="66">
        <f>+AVERAGE(E434:E478)</f>
        <v>49.259259259259267</v>
      </c>
      <c r="F479" s="66">
        <f>+AVERAGE(F434:F478)</f>
        <v>55.555555555555557</v>
      </c>
      <c r="G479" s="66">
        <f t="shared" si="127"/>
        <v>6.2962962962962905</v>
      </c>
      <c r="I479" s="55">
        <v>14</v>
      </c>
      <c r="J479" s="56">
        <v>24</v>
      </c>
      <c r="K479" s="57">
        <v>13</v>
      </c>
      <c r="L479" s="155">
        <v>23</v>
      </c>
      <c r="M479" s="58">
        <f t="shared" si="128"/>
        <v>54.166666666666664</v>
      </c>
      <c r="N479" s="58">
        <f t="shared" si="129"/>
        <v>95.833333333333329</v>
      </c>
      <c r="O479" s="58">
        <f t="shared" si="124"/>
        <v>41.666666666666664</v>
      </c>
    </row>
    <row r="480" spans="1:15" x14ac:dyDescent="0.25">
      <c r="I480" s="55">
        <v>15</v>
      </c>
      <c r="J480" s="56">
        <v>24</v>
      </c>
      <c r="K480" s="57">
        <v>19</v>
      </c>
      <c r="L480" s="57">
        <v>23</v>
      </c>
      <c r="M480" s="58">
        <f t="shared" si="128"/>
        <v>79.166666666666671</v>
      </c>
      <c r="N480" s="58">
        <f t="shared" si="129"/>
        <v>95.833333333333329</v>
      </c>
      <c r="O480" s="58">
        <f t="shared" si="124"/>
        <v>16.666666666666657</v>
      </c>
    </row>
    <row r="481" spans="1:15" x14ac:dyDescent="0.25">
      <c r="A481" s="330" t="s">
        <v>149</v>
      </c>
      <c r="B481" s="330"/>
      <c r="C481" s="330"/>
      <c r="D481" s="330"/>
      <c r="E481" s="330"/>
      <c r="F481" s="330"/>
      <c r="G481" s="331"/>
      <c r="I481" s="55">
        <v>16</v>
      </c>
      <c r="J481" s="56">
        <v>24</v>
      </c>
      <c r="K481" s="57">
        <v>13</v>
      </c>
      <c r="L481" s="57">
        <v>11</v>
      </c>
      <c r="M481" s="58">
        <f t="shared" si="128"/>
        <v>54.166666666666664</v>
      </c>
      <c r="N481" s="58">
        <f t="shared" si="129"/>
        <v>45.833333333333336</v>
      </c>
      <c r="O481" s="58">
        <f t="shared" si="124"/>
        <v>-8.3333333333333286</v>
      </c>
    </row>
    <row r="482" spans="1:15" x14ac:dyDescent="0.25">
      <c r="A482" s="332" t="s">
        <v>256</v>
      </c>
      <c r="B482" s="332"/>
      <c r="C482" s="332"/>
      <c r="D482" s="332"/>
      <c r="E482" s="332"/>
      <c r="F482" s="332"/>
      <c r="G482" s="333"/>
      <c r="I482" s="55">
        <v>17</v>
      </c>
      <c r="J482" s="56">
        <v>24</v>
      </c>
      <c r="K482" s="62">
        <v>0</v>
      </c>
      <c r="L482" s="62">
        <v>20</v>
      </c>
      <c r="M482" s="58">
        <f t="shared" si="128"/>
        <v>0</v>
      </c>
      <c r="N482" s="58">
        <f t="shared" si="129"/>
        <v>83.333333333333329</v>
      </c>
      <c r="O482" s="58">
        <f t="shared" si="124"/>
        <v>83.333333333333329</v>
      </c>
    </row>
    <row r="483" spans="1:15" ht="24" x14ac:dyDescent="0.25">
      <c r="A483" s="53" t="s">
        <v>51</v>
      </c>
      <c r="B483" s="53" t="s">
        <v>80</v>
      </c>
      <c r="C483" s="54" t="s">
        <v>52</v>
      </c>
      <c r="D483" s="54" t="s">
        <v>53</v>
      </c>
      <c r="E483" s="54" t="s">
        <v>48</v>
      </c>
      <c r="F483" s="54" t="s">
        <v>49</v>
      </c>
      <c r="G483" s="53" t="s">
        <v>47</v>
      </c>
      <c r="I483" s="55">
        <v>18</v>
      </c>
      <c r="J483" s="56">
        <v>24</v>
      </c>
      <c r="K483" s="57">
        <v>15</v>
      </c>
      <c r="L483" s="57">
        <v>15</v>
      </c>
      <c r="M483" s="58">
        <f t="shared" si="128"/>
        <v>62.5</v>
      </c>
      <c r="N483" s="58">
        <f t="shared" si="129"/>
        <v>62.5</v>
      </c>
      <c r="O483" s="58">
        <f t="shared" si="124"/>
        <v>0</v>
      </c>
    </row>
    <row r="484" spans="1:15" x14ac:dyDescent="0.25">
      <c r="A484" s="55">
        <v>1</v>
      </c>
      <c r="B484" s="56">
        <v>6</v>
      </c>
      <c r="C484" s="145">
        <v>3</v>
      </c>
      <c r="D484" s="145">
        <v>5</v>
      </c>
      <c r="E484" s="58">
        <f>+C484*100/B484</f>
        <v>50</v>
      </c>
      <c r="F484" s="58">
        <f>+D484*100/B484</f>
        <v>83.333333333333329</v>
      </c>
      <c r="G484" s="58">
        <f>+F484-E484</f>
        <v>33.333333333333329</v>
      </c>
      <c r="I484" s="55">
        <v>19</v>
      </c>
      <c r="J484" s="56">
        <v>24</v>
      </c>
      <c r="K484" s="57">
        <v>15</v>
      </c>
      <c r="L484" s="57">
        <v>19</v>
      </c>
      <c r="M484" s="58">
        <f t="shared" si="128"/>
        <v>62.5</v>
      </c>
      <c r="N484" s="58">
        <f t="shared" si="129"/>
        <v>79.166666666666671</v>
      </c>
      <c r="O484" s="58">
        <f t="shared" si="124"/>
        <v>16.666666666666671</v>
      </c>
    </row>
    <row r="485" spans="1:15" x14ac:dyDescent="0.25">
      <c r="A485" s="55">
        <v>2</v>
      </c>
      <c r="B485" s="56">
        <v>6</v>
      </c>
      <c r="C485" s="145">
        <v>3</v>
      </c>
      <c r="D485" s="145">
        <v>6</v>
      </c>
      <c r="E485" s="59">
        <f t="shared" ref="E485:E490" si="130">+C485*100/B485</f>
        <v>50</v>
      </c>
      <c r="F485" s="59">
        <f t="shared" ref="F485:F490" si="131">+D485*100/B485</f>
        <v>100</v>
      </c>
      <c r="G485" s="58">
        <f t="shared" ref="G485:G512" si="132">+F485-E485</f>
        <v>50</v>
      </c>
      <c r="I485" s="55">
        <v>20</v>
      </c>
      <c r="J485" s="56">
        <v>24</v>
      </c>
      <c r="K485" s="57">
        <v>21</v>
      </c>
      <c r="L485" s="57">
        <v>23</v>
      </c>
      <c r="M485" s="58">
        <f t="shared" si="128"/>
        <v>87.5</v>
      </c>
      <c r="N485" s="58">
        <f t="shared" si="129"/>
        <v>95.833333333333329</v>
      </c>
      <c r="O485" s="58">
        <f t="shared" si="124"/>
        <v>8.3333333333333286</v>
      </c>
    </row>
    <row r="486" spans="1:15" x14ac:dyDescent="0.25">
      <c r="A486" s="55">
        <v>3</v>
      </c>
      <c r="B486" s="56">
        <v>6</v>
      </c>
      <c r="C486" s="145">
        <v>5</v>
      </c>
      <c r="D486" s="145">
        <v>3</v>
      </c>
      <c r="E486" s="58">
        <f t="shared" si="130"/>
        <v>83.333333333333329</v>
      </c>
      <c r="F486" s="58">
        <f t="shared" si="131"/>
        <v>50</v>
      </c>
      <c r="G486" s="58">
        <f t="shared" si="132"/>
        <v>-33.333333333333329</v>
      </c>
      <c r="I486" s="55">
        <v>21</v>
      </c>
      <c r="J486" s="56">
        <v>24</v>
      </c>
      <c r="K486" s="57">
        <v>15</v>
      </c>
      <c r="L486" s="57">
        <v>23</v>
      </c>
      <c r="M486" s="58">
        <f t="shared" si="128"/>
        <v>62.5</v>
      </c>
      <c r="N486" s="58">
        <f t="shared" si="129"/>
        <v>95.833333333333329</v>
      </c>
      <c r="O486" s="58">
        <f t="shared" si="124"/>
        <v>33.333333333333329</v>
      </c>
    </row>
    <row r="487" spans="1:15" x14ac:dyDescent="0.25">
      <c r="A487" s="55">
        <v>4</v>
      </c>
      <c r="B487" s="56">
        <v>6</v>
      </c>
      <c r="C487" s="145">
        <v>0</v>
      </c>
      <c r="D487" s="145">
        <v>5</v>
      </c>
      <c r="E487" s="58">
        <f t="shared" si="130"/>
        <v>0</v>
      </c>
      <c r="F487" s="58">
        <f t="shared" si="131"/>
        <v>83.333333333333329</v>
      </c>
      <c r="G487" s="58">
        <f t="shared" si="132"/>
        <v>83.333333333333329</v>
      </c>
      <c r="I487" s="55">
        <v>22</v>
      </c>
      <c r="J487" s="56">
        <v>24</v>
      </c>
      <c r="K487" s="156">
        <v>19</v>
      </c>
      <c r="L487" s="156">
        <v>18</v>
      </c>
      <c r="M487" s="58">
        <f t="shared" si="128"/>
        <v>79.166666666666671</v>
      </c>
      <c r="N487" s="58">
        <f t="shared" si="129"/>
        <v>75</v>
      </c>
      <c r="O487" s="58">
        <f t="shared" si="124"/>
        <v>-4.1666666666666714</v>
      </c>
    </row>
    <row r="488" spans="1:15" x14ac:dyDescent="0.25">
      <c r="A488" s="55">
        <v>5</v>
      </c>
      <c r="B488" s="56">
        <v>6</v>
      </c>
      <c r="C488" s="145">
        <v>4</v>
      </c>
      <c r="D488" s="145">
        <v>3</v>
      </c>
      <c r="E488" s="58">
        <f t="shared" si="130"/>
        <v>66.666666666666671</v>
      </c>
      <c r="F488" s="58">
        <f t="shared" si="131"/>
        <v>50</v>
      </c>
      <c r="G488" s="58">
        <f t="shared" si="132"/>
        <v>-16.666666666666671</v>
      </c>
      <c r="I488" s="55">
        <v>23</v>
      </c>
      <c r="J488" s="56">
        <v>24</v>
      </c>
      <c r="K488" s="156">
        <v>17</v>
      </c>
      <c r="L488" s="156">
        <v>20</v>
      </c>
      <c r="M488" s="58">
        <f t="shared" si="128"/>
        <v>70.833333333333329</v>
      </c>
      <c r="N488" s="58">
        <f t="shared" si="129"/>
        <v>83.333333333333329</v>
      </c>
      <c r="O488" s="58">
        <f t="shared" si="124"/>
        <v>12.5</v>
      </c>
    </row>
    <row r="489" spans="1:15" x14ac:dyDescent="0.25">
      <c r="A489" s="55">
        <v>6</v>
      </c>
      <c r="B489" s="56">
        <v>6</v>
      </c>
      <c r="C489" s="145">
        <v>2</v>
      </c>
      <c r="D489" s="145">
        <v>5</v>
      </c>
      <c r="E489" s="58">
        <f t="shared" si="130"/>
        <v>33.333333333333336</v>
      </c>
      <c r="F489" s="58">
        <f t="shared" si="131"/>
        <v>83.333333333333329</v>
      </c>
      <c r="G489" s="58">
        <f t="shared" si="132"/>
        <v>49.999999999999993</v>
      </c>
      <c r="I489" s="55">
        <v>24</v>
      </c>
      <c r="J489" s="56">
        <v>24</v>
      </c>
      <c r="K489" s="156">
        <v>14</v>
      </c>
      <c r="L489" s="156">
        <v>16</v>
      </c>
      <c r="M489" s="58">
        <f t="shared" si="128"/>
        <v>58.333333333333336</v>
      </c>
      <c r="N489" s="58">
        <f t="shared" si="129"/>
        <v>66.666666666666671</v>
      </c>
      <c r="O489" s="58">
        <f t="shared" si="124"/>
        <v>8.3333333333333357</v>
      </c>
    </row>
    <row r="490" spans="1:15" x14ac:dyDescent="0.25">
      <c r="A490" s="55">
        <v>7</v>
      </c>
      <c r="B490" s="56">
        <v>6</v>
      </c>
      <c r="C490" s="145">
        <v>3</v>
      </c>
      <c r="D490" s="145">
        <v>6</v>
      </c>
      <c r="E490" s="58">
        <f t="shared" si="130"/>
        <v>50</v>
      </c>
      <c r="F490" s="58">
        <f t="shared" si="131"/>
        <v>100</v>
      </c>
      <c r="G490" s="58">
        <f t="shared" si="132"/>
        <v>50</v>
      </c>
      <c r="I490" s="55">
        <v>25</v>
      </c>
      <c r="J490" s="56">
        <v>24</v>
      </c>
      <c r="K490" s="156">
        <v>14</v>
      </c>
      <c r="L490" s="156">
        <v>16</v>
      </c>
      <c r="M490" s="58">
        <f t="shared" si="128"/>
        <v>58.333333333333336</v>
      </c>
      <c r="N490" s="58">
        <f t="shared" si="129"/>
        <v>66.666666666666671</v>
      </c>
      <c r="O490" s="58">
        <f t="shared" si="124"/>
        <v>8.3333333333333357</v>
      </c>
    </row>
    <row r="491" spans="1:15" x14ac:dyDescent="0.25">
      <c r="A491" s="55">
        <v>8</v>
      </c>
      <c r="B491" s="56">
        <v>6</v>
      </c>
      <c r="C491" s="145">
        <v>6</v>
      </c>
      <c r="D491" s="145">
        <v>6</v>
      </c>
      <c r="E491" s="58">
        <f>+C491*100/B512</f>
        <v>100</v>
      </c>
      <c r="F491" s="58">
        <f>+D491*100/B512</f>
        <v>100</v>
      </c>
      <c r="G491" s="58">
        <f t="shared" si="132"/>
        <v>0</v>
      </c>
      <c r="I491" s="55">
        <v>26</v>
      </c>
      <c r="J491" s="56">
        <v>24</v>
      </c>
      <c r="K491" s="57">
        <v>18</v>
      </c>
      <c r="L491" s="57">
        <v>17</v>
      </c>
      <c r="M491" s="58">
        <f t="shared" si="128"/>
        <v>75</v>
      </c>
      <c r="N491" s="58">
        <f t="shared" si="129"/>
        <v>70.833333333333329</v>
      </c>
      <c r="O491" s="58">
        <f t="shared" si="124"/>
        <v>-4.1666666666666714</v>
      </c>
    </row>
    <row r="492" spans="1:15" x14ac:dyDescent="0.25">
      <c r="A492" s="55">
        <v>9</v>
      </c>
      <c r="B492" s="56">
        <v>6</v>
      </c>
      <c r="C492" s="146">
        <v>4</v>
      </c>
      <c r="D492" s="146">
        <v>6</v>
      </c>
      <c r="E492" s="58">
        <f t="shared" ref="E492:E511" si="133">+C492*100/B492</f>
        <v>66.666666666666671</v>
      </c>
      <c r="F492" s="58">
        <f t="shared" ref="F492:F511" si="134">+D492*100/B492</f>
        <v>100</v>
      </c>
      <c r="G492" s="58">
        <f t="shared" si="132"/>
        <v>33.333333333333329</v>
      </c>
      <c r="I492" s="55">
        <v>27</v>
      </c>
      <c r="J492" s="56">
        <v>24</v>
      </c>
      <c r="K492" s="57">
        <v>19</v>
      </c>
      <c r="L492" s="57">
        <v>17</v>
      </c>
      <c r="M492" s="58">
        <f t="shared" si="128"/>
        <v>79.166666666666671</v>
      </c>
      <c r="N492" s="58">
        <f t="shared" si="129"/>
        <v>70.833333333333329</v>
      </c>
      <c r="O492" s="58">
        <f t="shared" si="124"/>
        <v>-8.3333333333333428</v>
      </c>
    </row>
    <row r="493" spans="1:15" x14ac:dyDescent="0.25">
      <c r="A493" s="55">
        <v>10</v>
      </c>
      <c r="B493" s="56">
        <v>6</v>
      </c>
      <c r="C493" s="145">
        <v>4</v>
      </c>
      <c r="D493" s="145">
        <v>5</v>
      </c>
      <c r="E493" s="58">
        <f t="shared" si="133"/>
        <v>66.666666666666671</v>
      </c>
      <c r="F493" s="58">
        <f t="shared" si="134"/>
        <v>83.333333333333329</v>
      </c>
      <c r="G493" s="58">
        <f t="shared" si="132"/>
        <v>16.666666666666657</v>
      </c>
      <c r="I493" s="55">
        <v>28</v>
      </c>
      <c r="J493" s="56">
        <v>24</v>
      </c>
      <c r="K493" s="57">
        <v>19</v>
      </c>
      <c r="L493" s="57">
        <v>20</v>
      </c>
      <c r="M493" s="58">
        <f t="shared" si="128"/>
        <v>79.166666666666671</v>
      </c>
      <c r="N493" s="58">
        <f t="shared" si="129"/>
        <v>83.333333333333329</v>
      </c>
      <c r="O493" s="58">
        <f t="shared" si="124"/>
        <v>4.1666666666666572</v>
      </c>
    </row>
    <row r="494" spans="1:15" x14ac:dyDescent="0.25">
      <c r="A494" s="55">
        <v>11</v>
      </c>
      <c r="B494" s="56">
        <v>6</v>
      </c>
      <c r="C494" s="145">
        <v>5</v>
      </c>
      <c r="D494" s="145">
        <v>6</v>
      </c>
      <c r="E494" s="58">
        <f t="shared" si="133"/>
        <v>83.333333333333329</v>
      </c>
      <c r="F494" s="58">
        <f t="shared" si="134"/>
        <v>100</v>
      </c>
      <c r="G494" s="58">
        <f t="shared" si="132"/>
        <v>16.666666666666671</v>
      </c>
      <c r="I494" s="55">
        <v>29</v>
      </c>
      <c r="J494" s="56">
        <v>24</v>
      </c>
      <c r="K494" s="57">
        <v>19</v>
      </c>
      <c r="L494" s="57">
        <v>21</v>
      </c>
      <c r="M494" s="58">
        <f t="shared" si="128"/>
        <v>79.166666666666671</v>
      </c>
      <c r="N494" s="58">
        <f t="shared" si="129"/>
        <v>87.5</v>
      </c>
      <c r="O494" s="58">
        <f t="shared" si="124"/>
        <v>8.3333333333333286</v>
      </c>
    </row>
    <row r="495" spans="1:15" x14ac:dyDescent="0.25">
      <c r="A495" s="55">
        <v>12</v>
      </c>
      <c r="B495" s="56">
        <v>6</v>
      </c>
      <c r="C495" s="145">
        <v>6</v>
      </c>
      <c r="D495" s="145">
        <v>5</v>
      </c>
      <c r="E495" s="58">
        <f t="shared" si="133"/>
        <v>100</v>
      </c>
      <c r="F495" s="58">
        <f t="shared" si="134"/>
        <v>83.333333333333329</v>
      </c>
      <c r="G495" s="58">
        <f t="shared" si="132"/>
        <v>-16.666666666666671</v>
      </c>
      <c r="I495" s="55">
        <v>30</v>
      </c>
      <c r="J495" s="56">
        <v>24</v>
      </c>
      <c r="K495" s="57">
        <v>24</v>
      </c>
      <c r="L495" s="57">
        <v>24</v>
      </c>
      <c r="M495" s="58">
        <f t="shared" si="128"/>
        <v>100</v>
      </c>
      <c r="N495" s="58">
        <f t="shared" si="129"/>
        <v>100</v>
      </c>
      <c r="O495" s="58">
        <f t="shared" si="124"/>
        <v>0</v>
      </c>
    </row>
    <row r="496" spans="1:15" x14ac:dyDescent="0.25">
      <c r="A496" s="55">
        <v>13</v>
      </c>
      <c r="B496" s="56">
        <v>6</v>
      </c>
      <c r="C496" s="148">
        <v>6</v>
      </c>
      <c r="D496" s="148">
        <v>6</v>
      </c>
      <c r="E496" s="58">
        <f t="shared" si="133"/>
        <v>100</v>
      </c>
      <c r="F496" s="58">
        <f t="shared" si="134"/>
        <v>100</v>
      </c>
      <c r="G496" s="58">
        <f t="shared" si="132"/>
        <v>0</v>
      </c>
      <c r="I496" s="55">
        <v>31</v>
      </c>
      <c r="J496" s="56">
        <v>24</v>
      </c>
      <c r="K496" s="57">
        <v>19</v>
      </c>
      <c r="L496" s="57">
        <v>19</v>
      </c>
      <c r="M496" s="58">
        <f t="shared" si="128"/>
        <v>79.166666666666671</v>
      </c>
      <c r="N496" s="58">
        <f t="shared" si="129"/>
        <v>79.166666666666671</v>
      </c>
      <c r="O496" s="58">
        <f t="shared" si="124"/>
        <v>0</v>
      </c>
    </row>
    <row r="497" spans="1:15" x14ac:dyDescent="0.25">
      <c r="A497" s="55">
        <v>14</v>
      </c>
      <c r="B497" s="56">
        <v>6</v>
      </c>
      <c r="C497" s="145">
        <v>5</v>
      </c>
      <c r="D497" s="145">
        <v>5</v>
      </c>
      <c r="E497" s="58">
        <f t="shared" si="133"/>
        <v>83.333333333333329</v>
      </c>
      <c r="F497" s="58">
        <f t="shared" si="134"/>
        <v>83.333333333333329</v>
      </c>
      <c r="G497" s="58">
        <f t="shared" si="132"/>
        <v>0</v>
      </c>
      <c r="I497" s="55">
        <v>32</v>
      </c>
      <c r="J497" s="56">
        <v>24</v>
      </c>
      <c r="K497" s="57">
        <v>11</v>
      </c>
      <c r="L497" s="57">
        <v>22</v>
      </c>
      <c r="M497" s="58">
        <f t="shared" si="128"/>
        <v>45.833333333333336</v>
      </c>
      <c r="N497" s="58">
        <f t="shared" si="129"/>
        <v>91.666666666666671</v>
      </c>
      <c r="O497" s="58">
        <f t="shared" si="124"/>
        <v>45.833333333333336</v>
      </c>
    </row>
    <row r="498" spans="1:15" x14ac:dyDescent="0.25">
      <c r="A498" s="55">
        <v>15</v>
      </c>
      <c r="B498" s="56">
        <v>6</v>
      </c>
      <c r="C498" s="145">
        <v>6</v>
      </c>
      <c r="D498" s="145">
        <v>0</v>
      </c>
      <c r="E498" s="58">
        <f t="shared" si="133"/>
        <v>100</v>
      </c>
      <c r="F498" s="58">
        <f t="shared" si="134"/>
        <v>0</v>
      </c>
      <c r="G498" s="58">
        <f t="shared" si="132"/>
        <v>-100</v>
      </c>
      <c r="I498" s="55">
        <v>33</v>
      </c>
      <c r="J498" s="56">
        <v>24</v>
      </c>
      <c r="K498" s="57">
        <v>15</v>
      </c>
      <c r="L498" s="57">
        <v>23</v>
      </c>
      <c r="M498" s="58">
        <f t="shared" si="128"/>
        <v>62.5</v>
      </c>
      <c r="N498" s="58">
        <f t="shared" si="129"/>
        <v>95.833333333333329</v>
      </c>
      <c r="O498" s="58">
        <f t="shared" si="124"/>
        <v>33.333333333333329</v>
      </c>
    </row>
    <row r="499" spans="1:15" x14ac:dyDescent="0.25">
      <c r="A499" s="55">
        <v>16</v>
      </c>
      <c r="B499" s="56">
        <v>6</v>
      </c>
      <c r="C499" s="145">
        <v>6</v>
      </c>
      <c r="D499" s="145">
        <v>6</v>
      </c>
      <c r="E499" s="58">
        <f t="shared" si="133"/>
        <v>100</v>
      </c>
      <c r="F499" s="58">
        <f t="shared" si="134"/>
        <v>100</v>
      </c>
      <c r="G499" s="58">
        <f t="shared" si="132"/>
        <v>0</v>
      </c>
      <c r="I499" s="55">
        <v>34</v>
      </c>
      <c r="J499" s="56">
        <v>24</v>
      </c>
      <c r="K499" s="62">
        <v>16</v>
      </c>
      <c r="L499" s="62">
        <v>19</v>
      </c>
      <c r="M499" s="58">
        <f t="shared" si="128"/>
        <v>66.666666666666671</v>
      </c>
      <c r="N499" s="58">
        <f t="shared" si="129"/>
        <v>79.166666666666671</v>
      </c>
      <c r="O499" s="58">
        <f t="shared" si="124"/>
        <v>12.5</v>
      </c>
    </row>
    <row r="500" spans="1:15" x14ac:dyDescent="0.25">
      <c r="A500" s="55">
        <v>17</v>
      </c>
      <c r="B500" s="56">
        <v>6</v>
      </c>
      <c r="C500" s="145">
        <v>0</v>
      </c>
      <c r="D500" s="145">
        <v>6</v>
      </c>
      <c r="E500" s="58">
        <f t="shared" si="133"/>
        <v>0</v>
      </c>
      <c r="F500" s="58">
        <f t="shared" si="134"/>
        <v>100</v>
      </c>
      <c r="G500" s="58">
        <f t="shared" si="132"/>
        <v>100</v>
      </c>
      <c r="I500" s="55">
        <v>35</v>
      </c>
      <c r="J500" s="56">
        <v>24</v>
      </c>
      <c r="K500" s="57">
        <v>12</v>
      </c>
      <c r="L500" s="57">
        <v>17</v>
      </c>
      <c r="M500" s="58">
        <f t="shared" si="128"/>
        <v>50</v>
      </c>
      <c r="N500" s="58">
        <f t="shared" si="129"/>
        <v>70.833333333333329</v>
      </c>
      <c r="O500" s="58">
        <f t="shared" si="124"/>
        <v>20.833333333333329</v>
      </c>
    </row>
    <row r="501" spans="1:15" x14ac:dyDescent="0.25">
      <c r="A501" s="55">
        <v>18</v>
      </c>
      <c r="B501" s="56">
        <v>6</v>
      </c>
      <c r="C501" s="145">
        <v>6</v>
      </c>
      <c r="D501" s="145">
        <v>5</v>
      </c>
      <c r="E501" s="58">
        <f t="shared" si="133"/>
        <v>100</v>
      </c>
      <c r="F501" s="58">
        <f t="shared" si="134"/>
        <v>83.333333333333329</v>
      </c>
      <c r="G501" s="58">
        <f t="shared" si="132"/>
        <v>-16.666666666666671</v>
      </c>
      <c r="I501" s="55">
        <v>36</v>
      </c>
      <c r="J501" s="56">
        <v>24</v>
      </c>
      <c r="K501" s="57">
        <v>19</v>
      </c>
      <c r="L501" s="57">
        <v>21</v>
      </c>
      <c r="M501" s="58">
        <f t="shared" si="128"/>
        <v>79.166666666666671</v>
      </c>
      <c r="N501" s="58">
        <f t="shared" si="129"/>
        <v>87.5</v>
      </c>
      <c r="O501" s="58">
        <f t="shared" si="124"/>
        <v>8.3333333333333286</v>
      </c>
    </row>
    <row r="502" spans="1:15" x14ac:dyDescent="0.25">
      <c r="A502" s="55">
        <v>19</v>
      </c>
      <c r="B502" s="56">
        <v>6</v>
      </c>
      <c r="C502" s="145">
        <v>6</v>
      </c>
      <c r="D502" s="145">
        <v>6</v>
      </c>
      <c r="E502" s="58">
        <f t="shared" si="133"/>
        <v>100</v>
      </c>
      <c r="F502" s="58">
        <f t="shared" si="134"/>
        <v>100</v>
      </c>
      <c r="G502" s="58">
        <f t="shared" si="132"/>
        <v>0</v>
      </c>
      <c r="I502" s="55">
        <v>37</v>
      </c>
      <c r="J502" s="56">
        <v>24</v>
      </c>
      <c r="K502" s="57">
        <v>15</v>
      </c>
      <c r="L502" s="57">
        <v>17</v>
      </c>
      <c r="M502" s="58">
        <f t="shared" si="128"/>
        <v>62.5</v>
      </c>
      <c r="N502" s="58">
        <f t="shared" si="129"/>
        <v>70.833333333333329</v>
      </c>
      <c r="O502" s="58">
        <f t="shared" si="124"/>
        <v>8.3333333333333286</v>
      </c>
    </row>
    <row r="503" spans="1:15" x14ac:dyDescent="0.25">
      <c r="A503" s="55">
        <v>20</v>
      </c>
      <c r="B503" s="56">
        <v>6</v>
      </c>
      <c r="C503" s="145">
        <v>5</v>
      </c>
      <c r="D503" s="145">
        <v>6</v>
      </c>
      <c r="E503" s="58">
        <f t="shared" si="133"/>
        <v>83.333333333333329</v>
      </c>
      <c r="F503" s="58">
        <f t="shared" si="134"/>
        <v>100</v>
      </c>
      <c r="G503" s="58">
        <f t="shared" si="132"/>
        <v>16.666666666666671</v>
      </c>
      <c r="I503" s="55">
        <v>38</v>
      </c>
      <c r="J503" s="56">
        <v>24</v>
      </c>
      <c r="K503" s="57">
        <v>16</v>
      </c>
      <c r="L503" s="57">
        <v>20</v>
      </c>
      <c r="M503" s="58">
        <f t="shared" si="128"/>
        <v>66.666666666666671</v>
      </c>
      <c r="N503" s="58">
        <f t="shared" si="129"/>
        <v>83.333333333333329</v>
      </c>
      <c r="O503" s="58">
        <f t="shared" si="124"/>
        <v>16.666666666666657</v>
      </c>
    </row>
    <row r="504" spans="1:15" x14ac:dyDescent="0.25">
      <c r="A504" s="55">
        <v>21</v>
      </c>
      <c r="B504" s="56">
        <v>6</v>
      </c>
      <c r="C504" s="145">
        <v>5</v>
      </c>
      <c r="D504" s="145">
        <v>6</v>
      </c>
      <c r="E504" s="58">
        <f t="shared" si="133"/>
        <v>83.333333333333329</v>
      </c>
      <c r="F504" s="58">
        <f t="shared" si="134"/>
        <v>100</v>
      </c>
      <c r="G504" s="58">
        <f t="shared" si="132"/>
        <v>16.666666666666671</v>
      </c>
      <c r="I504" s="55">
        <v>39</v>
      </c>
      <c r="J504" s="56">
        <v>24</v>
      </c>
      <c r="K504" s="57">
        <v>22</v>
      </c>
      <c r="L504" s="57"/>
      <c r="M504" s="58">
        <f t="shared" si="128"/>
        <v>91.666666666666671</v>
      </c>
      <c r="N504" s="58">
        <f t="shared" si="129"/>
        <v>0</v>
      </c>
      <c r="O504" s="58">
        <f t="shared" si="124"/>
        <v>-91.666666666666671</v>
      </c>
    </row>
    <row r="505" spans="1:15" x14ac:dyDescent="0.25">
      <c r="A505" s="55">
        <v>22</v>
      </c>
      <c r="B505" s="56">
        <v>6</v>
      </c>
      <c r="C505" s="145">
        <v>5</v>
      </c>
      <c r="D505" s="145">
        <v>5</v>
      </c>
      <c r="E505" s="58">
        <f t="shared" si="133"/>
        <v>83.333333333333329</v>
      </c>
      <c r="F505" s="58">
        <f t="shared" si="134"/>
        <v>83.333333333333329</v>
      </c>
      <c r="G505" s="58">
        <f t="shared" si="132"/>
        <v>0</v>
      </c>
      <c r="I505" s="64" t="s">
        <v>40</v>
      </c>
      <c r="J505" s="144">
        <f>+AVERAGE(J466:J472)</f>
        <v>24</v>
      </c>
      <c r="K505" s="100">
        <f>+AVERAGE(K466:K504)</f>
        <v>16.487179487179485</v>
      </c>
      <c r="L505" s="100">
        <f>+AVERAGE(L466:L504)</f>
        <v>19.921052631578949</v>
      </c>
      <c r="M505" s="66">
        <f>+AVERAGE(M466:M504)</f>
        <v>68.696581196581178</v>
      </c>
      <c r="N505" s="66">
        <f>+AVERAGE(N466:N504)</f>
        <v>80.876068376068389</v>
      </c>
      <c r="O505" s="66">
        <f t="shared" si="124"/>
        <v>12.179487179487211</v>
      </c>
    </row>
    <row r="506" spans="1:15" x14ac:dyDescent="0.25">
      <c r="A506" s="55">
        <v>23</v>
      </c>
      <c r="B506" s="56">
        <v>6</v>
      </c>
      <c r="C506" s="145">
        <v>4</v>
      </c>
      <c r="D506" s="145">
        <v>6</v>
      </c>
      <c r="E506" s="58">
        <f t="shared" si="133"/>
        <v>66.666666666666671</v>
      </c>
      <c r="F506" s="58">
        <f t="shared" si="134"/>
        <v>100</v>
      </c>
      <c r="G506" s="58">
        <f t="shared" si="132"/>
        <v>33.333333333333329</v>
      </c>
    </row>
    <row r="507" spans="1:15" x14ac:dyDescent="0.25">
      <c r="A507" s="55">
        <v>24</v>
      </c>
      <c r="B507" s="56">
        <v>6</v>
      </c>
      <c r="C507" s="145">
        <v>4</v>
      </c>
      <c r="D507" s="145">
        <v>6</v>
      </c>
      <c r="E507" s="58">
        <f t="shared" si="133"/>
        <v>66.666666666666671</v>
      </c>
      <c r="F507" s="58">
        <f t="shared" si="134"/>
        <v>100</v>
      </c>
      <c r="G507" s="58">
        <f t="shared" si="132"/>
        <v>33.333333333333329</v>
      </c>
      <c r="I507" s="336" t="s">
        <v>149</v>
      </c>
      <c r="J507" s="337"/>
      <c r="K507" s="337"/>
      <c r="L507" s="337"/>
      <c r="M507" s="337"/>
      <c r="N507" s="337"/>
      <c r="O507" s="338"/>
    </row>
    <row r="508" spans="1:15" x14ac:dyDescent="0.25">
      <c r="A508" s="55">
        <v>25</v>
      </c>
      <c r="B508" s="56">
        <v>6</v>
      </c>
      <c r="C508" s="145">
        <v>5</v>
      </c>
      <c r="D508" s="145">
        <v>6</v>
      </c>
      <c r="E508" s="58">
        <f t="shared" si="133"/>
        <v>83.333333333333329</v>
      </c>
      <c r="F508" s="58">
        <f t="shared" si="134"/>
        <v>100</v>
      </c>
      <c r="G508" s="58">
        <f t="shared" si="132"/>
        <v>16.666666666666671</v>
      </c>
      <c r="I508" s="339" t="s">
        <v>265</v>
      </c>
      <c r="J508" s="340"/>
      <c r="K508" s="340"/>
      <c r="L508" s="340"/>
      <c r="M508" s="340"/>
      <c r="N508" s="340"/>
      <c r="O508" s="341"/>
    </row>
    <row r="509" spans="1:15" ht="28.5" customHeight="1" x14ac:dyDescent="0.25">
      <c r="A509" s="55">
        <v>26</v>
      </c>
      <c r="B509" s="56">
        <v>6</v>
      </c>
      <c r="C509" s="146">
        <v>5</v>
      </c>
      <c r="D509" s="146">
        <v>6</v>
      </c>
      <c r="E509" s="58">
        <f t="shared" si="133"/>
        <v>83.333333333333329</v>
      </c>
      <c r="F509" s="58">
        <f t="shared" si="134"/>
        <v>100</v>
      </c>
      <c r="G509" s="58">
        <f t="shared" si="132"/>
        <v>16.666666666666671</v>
      </c>
      <c r="I509" s="162" t="s">
        <v>51</v>
      </c>
      <c r="J509" s="162" t="s">
        <v>80</v>
      </c>
      <c r="K509" s="162" t="s">
        <v>52</v>
      </c>
      <c r="L509" s="162" t="s">
        <v>53</v>
      </c>
      <c r="M509" s="162" t="s">
        <v>48</v>
      </c>
      <c r="N509" s="162" t="s">
        <v>49</v>
      </c>
      <c r="O509" s="162" t="s">
        <v>47</v>
      </c>
    </row>
    <row r="510" spans="1:15" x14ac:dyDescent="0.25">
      <c r="A510" s="55">
        <v>27</v>
      </c>
      <c r="B510" s="56">
        <v>6</v>
      </c>
      <c r="C510" s="145">
        <v>6</v>
      </c>
      <c r="D510" s="145">
        <v>6</v>
      </c>
      <c r="E510" s="58">
        <f t="shared" si="133"/>
        <v>100</v>
      </c>
      <c r="F510" s="58">
        <f t="shared" si="134"/>
        <v>100</v>
      </c>
      <c r="G510" s="58">
        <f t="shared" si="132"/>
        <v>0</v>
      </c>
      <c r="I510" s="157">
        <v>1</v>
      </c>
      <c r="J510" s="157">
        <v>6</v>
      </c>
      <c r="K510" s="157">
        <v>2</v>
      </c>
      <c r="L510" s="157">
        <v>2</v>
      </c>
      <c r="M510" s="158">
        <v>33.333333333333336</v>
      </c>
      <c r="N510" s="158">
        <v>33.333333333333336</v>
      </c>
      <c r="O510" s="158">
        <v>0</v>
      </c>
    </row>
    <row r="511" spans="1:15" x14ac:dyDescent="0.25">
      <c r="A511" s="55">
        <v>28</v>
      </c>
      <c r="B511" s="56">
        <v>6</v>
      </c>
      <c r="C511" s="145">
        <v>6</v>
      </c>
      <c r="D511" s="145">
        <v>6</v>
      </c>
      <c r="E511" s="58">
        <f t="shared" si="133"/>
        <v>100</v>
      </c>
      <c r="F511" s="58">
        <f t="shared" si="134"/>
        <v>100</v>
      </c>
      <c r="G511" s="58">
        <f t="shared" si="132"/>
        <v>0</v>
      </c>
      <c r="I511" s="157">
        <v>2</v>
      </c>
      <c r="J511" s="157">
        <v>6</v>
      </c>
      <c r="K511" s="157">
        <v>2</v>
      </c>
      <c r="L511" s="157">
        <v>5</v>
      </c>
      <c r="M511" s="158">
        <v>33.333333333333336</v>
      </c>
      <c r="N511" s="158">
        <v>83.333333333333329</v>
      </c>
      <c r="O511" s="158">
        <v>49.999999999999993</v>
      </c>
    </row>
    <row r="512" spans="1:15" x14ac:dyDescent="0.25">
      <c r="A512" s="64" t="s">
        <v>40</v>
      </c>
      <c r="B512" s="144">
        <f>+AVERAGE(B484:B490)</f>
        <v>6</v>
      </c>
      <c r="C512" s="152">
        <f>+(AVERAGE(C484:C511))</f>
        <v>4.4642857142857144</v>
      </c>
      <c r="D512" s="152">
        <f>+(AVERAGE(D484:D511))</f>
        <v>5.2857142857142856</v>
      </c>
      <c r="E512" s="66">
        <f>+AVERAGE(E484:E511)</f>
        <v>74.404761904761898</v>
      </c>
      <c r="F512" s="66">
        <f>+AVERAGE(F484:F511)</f>
        <v>88.095238095238088</v>
      </c>
      <c r="G512" s="66">
        <f t="shared" si="132"/>
        <v>13.69047619047619</v>
      </c>
      <c r="I512" s="157">
        <v>3</v>
      </c>
      <c r="J512" s="157">
        <v>6</v>
      </c>
      <c r="K512" s="157">
        <v>0</v>
      </c>
      <c r="L512" s="157">
        <v>3</v>
      </c>
      <c r="M512" s="158">
        <v>0</v>
      </c>
      <c r="N512" s="158">
        <v>50</v>
      </c>
      <c r="O512" s="158">
        <v>50</v>
      </c>
    </row>
    <row r="513" spans="1:15" x14ac:dyDescent="0.25">
      <c r="C513" s="147"/>
      <c r="D513" s="147"/>
      <c r="I513" s="157">
        <v>4</v>
      </c>
      <c r="J513" s="157">
        <v>6</v>
      </c>
      <c r="K513" s="157">
        <v>1</v>
      </c>
      <c r="L513" s="157">
        <v>4</v>
      </c>
      <c r="M513" s="158">
        <v>16.666666666666668</v>
      </c>
      <c r="N513" s="158">
        <v>66.666666666666671</v>
      </c>
      <c r="O513" s="158">
        <v>50</v>
      </c>
    </row>
    <row r="514" spans="1:15" x14ac:dyDescent="0.25">
      <c r="A514" s="334" t="s">
        <v>149</v>
      </c>
      <c r="B514" s="334"/>
      <c r="C514" s="334"/>
      <c r="D514" s="334"/>
      <c r="E514" s="334"/>
      <c r="F514" s="334"/>
      <c r="G514" s="334"/>
      <c r="I514" s="157">
        <v>5</v>
      </c>
      <c r="J514" s="157">
        <v>6</v>
      </c>
      <c r="K514" s="157">
        <v>3</v>
      </c>
      <c r="L514" s="157">
        <v>3</v>
      </c>
      <c r="M514" s="158">
        <v>50</v>
      </c>
      <c r="N514" s="158">
        <v>50</v>
      </c>
      <c r="O514" s="158">
        <v>0</v>
      </c>
    </row>
    <row r="515" spans="1:15" x14ac:dyDescent="0.25">
      <c r="A515" s="335" t="s">
        <v>271</v>
      </c>
      <c r="B515" s="335"/>
      <c r="C515" s="335"/>
      <c r="D515" s="335"/>
      <c r="E515" s="335"/>
      <c r="F515" s="335"/>
      <c r="G515" s="335"/>
      <c r="I515" s="157">
        <v>6</v>
      </c>
      <c r="J515" s="157">
        <v>6</v>
      </c>
      <c r="K515" s="157">
        <v>3</v>
      </c>
      <c r="L515" s="157">
        <v>4</v>
      </c>
      <c r="M515" s="158">
        <v>50</v>
      </c>
      <c r="N515" s="158">
        <v>66.666666666666671</v>
      </c>
      <c r="O515" s="158">
        <v>16.666666666666671</v>
      </c>
    </row>
    <row r="516" spans="1:15" ht="33.75" customHeight="1" x14ac:dyDescent="0.25">
      <c r="A516" s="163" t="s">
        <v>51</v>
      </c>
      <c r="B516" s="163" t="s">
        <v>80</v>
      </c>
      <c r="C516" s="164" t="s">
        <v>52</v>
      </c>
      <c r="D516" s="164" t="s">
        <v>53</v>
      </c>
      <c r="E516" s="163" t="s">
        <v>48</v>
      </c>
      <c r="F516" s="163" t="s">
        <v>49</v>
      </c>
      <c r="G516" s="163" t="s">
        <v>47</v>
      </c>
      <c r="I516" s="157">
        <v>7</v>
      </c>
      <c r="J516" s="157">
        <v>6</v>
      </c>
      <c r="K516" s="157">
        <v>3</v>
      </c>
      <c r="L516" s="157">
        <v>5</v>
      </c>
      <c r="M516" s="158">
        <v>50</v>
      </c>
      <c r="N516" s="158">
        <v>83.333333333333329</v>
      </c>
      <c r="O516" s="158">
        <v>33.333333333333329</v>
      </c>
    </row>
    <row r="517" spans="1:15" x14ac:dyDescent="0.25">
      <c r="A517" s="157">
        <v>1</v>
      </c>
      <c r="B517" s="157">
        <v>6</v>
      </c>
      <c r="C517" s="145">
        <v>4</v>
      </c>
      <c r="D517" s="145">
        <v>6</v>
      </c>
      <c r="E517" s="158">
        <v>66.666666666666671</v>
      </c>
      <c r="F517" s="158">
        <v>100</v>
      </c>
      <c r="G517" s="158">
        <v>33.333333333333329</v>
      </c>
      <c r="I517" s="157">
        <v>8</v>
      </c>
      <c r="J517" s="157">
        <v>6</v>
      </c>
      <c r="K517" s="157">
        <v>2</v>
      </c>
      <c r="L517" s="157">
        <v>3</v>
      </c>
      <c r="M517" s="158">
        <v>33.333333333333336</v>
      </c>
      <c r="N517" s="158">
        <v>50</v>
      </c>
      <c r="O517" s="158">
        <v>16.666666666666664</v>
      </c>
    </row>
    <row r="518" spans="1:15" x14ac:dyDescent="0.25">
      <c r="A518" s="157">
        <v>2</v>
      </c>
      <c r="B518" s="157">
        <v>6</v>
      </c>
      <c r="C518" s="145">
        <v>6</v>
      </c>
      <c r="D518" s="145">
        <v>6</v>
      </c>
      <c r="E518" s="158">
        <v>100</v>
      </c>
      <c r="F518" s="158">
        <v>100</v>
      </c>
      <c r="G518" s="158">
        <v>0</v>
      </c>
      <c r="I518" s="157">
        <v>9</v>
      </c>
      <c r="J518" s="157">
        <v>6</v>
      </c>
      <c r="K518" s="157">
        <v>1</v>
      </c>
      <c r="L518" s="157">
        <v>4</v>
      </c>
      <c r="M518" s="158">
        <v>16.666666666666668</v>
      </c>
      <c r="N518" s="158">
        <v>66.666666666666671</v>
      </c>
      <c r="O518" s="158">
        <v>50</v>
      </c>
    </row>
    <row r="519" spans="1:15" x14ac:dyDescent="0.25">
      <c r="A519" s="157">
        <v>3</v>
      </c>
      <c r="B519" s="157">
        <v>6</v>
      </c>
      <c r="C519" s="145">
        <v>3</v>
      </c>
      <c r="D519" s="145">
        <v>5</v>
      </c>
      <c r="E519" s="158">
        <v>50</v>
      </c>
      <c r="F519" s="158">
        <v>83.333333333333329</v>
      </c>
      <c r="G519" s="158">
        <v>33.333333333333329</v>
      </c>
      <c r="I519" s="157">
        <v>10</v>
      </c>
      <c r="J519" s="157">
        <v>6</v>
      </c>
      <c r="K519" s="157">
        <v>2</v>
      </c>
      <c r="L519" s="157">
        <v>4</v>
      </c>
      <c r="M519" s="158">
        <v>33.333333333333336</v>
      </c>
      <c r="N519" s="158">
        <v>66.666666666666671</v>
      </c>
      <c r="O519" s="158">
        <v>33.333333333333336</v>
      </c>
    </row>
    <row r="520" spans="1:15" x14ac:dyDescent="0.25">
      <c r="A520" s="157">
        <v>4</v>
      </c>
      <c r="B520" s="157">
        <v>6</v>
      </c>
      <c r="C520" s="145">
        <v>2</v>
      </c>
      <c r="D520" s="145">
        <v>2</v>
      </c>
      <c r="E520" s="158">
        <v>33.333333333333336</v>
      </c>
      <c r="F520" s="158">
        <v>33.333333333333336</v>
      </c>
      <c r="G520" s="158">
        <v>0</v>
      </c>
      <c r="I520" s="157">
        <v>11</v>
      </c>
      <c r="J520" s="157">
        <v>6</v>
      </c>
      <c r="K520" s="157">
        <v>4</v>
      </c>
      <c r="L520" s="157">
        <v>5</v>
      </c>
      <c r="M520" s="158">
        <v>66.666666666666671</v>
      </c>
      <c r="N520" s="158">
        <v>83.333333333333329</v>
      </c>
      <c r="O520" s="158">
        <v>16.666666666666657</v>
      </c>
    </row>
    <row r="521" spans="1:15" x14ac:dyDescent="0.25">
      <c r="A521" s="157">
        <v>5</v>
      </c>
      <c r="B521" s="157">
        <v>6</v>
      </c>
      <c r="C521" s="145">
        <v>4</v>
      </c>
      <c r="D521" s="145">
        <v>6</v>
      </c>
      <c r="E521" s="158">
        <v>66.666666666666671</v>
      </c>
      <c r="F521" s="158">
        <v>100</v>
      </c>
      <c r="G521" s="158">
        <v>33.333333333333329</v>
      </c>
      <c r="I521" s="157">
        <v>12</v>
      </c>
      <c r="J521" s="157">
        <v>6</v>
      </c>
      <c r="K521" s="157">
        <v>0</v>
      </c>
      <c r="L521" s="157">
        <v>5</v>
      </c>
      <c r="M521" s="158">
        <v>0</v>
      </c>
      <c r="N521" s="158">
        <v>83.333333333333329</v>
      </c>
      <c r="O521" s="158">
        <v>83.333333333333329</v>
      </c>
    </row>
    <row r="522" spans="1:15" x14ac:dyDescent="0.25">
      <c r="A522" s="157">
        <v>6</v>
      </c>
      <c r="B522" s="157">
        <v>6</v>
      </c>
      <c r="C522" s="145">
        <v>6</v>
      </c>
      <c r="D522" s="145">
        <v>6</v>
      </c>
      <c r="E522" s="158">
        <v>100</v>
      </c>
      <c r="F522" s="158">
        <v>100</v>
      </c>
      <c r="G522" s="158">
        <v>0</v>
      </c>
      <c r="I522" s="157">
        <v>13</v>
      </c>
      <c r="J522" s="157">
        <v>6</v>
      </c>
      <c r="K522" s="157">
        <v>2</v>
      </c>
      <c r="L522" s="157">
        <v>5</v>
      </c>
      <c r="M522" s="158">
        <v>33.333333333333336</v>
      </c>
      <c r="N522" s="158">
        <v>83.333333333333329</v>
      </c>
      <c r="O522" s="158">
        <v>49.999999999999993</v>
      </c>
    </row>
    <row r="523" spans="1:15" x14ac:dyDescent="0.25">
      <c r="A523" s="157">
        <v>7</v>
      </c>
      <c r="B523" s="157">
        <v>6</v>
      </c>
      <c r="C523" s="145">
        <v>3</v>
      </c>
      <c r="D523" s="145">
        <v>4</v>
      </c>
      <c r="E523" s="158">
        <v>50</v>
      </c>
      <c r="F523" s="158">
        <v>66.666666666666671</v>
      </c>
      <c r="G523" s="158">
        <v>16.6666666666667</v>
      </c>
      <c r="I523" s="157">
        <v>14</v>
      </c>
      <c r="J523" s="157">
        <v>6</v>
      </c>
      <c r="K523" s="157">
        <v>1</v>
      </c>
      <c r="L523" s="157">
        <v>5</v>
      </c>
      <c r="M523" s="158">
        <v>16.666666666666668</v>
      </c>
      <c r="N523" s="158">
        <v>83.333333333333329</v>
      </c>
      <c r="O523" s="158">
        <v>66.666666666666657</v>
      </c>
    </row>
    <row r="524" spans="1:15" x14ac:dyDescent="0.25">
      <c r="A524" s="157">
        <v>8</v>
      </c>
      <c r="B524" s="157">
        <v>6</v>
      </c>
      <c r="C524" s="145">
        <v>3</v>
      </c>
      <c r="D524" s="145">
        <v>5</v>
      </c>
      <c r="E524" s="158">
        <v>50</v>
      </c>
      <c r="F524" s="158">
        <v>83.333333333333329</v>
      </c>
      <c r="G524" s="158">
        <v>33.333333333333329</v>
      </c>
      <c r="I524" s="157">
        <v>15</v>
      </c>
      <c r="J524" s="157">
        <v>6</v>
      </c>
      <c r="K524" s="157">
        <v>3</v>
      </c>
      <c r="L524" s="157">
        <v>4</v>
      </c>
      <c r="M524" s="158">
        <v>50</v>
      </c>
      <c r="N524" s="158">
        <v>66.666666666666671</v>
      </c>
      <c r="O524" s="158">
        <v>16.666666666666671</v>
      </c>
    </row>
    <row r="525" spans="1:15" x14ac:dyDescent="0.25">
      <c r="A525" s="157">
        <v>9</v>
      </c>
      <c r="B525" s="157">
        <v>6</v>
      </c>
      <c r="C525" s="145">
        <v>4</v>
      </c>
      <c r="D525" s="145">
        <v>3</v>
      </c>
      <c r="E525" s="158">
        <v>66.666666666666671</v>
      </c>
      <c r="F525" s="158">
        <v>50</v>
      </c>
      <c r="G525" s="158">
        <v>-16.666666666666671</v>
      </c>
      <c r="I525" s="157">
        <v>16</v>
      </c>
      <c r="J525" s="157">
        <v>6</v>
      </c>
      <c r="K525" s="157">
        <v>1</v>
      </c>
      <c r="L525" s="157">
        <v>4</v>
      </c>
      <c r="M525" s="158">
        <v>16.666666666666668</v>
      </c>
      <c r="N525" s="158">
        <v>66.666666666666671</v>
      </c>
      <c r="O525" s="158">
        <v>50</v>
      </c>
    </row>
    <row r="526" spans="1:15" x14ac:dyDescent="0.25">
      <c r="A526" s="157">
        <v>10</v>
      </c>
      <c r="B526" s="157">
        <v>6</v>
      </c>
      <c r="C526" s="145">
        <v>3</v>
      </c>
      <c r="D526" s="145">
        <v>6</v>
      </c>
      <c r="E526" s="158">
        <v>50</v>
      </c>
      <c r="F526" s="158">
        <v>100</v>
      </c>
      <c r="G526" s="158">
        <v>50</v>
      </c>
      <c r="I526" s="157">
        <v>17</v>
      </c>
      <c r="J526" s="157">
        <v>6</v>
      </c>
      <c r="K526" s="157">
        <v>0</v>
      </c>
      <c r="L526" s="157">
        <v>5</v>
      </c>
      <c r="M526" s="158">
        <v>0</v>
      </c>
      <c r="N526" s="158">
        <v>83.333333333333329</v>
      </c>
      <c r="O526" s="158">
        <v>83.333333333333329</v>
      </c>
    </row>
    <row r="527" spans="1:15" x14ac:dyDescent="0.25">
      <c r="A527" s="157">
        <v>11</v>
      </c>
      <c r="B527" s="157">
        <v>6</v>
      </c>
      <c r="C527" s="145">
        <v>2</v>
      </c>
      <c r="D527" s="145">
        <v>5</v>
      </c>
      <c r="E527" s="158">
        <v>33.333333333333336</v>
      </c>
      <c r="F527" s="158">
        <v>83.333333333333329</v>
      </c>
      <c r="G527" s="158">
        <v>49.999999999999993</v>
      </c>
      <c r="I527" s="157">
        <v>18</v>
      </c>
      <c r="J527" s="157">
        <v>6</v>
      </c>
      <c r="K527" s="157">
        <v>3</v>
      </c>
      <c r="L527" s="157">
        <v>4</v>
      </c>
      <c r="M527" s="158">
        <v>50</v>
      </c>
      <c r="N527" s="158">
        <v>66.666666666666671</v>
      </c>
      <c r="O527" s="158">
        <v>16.666666666666671</v>
      </c>
    </row>
    <row r="528" spans="1:15" x14ac:dyDescent="0.25">
      <c r="A528" s="157">
        <v>12</v>
      </c>
      <c r="B528" s="157">
        <v>6</v>
      </c>
      <c r="C528" s="145">
        <v>3</v>
      </c>
      <c r="D528" s="145">
        <v>6</v>
      </c>
      <c r="E528" s="158">
        <v>50</v>
      </c>
      <c r="F528" s="158">
        <v>100</v>
      </c>
      <c r="G528" s="158">
        <v>50</v>
      </c>
      <c r="I528" s="157">
        <v>19</v>
      </c>
      <c r="J528" s="157">
        <v>6</v>
      </c>
      <c r="K528" s="157">
        <v>1</v>
      </c>
      <c r="L528" s="157">
        <v>3</v>
      </c>
      <c r="M528" s="158">
        <v>16.666666666666668</v>
      </c>
      <c r="N528" s="158">
        <v>50</v>
      </c>
      <c r="O528" s="158">
        <v>33.333333333333329</v>
      </c>
    </row>
    <row r="529" spans="1:15" x14ac:dyDescent="0.25">
      <c r="A529" s="157">
        <v>13</v>
      </c>
      <c r="B529" s="157">
        <v>6</v>
      </c>
      <c r="C529" s="145">
        <v>0</v>
      </c>
      <c r="D529" s="145">
        <v>5</v>
      </c>
      <c r="E529" s="158">
        <v>0</v>
      </c>
      <c r="F529" s="158">
        <v>83.333333333333329</v>
      </c>
      <c r="G529" s="158">
        <v>83.333333333333329</v>
      </c>
      <c r="I529" s="157">
        <v>20</v>
      </c>
      <c r="J529" s="157">
        <v>6</v>
      </c>
      <c r="K529" s="157">
        <v>4</v>
      </c>
      <c r="L529" s="157">
        <v>5</v>
      </c>
      <c r="M529" s="158">
        <v>66.666666666666671</v>
      </c>
      <c r="N529" s="158">
        <v>83.333333333333329</v>
      </c>
      <c r="O529" s="158">
        <v>16.666666666666657</v>
      </c>
    </row>
    <row r="530" spans="1:15" x14ac:dyDescent="0.25">
      <c r="A530" s="157">
        <v>14</v>
      </c>
      <c r="B530" s="157">
        <v>6</v>
      </c>
      <c r="C530" s="145">
        <v>2</v>
      </c>
      <c r="D530" s="145">
        <v>6</v>
      </c>
      <c r="E530" s="158">
        <v>33.333333333333336</v>
      </c>
      <c r="F530" s="158">
        <v>100</v>
      </c>
      <c r="G530" s="158">
        <v>66.666666666666657</v>
      </c>
      <c r="I530" s="157">
        <v>21</v>
      </c>
      <c r="J530" s="157">
        <v>6</v>
      </c>
      <c r="K530" s="157">
        <v>3</v>
      </c>
      <c r="L530" s="157">
        <v>4</v>
      </c>
      <c r="M530" s="158">
        <v>50</v>
      </c>
      <c r="N530" s="158">
        <v>66.666666666666671</v>
      </c>
      <c r="O530" s="158">
        <v>16.666666666666671</v>
      </c>
    </row>
    <row r="531" spans="1:15" x14ac:dyDescent="0.25">
      <c r="A531" s="165" t="s">
        <v>40</v>
      </c>
      <c r="B531" s="157">
        <v>6</v>
      </c>
      <c r="C531" s="152">
        <v>3.2142857142857144</v>
      </c>
      <c r="D531" s="152">
        <v>5.0714285714285712</v>
      </c>
      <c r="E531" s="166">
        <v>53.571428571428577</v>
      </c>
      <c r="F531" s="166">
        <v>84.523809523809518</v>
      </c>
      <c r="G531" s="166">
        <v>30.952380952380945</v>
      </c>
      <c r="I531" s="157">
        <v>22</v>
      </c>
      <c r="J531" s="157">
        <v>6</v>
      </c>
      <c r="K531" s="157">
        <v>2</v>
      </c>
      <c r="L531" s="157">
        <v>4</v>
      </c>
      <c r="M531" s="158">
        <v>33.333333333333336</v>
      </c>
      <c r="N531" s="158">
        <v>66.666666666666671</v>
      </c>
      <c r="O531" s="158">
        <v>33.333333333333336</v>
      </c>
    </row>
    <row r="532" spans="1:15" x14ac:dyDescent="0.25">
      <c r="C532" s="147"/>
      <c r="D532" s="147"/>
      <c r="I532" s="157">
        <v>23</v>
      </c>
      <c r="J532" s="157">
        <v>6</v>
      </c>
      <c r="K532" s="157">
        <v>2</v>
      </c>
      <c r="L532" s="157">
        <v>4</v>
      </c>
      <c r="M532" s="158">
        <v>33.333333333333336</v>
      </c>
      <c r="N532" s="158">
        <v>66.666666666666671</v>
      </c>
      <c r="O532" s="158">
        <v>33.333333333333336</v>
      </c>
    </row>
    <row r="533" spans="1:15" x14ac:dyDescent="0.25">
      <c r="C533" s="147"/>
      <c r="D533" s="147"/>
      <c r="I533" s="157">
        <v>24</v>
      </c>
      <c r="J533" s="157">
        <v>6</v>
      </c>
      <c r="K533" s="157">
        <v>1</v>
      </c>
      <c r="L533" s="157">
        <v>4</v>
      </c>
      <c r="M533" s="158">
        <v>16.666666666666668</v>
      </c>
      <c r="N533" s="158">
        <v>66.666666666666671</v>
      </c>
      <c r="O533" s="158">
        <v>50</v>
      </c>
    </row>
    <row r="534" spans="1:15" x14ac:dyDescent="0.25">
      <c r="A534" s="342" t="s">
        <v>149</v>
      </c>
      <c r="B534" s="342"/>
      <c r="C534" s="342"/>
      <c r="D534" s="342"/>
      <c r="E534" s="342"/>
      <c r="F534" s="342"/>
      <c r="G534" s="342"/>
      <c r="I534" s="157">
        <v>25</v>
      </c>
      <c r="J534" s="157">
        <v>6</v>
      </c>
      <c r="K534" s="157">
        <v>1</v>
      </c>
      <c r="L534" s="157">
        <v>4</v>
      </c>
      <c r="M534" s="158">
        <v>16.666666666666668</v>
      </c>
      <c r="N534" s="158">
        <v>66.666666666666671</v>
      </c>
      <c r="O534" s="158">
        <v>50</v>
      </c>
    </row>
    <row r="535" spans="1:15" ht="36" customHeight="1" x14ac:dyDescent="0.25">
      <c r="A535" s="343" t="s">
        <v>267</v>
      </c>
      <c r="B535" s="343"/>
      <c r="C535" s="343"/>
      <c r="D535" s="343"/>
      <c r="E535" s="343"/>
      <c r="F535" s="343"/>
      <c r="G535" s="343"/>
      <c r="I535" s="159" t="s">
        <v>40</v>
      </c>
      <c r="J535" s="157">
        <v>6</v>
      </c>
      <c r="K535" s="157">
        <v>1.88</v>
      </c>
      <c r="L535" s="157">
        <v>4.08</v>
      </c>
      <c r="M535" s="160">
        <v>31.333333333333329</v>
      </c>
      <c r="N535" s="161">
        <v>68.000000000000014</v>
      </c>
      <c r="O535" s="160">
        <v>36.666666666666686</v>
      </c>
    </row>
    <row r="536" spans="1:15" ht="31.5" customHeight="1" x14ac:dyDescent="0.25">
      <c r="A536" s="170" t="s">
        <v>51</v>
      </c>
      <c r="B536" s="170" t="s">
        <v>80</v>
      </c>
      <c r="C536" s="170" t="s">
        <v>52</v>
      </c>
      <c r="D536" s="170" t="s">
        <v>53</v>
      </c>
      <c r="E536" s="170" t="s">
        <v>48</v>
      </c>
      <c r="F536" s="170" t="s">
        <v>49</v>
      </c>
      <c r="G536" s="170" t="s">
        <v>47</v>
      </c>
    </row>
    <row r="537" spans="1:15" x14ac:dyDescent="0.25">
      <c r="A537" s="55">
        <v>1</v>
      </c>
      <c r="B537" s="55">
        <v>6</v>
      </c>
      <c r="C537" s="55">
        <v>2</v>
      </c>
      <c r="D537" s="55">
        <v>2</v>
      </c>
      <c r="E537" s="58">
        <v>33.333333333333336</v>
      </c>
      <c r="F537" s="58">
        <v>33.333333333333336</v>
      </c>
      <c r="G537" s="58">
        <v>0</v>
      </c>
      <c r="I537" s="336" t="s">
        <v>149</v>
      </c>
      <c r="J537" s="337"/>
      <c r="K537" s="337"/>
      <c r="L537" s="337"/>
      <c r="M537" s="337"/>
      <c r="N537" s="337"/>
      <c r="O537" s="338"/>
    </row>
    <row r="538" spans="1:15" x14ac:dyDescent="0.25">
      <c r="A538" s="55">
        <v>2</v>
      </c>
      <c r="B538" s="55">
        <v>6</v>
      </c>
      <c r="C538" s="55">
        <v>2</v>
      </c>
      <c r="D538" s="55">
        <v>1</v>
      </c>
      <c r="E538" s="59">
        <v>33.333333333333336</v>
      </c>
      <c r="F538" s="59">
        <v>16.666666666666668</v>
      </c>
      <c r="G538" s="58">
        <v>-16.666666666666668</v>
      </c>
      <c r="I538" s="339" t="s">
        <v>266</v>
      </c>
      <c r="J538" s="340"/>
      <c r="K538" s="340"/>
      <c r="L538" s="340"/>
      <c r="M538" s="340"/>
      <c r="N538" s="340"/>
      <c r="O538" s="341"/>
    </row>
    <row r="539" spans="1:15" x14ac:dyDescent="0.25">
      <c r="A539" s="55">
        <v>3</v>
      </c>
      <c r="B539" s="55">
        <v>6</v>
      </c>
      <c r="C539" s="55">
        <v>2</v>
      </c>
      <c r="D539" s="55">
        <v>2</v>
      </c>
      <c r="E539" s="58">
        <v>33.333333333333336</v>
      </c>
      <c r="F539" s="58">
        <v>33.333333333333336</v>
      </c>
      <c r="G539" s="58">
        <v>0</v>
      </c>
      <c r="I539" s="162" t="s">
        <v>51</v>
      </c>
      <c r="J539" s="162" t="s">
        <v>80</v>
      </c>
      <c r="K539" s="162" t="s">
        <v>52</v>
      </c>
      <c r="L539" s="162" t="s">
        <v>53</v>
      </c>
      <c r="M539" s="162" t="s">
        <v>48</v>
      </c>
      <c r="N539" s="162" t="s">
        <v>49</v>
      </c>
      <c r="O539" s="162" t="s">
        <v>47</v>
      </c>
    </row>
    <row r="540" spans="1:15" x14ac:dyDescent="0.25">
      <c r="A540" s="55">
        <v>4</v>
      </c>
      <c r="B540" s="55">
        <v>6</v>
      </c>
      <c r="C540" s="55">
        <v>3</v>
      </c>
      <c r="D540" s="55">
        <v>4</v>
      </c>
      <c r="E540" s="58">
        <v>50</v>
      </c>
      <c r="F540" s="58">
        <v>66.666666666666671</v>
      </c>
      <c r="G540" s="58">
        <v>16.666666666666671</v>
      </c>
      <c r="I540" s="157">
        <v>1</v>
      </c>
      <c r="J540" s="157">
        <v>6</v>
      </c>
      <c r="K540" s="157">
        <v>2</v>
      </c>
      <c r="L540" s="157"/>
      <c r="M540" s="158">
        <v>33.333333333333336</v>
      </c>
      <c r="N540" s="158">
        <v>0</v>
      </c>
      <c r="O540" s="158">
        <v>-33.333333333333336</v>
      </c>
    </row>
    <row r="541" spans="1:15" x14ac:dyDescent="0.25">
      <c r="A541" s="55">
        <v>5</v>
      </c>
      <c r="B541" s="55">
        <v>6</v>
      </c>
      <c r="C541" s="55">
        <v>1</v>
      </c>
      <c r="D541" s="55">
        <v>2</v>
      </c>
      <c r="E541" s="58">
        <v>16.666666666666668</v>
      </c>
      <c r="F541" s="58">
        <v>33.333333333333336</v>
      </c>
      <c r="G541" s="58">
        <v>16.666666666666668</v>
      </c>
      <c r="I541" s="157">
        <v>2</v>
      </c>
      <c r="J541" s="157">
        <v>6</v>
      </c>
      <c r="K541" s="157">
        <v>1</v>
      </c>
      <c r="L541" s="157">
        <v>5</v>
      </c>
      <c r="M541" s="158">
        <v>16.666666666666668</v>
      </c>
      <c r="N541" s="158">
        <v>83.333333333333329</v>
      </c>
      <c r="O541" s="158">
        <v>66.666666666666657</v>
      </c>
    </row>
    <row r="542" spans="1:15" x14ac:dyDescent="0.25">
      <c r="A542" s="55">
        <v>6</v>
      </c>
      <c r="B542" s="55">
        <v>6</v>
      </c>
      <c r="C542" s="55">
        <v>1</v>
      </c>
      <c r="D542" s="55">
        <v>2</v>
      </c>
      <c r="E542" s="58">
        <v>16.666666666666668</v>
      </c>
      <c r="F542" s="58">
        <v>33.333333333333336</v>
      </c>
      <c r="G542" s="58">
        <v>16.666666666666668</v>
      </c>
      <c r="I542" s="157">
        <v>3</v>
      </c>
      <c r="J542" s="157">
        <v>6</v>
      </c>
      <c r="K542" s="157">
        <v>4</v>
      </c>
      <c r="L542" s="157">
        <v>5</v>
      </c>
      <c r="M542" s="158">
        <v>66.666666666666671</v>
      </c>
      <c r="N542" s="158">
        <v>83.333333333333329</v>
      </c>
      <c r="O542" s="158">
        <v>16.666666666666657</v>
      </c>
    </row>
    <row r="543" spans="1:15" x14ac:dyDescent="0.25">
      <c r="A543" s="55">
        <v>7</v>
      </c>
      <c r="B543" s="55">
        <v>6</v>
      </c>
      <c r="C543" s="55">
        <v>2</v>
      </c>
      <c r="D543" s="55">
        <v>0</v>
      </c>
      <c r="E543" s="58">
        <v>33.333333333333336</v>
      </c>
      <c r="F543" s="58">
        <v>0</v>
      </c>
      <c r="G543" s="58">
        <v>-33.333333333333336</v>
      </c>
      <c r="I543" s="157">
        <v>4</v>
      </c>
      <c r="J543" s="157">
        <v>6</v>
      </c>
      <c r="K543" s="157">
        <v>1</v>
      </c>
      <c r="L543" s="157">
        <v>4</v>
      </c>
      <c r="M543" s="158">
        <v>16.666666666666668</v>
      </c>
      <c r="N543" s="158">
        <v>66.666666666666671</v>
      </c>
      <c r="O543" s="158">
        <v>50</v>
      </c>
    </row>
    <row r="544" spans="1:15" x14ac:dyDescent="0.25">
      <c r="A544" s="55">
        <v>8</v>
      </c>
      <c r="B544" s="55">
        <v>6</v>
      </c>
      <c r="C544" s="55">
        <v>1</v>
      </c>
      <c r="D544" s="55">
        <v>2</v>
      </c>
      <c r="E544" s="58">
        <v>16.666666666666668</v>
      </c>
      <c r="F544" s="58">
        <v>33.333333333333336</v>
      </c>
      <c r="G544" s="58">
        <v>16.666666666666668</v>
      </c>
      <c r="I544" s="157">
        <v>5</v>
      </c>
      <c r="J544" s="157">
        <v>6</v>
      </c>
      <c r="K544" s="157">
        <v>0</v>
      </c>
      <c r="L544" s="157">
        <v>4</v>
      </c>
      <c r="M544" s="158">
        <v>0</v>
      </c>
      <c r="N544" s="158">
        <v>66.666666666666671</v>
      </c>
      <c r="O544" s="158">
        <v>66.666666666666671</v>
      </c>
    </row>
    <row r="545" spans="1:15" x14ac:dyDescent="0.25">
      <c r="A545" s="55">
        <v>9</v>
      </c>
      <c r="B545" s="55">
        <v>6</v>
      </c>
      <c r="C545" s="55">
        <v>1</v>
      </c>
      <c r="D545" s="55">
        <v>1</v>
      </c>
      <c r="E545" s="58">
        <v>16.666666666666668</v>
      </c>
      <c r="F545" s="58">
        <v>16.666666666666668</v>
      </c>
      <c r="G545" s="58">
        <v>0</v>
      </c>
      <c r="I545" s="157">
        <v>6</v>
      </c>
      <c r="J545" s="157">
        <v>6</v>
      </c>
      <c r="K545" s="157">
        <v>2</v>
      </c>
      <c r="L545" s="157">
        <v>3</v>
      </c>
      <c r="M545" s="158">
        <v>33.333333333333336</v>
      </c>
      <c r="N545" s="158">
        <v>50</v>
      </c>
      <c r="O545" s="158">
        <v>16.666666666666664</v>
      </c>
    </row>
    <row r="546" spans="1:15" x14ac:dyDescent="0.25">
      <c r="A546" s="55">
        <v>10</v>
      </c>
      <c r="B546" s="55">
        <v>6</v>
      </c>
      <c r="C546" s="55">
        <v>2</v>
      </c>
      <c r="D546" s="55"/>
      <c r="E546" s="58">
        <v>33.333333333333336</v>
      </c>
      <c r="F546" s="58">
        <v>0</v>
      </c>
      <c r="G546" s="58">
        <v>-33.333333333333336</v>
      </c>
      <c r="I546" s="157">
        <v>7</v>
      </c>
      <c r="J546" s="157">
        <v>6</v>
      </c>
      <c r="K546" s="157">
        <v>1</v>
      </c>
      <c r="L546" s="157">
        <v>5</v>
      </c>
      <c r="M546" s="158">
        <v>16.666666666666668</v>
      </c>
      <c r="N546" s="158">
        <v>83.333333333333329</v>
      </c>
      <c r="O546" s="158">
        <v>66.666666666666657</v>
      </c>
    </row>
    <row r="547" spans="1:15" x14ac:dyDescent="0.25">
      <c r="A547" s="55">
        <v>11</v>
      </c>
      <c r="B547" s="55">
        <v>6</v>
      </c>
      <c r="C547" s="55">
        <v>3</v>
      </c>
      <c r="D547" s="55"/>
      <c r="E547" s="58">
        <v>50</v>
      </c>
      <c r="F547" s="58">
        <v>0</v>
      </c>
      <c r="G547" s="58">
        <v>-50</v>
      </c>
      <c r="I547" s="157">
        <v>8</v>
      </c>
      <c r="J547" s="157">
        <v>6</v>
      </c>
      <c r="K547" s="157">
        <v>1</v>
      </c>
      <c r="L547" s="157">
        <v>5</v>
      </c>
      <c r="M547" s="158">
        <v>16.666666666666668</v>
      </c>
      <c r="N547" s="158">
        <v>83.333333333333329</v>
      </c>
      <c r="O547" s="158">
        <v>66.666666666666657</v>
      </c>
    </row>
    <row r="548" spans="1:15" x14ac:dyDescent="0.25">
      <c r="A548" s="55">
        <v>12</v>
      </c>
      <c r="B548" s="55">
        <v>6</v>
      </c>
      <c r="C548" s="55">
        <v>2</v>
      </c>
      <c r="D548" s="55">
        <v>3</v>
      </c>
      <c r="E548" s="58">
        <v>33.333333333333336</v>
      </c>
      <c r="F548" s="58">
        <v>50</v>
      </c>
      <c r="G548" s="58">
        <v>16.666666666666664</v>
      </c>
      <c r="I548" s="157">
        <v>9</v>
      </c>
      <c r="J548" s="157">
        <v>6</v>
      </c>
      <c r="K548" s="157">
        <v>2</v>
      </c>
      <c r="L548" s="157">
        <v>5</v>
      </c>
      <c r="M548" s="158">
        <v>33.333333333333336</v>
      </c>
      <c r="N548" s="158">
        <v>83.333333333333329</v>
      </c>
      <c r="O548" s="158">
        <v>49.999999999999993</v>
      </c>
    </row>
    <row r="549" spans="1:15" x14ac:dyDescent="0.25">
      <c r="A549" s="55">
        <v>13</v>
      </c>
      <c r="B549" s="55">
        <v>6</v>
      </c>
      <c r="C549" s="55">
        <v>2</v>
      </c>
      <c r="D549" s="55">
        <v>4</v>
      </c>
      <c r="E549" s="58">
        <v>33.333333333333336</v>
      </c>
      <c r="F549" s="58">
        <v>66.666666666666671</v>
      </c>
      <c r="G549" s="58">
        <v>33.333333333333336</v>
      </c>
      <c r="I549" s="157">
        <v>10</v>
      </c>
      <c r="J549" s="157">
        <v>6</v>
      </c>
      <c r="K549" s="157">
        <v>4</v>
      </c>
      <c r="L549" s="157">
        <v>5</v>
      </c>
      <c r="M549" s="158">
        <v>66.666666666666671</v>
      </c>
      <c r="N549" s="158">
        <v>83.333333333333329</v>
      </c>
      <c r="O549" s="158">
        <v>16.666666666666657</v>
      </c>
    </row>
    <row r="550" spans="1:15" x14ac:dyDescent="0.25">
      <c r="A550" s="55">
        <v>14</v>
      </c>
      <c r="B550" s="55">
        <v>6</v>
      </c>
      <c r="C550" s="55">
        <v>2</v>
      </c>
      <c r="D550" s="55">
        <v>3</v>
      </c>
      <c r="E550" s="58">
        <v>33.333333333333336</v>
      </c>
      <c r="F550" s="58">
        <v>50</v>
      </c>
      <c r="G550" s="58">
        <v>16.666666666666664</v>
      </c>
      <c r="I550" s="157">
        <v>11</v>
      </c>
      <c r="J550" s="157">
        <v>6</v>
      </c>
      <c r="K550" s="157">
        <v>1</v>
      </c>
      <c r="L550" s="157">
        <v>5</v>
      </c>
      <c r="M550" s="158">
        <v>16.666666666666668</v>
      </c>
      <c r="N550" s="158">
        <v>83.333333333333329</v>
      </c>
      <c r="O550" s="158">
        <v>66.666666666666657</v>
      </c>
    </row>
    <row r="551" spans="1:15" x14ac:dyDescent="0.25">
      <c r="A551" s="55">
        <v>15</v>
      </c>
      <c r="B551" s="55">
        <v>6</v>
      </c>
      <c r="C551" s="55">
        <v>2</v>
      </c>
      <c r="D551" s="55"/>
      <c r="E551" s="58">
        <v>33.333333333333336</v>
      </c>
      <c r="F551" s="58">
        <v>0</v>
      </c>
      <c r="G551" s="58">
        <v>-33.333333333333336</v>
      </c>
      <c r="I551" s="157">
        <v>12</v>
      </c>
      <c r="J551" s="157">
        <v>6</v>
      </c>
      <c r="K551" s="157">
        <v>2</v>
      </c>
      <c r="L551" s="157">
        <v>5</v>
      </c>
      <c r="M551" s="158">
        <v>33.333333333333336</v>
      </c>
      <c r="N551" s="158">
        <v>83.333333333333329</v>
      </c>
      <c r="O551" s="158">
        <v>49.999999999999993</v>
      </c>
    </row>
    <row r="552" spans="1:15" x14ac:dyDescent="0.25">
      <c r="A552" s="55">
        <v>16</v>
      </c>
      <c r="B552" s="55">
        <v>6</v>
      </c>
      <c r="C552" s="55">
        <v>4</v>
      </c>
      <c r="D552" s="55">
        <v>4</v>
      </c>
      <c r="E552" s="58">
        <v>66.666666666666671</v>
      </c>
      <c r="F552" s="58">
        <v>66.666666666666671</v>
      </c>
      <c r="G552" s="58">
        <v>0</v>
      </c>
      <c r="I552" s="157">
        <v>13</v>
      </c>
      <c r="J552" s="157">
        <v>6</v>
      </c>
      <c r="K552" s="157">
        <v>1</v>
      </c>
      <c r="L552" s="157">
        <v>3</v>
      </c>
      <c r="M552" s="158">
        <v>16.666666666666668</v>
      </c>
      <c r="N552" s="158">
        <v>50</v>
      </c>
      <c r="O552" s="158">
        <v>33.333333333333329</v>
      </c>
    </row>
    <row r="553" spans="1:15" x14ac:dyDescent="0.25">
      <c r="A553" s="55">
        <v>17</v>
      </c>
      <c r="B553" s="55">
        <v>6</v>
      </c>
      <c r="C553" s="55">
        <v>1</v>
      </c>
      <c r="D553" s="55">
        <v>6</v>
      </c>
      <c r="E553" s="58">
        <v>16.666666666666668</v>
      </c>
      <c r="F553" s="58">
        <v>100</v>
      </c>
      <c r="G553" s="58">
        <v>83.333333333333329</v>
      </c>
      <c r="I553" s="157">
        <v>14</v>
      </c>
      <c r="J553" s="157">
        <v>6</v>
      </c>
      <c r="K553" s="157">
        <v>0</v>
      </c>
      <c r="L553" s="157">
        <v>5</v>
      </c>
      <c r="M553" s="158">
        <v>0</v>
      </c>
      <c r="N553" s="158">
        <v>83.333333333333329</v>
      </c>
      <c r="O553" s="158">
        <v>83.333333333333329</v>
      </c>
    </row>
    <row r="554" spans="1:15" x14ac:dyDescent="0.25">
      <c r="A554" s="55">
        <v>18</v>
      </c>
      <c r="B554" s="55">
        <v>6</v>
      </c>
      <c r="C554" s="55">
        <v>2</v>
      </c>
      <c r="D554" s="55">
        <v>2</v>
      </c>
      <c r="E554" s="58">
        <v>33.333333333333336</v>
      </c>
      <c r="F554" s="58">
        <v>33.333333333333336</v>
      </c>
      <c r="G554" s="58">
        <v>0</v>
      </c>
      <c r="I554" s="157">
        <v>15</v>
      </c>
      <c r="J554" s="157">
        <v>6</v>
      </c>
      <c r="K554" s="157">
        <v>3</v>
      </c>
      <c r="L554" s="157">
        <v>4</v>
      </c>
      <c r="M554" s="158">
        <v>50</v>
      </c>
      <c r="N554" s="158">
        <v>66.666666666666671</v>
      </c>
      <c r="O554" s="158">
        <v>16.666666666666671</v>
      </c>
    </row>
    <row r="555" spans="1:15" x14ac:dyDescent="0.25">
      <c r="A555" s="55">
        <v>19</v>
      </c>
      <c r="B555" s="55">
        <v>6</v>
      </c>
      <c r="C555" s="55">
        <v>1</v>
      </c>
      <c r="D555" s="55">
        <v>0</v>
      </c>
      <c r="E555" s="58">
        <v>16.666666666666668</v>
      </c>
      <c r="F555" s="58">
        <v>0</v>
      </c>
      <c r="G555" s="58">
        <v>-16.666666666666668</v>
      </c>
      <c r="I555" s="157">
        <v>16</v>
      </c>
      <c r="J555" s="157">
        <v>6</v>
      </c>
      <c r="K555" s="157">
        <v>2</v>
      </c>
      <c r="L555" s="157">
        <v>4</v>
      </c>
      <c r="M555" s="158">
        <v>33.333333333333336</v>
      </c>
      <c r="N555" s="158">
        <v>66.666666666666671</v>
      </c>
      <c r="O555" s="158">
        <v>33.333333333333336</v>
      </c>
    </row>
    <row r="556" spans="1:15" x14ac:dyDescent="0.25">
      <c r="A556" s="55">
        <v>20</v>
      </c>
      <c r="B556" s="55">
        <v>6</v>
      </c>
      <c r="C556" s="55">
        <v>3</v>
      </c>
      <c r="D556" s="55">
        <v>3</v>
      </c>
      <c r="E556" s="58">
        <v>50</v>
      </c>
      <c r="F556" s="58">
        <v>50</v>
      </c>
      <c r="G556" s="58">
        <v>0</v>
      </c>
      <c r="I556" s="157">
        <v>17</v>
      </c>
      <c r="J556" s="157">
        <v>6</v>
      </c>
      <c r="K556" s="157">
        <v>1</v>
      </c>
      <c r="L556" s="157">
        <v>5</v>
      </c>
      <c r="M556" s="158">
        <v>16.666666666666668</v>
      </c>
      <c r="N556" s="158">
        <v>83.333333333333329</v>
      </c>
      <c r="O556" s="158">
        <v>66.666666666666657</v>
      </c>
    </row>
    <row r="557" spans="1:15" x14ac:dyDescent="0.25">
      <c r="A557" s="55">
        <v>21</v>
      </c>
      <c r="B557" s="55">
        <v>6</v>
      </c>
      <c r="C557" s="55">
        <v>2</v>
      </c>
      <c r="D557" s="55">
        <v>1</v>
      </c>
      <c r="E557" s="58">
        <v>33.333333333333336</v>
      </c>
      <c r="F557" s="58">
        <v>16.666666666666668</v>
      </c>
      <c r="G557" s="58">
        <v>-16.666666666666668</v>
      </c>
      <c r="I557" s="157">
        <v>18</v>
      </c>
      <c r="J557" s="157">
        <v>6</v>
      </c>
      <c r="K557" s="157">
        <v>2</v>
      </c>
      <c r="L557" s="157">
        <v>5</v>
      </c>
      <c r="M557" s="158">
        <v>33.333333333333336</v>
      </c>
      <c r="N557" s="158">
        <v>83.333333333333329</v>
      </c>
      <c r="O557" s="158">
        <v>49.999999999999993</v>
      </c>
    </row>
    <row r="558" spans="1:15" x14ac:dyDescent="0.25">
      <c r="A558" s="55">
        <v>22</v>
      </c>
      <c r="B558" s="55">
        <v>6</v>
      </c>
      <c r="C558" s="55">
        <v>3</v>
      </c>
      <c r="D558" s="55">
        <v>3</v>
      </c>
      <c r="E558" s="58">
        <v>50</v>
      </c>
      <c r="F558" s="58">
        <v>50</v>
      </c>
      <c r="G558" s="58">
        <v>0</v>
      </c>
      <c r="I558" s="157">
        <v>19</v>
      </c>
      <c r="J558" s="157">
        <v>6</v>
      </c>
      <c r="K558" s="157">
        <v>0</v>
      </c>
      <c r="L558" s="157">
        <v>3</v>
      </c>
      <c r="M558" s="158">
        <v>0</v>
      </c>
      <c r="N558" s="158">
        <v>50</v>
      </c>
      <c r="O558" s="158">
        <v>50</v>
      </c>
    </row>
    <row r="559" spans="1:15" x14ac:dyDescent="0.25">
      <c r="A559" s="167" t="s">
        <v>40</v>
      </c>
      <c r="B559" s="168">
        <v>6</v>
      </c>
      <c r="C559" s="168">
        <v>2</v>
      </c>
      <c r="D559" s="168">
        <v>2.3684210526315788</v>
      </c>
      <c r="E559" s="169">
        <v>33.333333333333329</v>
      </c>
      <c r="F559" s="169">
        <v>34.090909090909093</v>
      </c>
      <c r="G559" s="169">
        <v>0.7575757575757649</v>
      </c>
      <c r="I559" s="157">
        <v>20</v>
      </c>
      <c r="J559" s="157">
        <v>6</v>
      </c>
      <c r="K559" s="157">
        <v>4</v>
      </c>
      <c r="L559" s="157">
        <v>5</v>
      </c>
      <c r="M559" s="158">
        <v>66.666666666666671</v>
      </c>
      <c r="N559" s="158">
        <v>83.333333333333329</v>
      </c>
      <c r="O559" s="158">
        <v>16.666666666666657</v>
      </c>
    </row>
    <row r="560" spans="1:15" x14ac:dyDescent="0.25">
      <c r="C560" s="147"/>
      <c r="D560" s="147"/>
      <c r="I560" s="157">
        <v>21</v>
      </c>
      <c r="J560" s="157">
        <v>6</v>
      </c>
      <c r="K560" s="157">
        <v>3</v>
      </c>
      <c r="L560" s="157">
        <v>6</v>
      </c>
      <c r="M560" s="158">
        <v>50</v>
      </c>
      <c r="N560" s="158">
        <v>100</v>
      </c>
      <c r="O560" s="158">
        <v>50</v>
      </c>
    </row>
    <row r="561" spans="1:15" ht="19.5" customHeight="1" x14ac:dyDescent="0.25">
      <c r="A561" s="342" t="s">
        <v>149</v>
      </c>
      <c r="B561" s="342"/>
      <c r="C561" s="342"/>
      <c r="D561" s="342"/>
      <c r="E561" s="342"/>
      <c r="F561" s="342"/>
      <c r="G561" s="342"/>
      <c r="I561" s="157">
        <v>22</v>
      </c>
      <c r="J561" s="157">
        <v>6</v>
      </c>
      <c r="K561" s="157">
        <v>3</v>
      </c>
      <c r="L561" s="157">
        <v>5</v>
      </c>
      <c r="M561" s="158">
        <v>50</v>
      </c>
      <c r="N561" s="158">
        <v>83.333333333333329</v>
      </c>
      <c r="O561" s="158">
        <v>33.333333333333329</v>
      </c>
    </row>
    <row r="562" spans="1:15" ht="30.75" customHeight="1" x14ac:dyDescent="0.25">
      <c r="A562" s="344" t="s">
        <v>268</v>
      </c>
      <c r="B562" s="344"/>
      <c r="C562" s="344"/>
      <c r="D562" s="344"/>
      <c r="E562" s="344"/>
      <c r="F562" s="344"/>
      <c r="G562" s="344"/>
      <c r="I562" s="157">
        <v>23</v>
      </c>
      <c r="J562" s="157">
        <v>6</v>
      </c>
      <c r="K562" s="157">
        <v>1</v>
      </c>
      <c r="L562" s="157">
        <v>2</v>
      </c>
      <c r="M562" s="158">
        <v>16.666666666666668</v>
      </c>
      <c r="N562" s="158">
        <v>33.333333333333336</v>
      </c>
      <c r="O562" s="158">
        <v>16.666666666666668</v>
      </c>
    </row>
    <row r="563" spans="1:15" ht="22.5" x14ac:dyDescent="0.25">
      <c r="A563" s="170" t="s">
        <v>51</v>
      </c>
      <c r="B563" s="170" t="s">
        <v>80</v>
      </c>
      <c r="C563" s="170" t="s">
        <v>52</v>
      </c>
      <c r="D563" s="170" t="s">
        <v>53</v>
      </c>
      <c r="E563" s="170" t="s">
        <v>48</v>
      </c>
      <c r="F563" s="170" t="s">
        <v>49</v>
      </c>
      <c r="G563" s="170" t="s">
        <v>47</v>
      </c>
      <c r="I563" s="157">
        <v>24</v>
      </c>
      <c r="J563" s="157">
        <v>6</v>
      </c>
      <c r="K563" s="157">
        <v>2</v>
      </c>
      <c r="L563" s="157">
        <v>3</v>
      </c>
      <c r="M563" s="158">
        <v>33.333333333333336</v>
      </c>
      <c r="N563" s="158">
        <v>50</v>
      </c>
      <c r="O563" s="158">
        <v>16.666666666666664</v>
      </c>
    </row>
    <row r="564" spans="1:15" x14ac:dyDescent="0.25">
      <c r="A564" s="55">
        <v>1</v>
      </c>
      <c r="B564" s="55">
        <v>6</v>
      </c>
      <c r="C564" s="171">
        <v>1</v>
      </c>
      <c r="D564" s="171">
        <v>4</v>
      </c>
      <c r="E564" s="58">
        <v>16.666666666666668</v>
      </c>
      <c r="F564" s="58">
        <v>66.666666666666671</v>
      </c>
      <c r="G564" s="58">
        <v>50</v>
      </c>
      <c r="I564" s="159" t="s">
        <v>40</v>
      </c>
      <c r="J564" s="157">
        <v>6</v>
      </c>
      <c r="K564" s="158">
        <v>1.7916666666666667</v>
      </c>
      <c r="L564" s="158">
        <v>4.3913043478260869</v>
      </c>
      <c r="M564" s="160">
        <v>29.861111111111111</v>
      </c>
      <c r="N564" s="160">
        <v>70.138888888888886</v>
      </c>
      <c r="O564" s="160">
        <v>40.277777777777771</v>
      </c>
    </row>
    <row r="565" spans="1:15" x14ac:dyDescent="0.25">
      <c r="A565" s="55">
        <v>2</v>
      </c>
      <c r="B565" s="55">
        <v>6</v>
      </c>
      <c r="C565" s="171">
        <v>4</v>
      </c>
      <c r="D565" s="171">
        <v>5</v>
      </c>
      <c r="E565" s="59">
        <v>66.666666666666671</v>
      </c>
      <c r="F565" s="59">
        <v>83.333333333333329</v>
      </c>
      <c r="G565" s="58">
        <v>16.666666666666657</v>
      </c>
    </row>
    <row r="566" spans="1:15" x14ac:dyDescent="0.25">
      <c r="A566" s="55">
        <v>3</v>
      </c>
      <c r="B566" s="55">
        <v>6</v>
      </c>
      <c r="C566" s="171">
        <v>1</v>
      </c>
      <c r="D566" s="171">
        <v>5</v>
      </c>
      <c r="E566" s="58">
        <v>16.666666666666668</v>
      </c>
      <c r="F566" s="58">
        <v>83.333333333333329</v>
      </c>
      <c r="G566" s="58">
        <v>66.666666666666657</v>
      </c>
      <c r="I566" s="342" t="s">
        <v>149</v>
      </c>
      <c r="J566" s="342"/>
      <c r="K566" s="342"/>
      <c r="L566" s="342"/>
      <c r="M566" s="342"/>
      <c r="N566" s="342"/>
      <c r="O566" s="342"/>
    </row>
    <row r="567" spans="1:15" ht="32.25" customHeight="1" x14ac:dyDescent="0.25">
      <c r="A567" s="55">
        <v>4</v>
      </c>
      <c r="B567" s="55">
        <v>6</v>
      </c>
      <c r="C567" s="171">
        <v>2</v>
      </c>
      <c r="D567" s="171">
        <v>5</v>
      </c>
      <c r="E567" s="58">
        <v>33.333333333333336</v>
      </c>
      <c r="F567" s="58">
        <v>83.333333333333329</v>
      </c>
      <c r="G567" s="58">
        <v>49.999999999999993</v>
      </c>
      <c r="I567" s="344" t="s">
        <v>269</v>
      </c>
      <c r="J567" s="344"/>
      <c r="K567" s="344"/>
      <c r="L567" s="344"/>
      <c r="M567" s="344"/>
      <c r="N567" s="344"/>
      <c r="O567" s="344"/>
    </row>
    <row r="568" spans="1:15" ht="22.5" x14ac:dyDescent="0.25">
      <c r="A568" s="55">
        <v>5</v>
      </c>
      <c r="B568" s="55">
        <v>6</v>
      </c>
      <c r="C568" s="171">
        <v>1</v>
      </c>
      <c r="D568" s="171">
        <v>4</v>
      </c>
      <c r="E568" s="58">
        <v>16.666666666666668</v>
      </c>
      <c r="F568" s="58">
        <v>66.666666666666671</v>
      </c>
      <c r="G568" s="58">
        <v>50</v>
      </c>
      <c r="I568" s="170" t="s">
        <v>51</v>
      </c>
      <c r="J568" s="170" t="s">
        <v>80</v>
      </c>
      <c r="K568" s="170" t="s">
        <v>52</v>
      </c>
      <c r="L568" s="170" t="s">
        <v>53</v>
      </c>
      <c r="M568" s="170" t="s">
        <v>48</v>
      </c>
      <c r="N568" s="170" t="s">
        <v>49</v>
      </c>
      <c r="O568" s="170" t="s">
        <v>47</v>
      </c>
    </row>
    <row r="569" spans="1:15" x14ac:dyDescent="0.25">
      <c r="A569" s="55">
        <v>6</v>
      </c>
      <c r="B569" s="55">
        <v>6</v>
      </c>
      <c r="C569" s="171">
        <v>2</v>
      </c>
      <c r="D569" s="171">
        <v>4</v>
      </c>
      <c r="E569" s="58">
        <v>33.333333333333336</v>
      </c>
      <c r="F569" s="58">
        <v>66.666666666666671</v>
      </c>
      <c r="G569" s="58">
        <v>33.333333333333336</v>
      </c>
      <c r="I569" s="55">
        <v>1</v>
      </c>
      <c r="J569" s="55">
        <v>6</v>
      </c>
      <c r="K569" s="55">
        <v>2</v>
      </c>
      <c r="L569" s="55">
        <v>5</v>
      </c>
      <c r="M569" s="58">
        <v>33.333333333333336</v>
      </c>
      <c r="N569" s="58">
        <v>83.333333333333329</v>
      </c>
      <c r="O569" s="58">
        <v>49.999999999999993</v>
      </c>
    </row>
    <row r="570" spans="1:15" x14ac:dyDescent="0.25">
      <c r="A570" s="55">
        <v>7</v>
      </c>
      <c r="B570" s="55">
        <v>6</v>
      </c>
      <c r="C570" s="55">
        <v>2</v>
      </c>
      <c r="D570" s="55">
        <v>4</v>
      </c>
      <c r="E570" s="58">
        <v>33.333333333333336</v>
      </c>
      <c r="F570" s="58">
        <v>66.666666666666671</v>
      </c>
      <c r="G570" s="58">
        <v>33.333333333333336</v>
      </c>
      <c r="I570" s="55">
        <v>2</v>
      </c>
      <c r="J570" s="55">
        <v>6</v>
      </c>
      <c r="K570" s="55">
        <v>1</v>
      </c>
      <c r="L570" s="55">
        <v>4</v>
      </c>
      <c r="M570" s="58">
        <v>16.666666666666668</v>
      </c>
      <c r="N570" s="58">
        <v>66.666666666666671</v>
      </c>
      <c r="O570" s="58">
        <v>50</v>
      </c>
    </row>
    <row r="571" spans="1:15" x14ac:dyDescent="0.25">
      <c r="A571" s="55">
        <v>8</v>
      </c>
      <c r="B571" s="55">
        <v>6</v>
      </c>
      <c r="C571" s="172">
        <v>3</v>
      </c>
      <c r="D571" s="172">
        <v>5</v>
      </c>
      <c r="E571" s="58">
        <v>50</v>
      </c>
      <c r="F571" s="58">
        <v>83.333333333333329</v>
      </c>
      <c r="G571" s="58">
        <v>33.333333333333329</v>
      </c>
      <c r="I571" s="55">
        <v>3</v>
      </c>
      <c r="J571" s="55">
        <v>6</v>
      </c>
      <c r="K571" s="55">
        <v>2</v>
      </c>
      <c r="L571" s="55">
        <v>4</v>
      </c>
      <c r="M571" s="58">
        <v>33.333333333333336</v>
      </c>
      <c r="N571" s="58">
        <v>66.666666666666671</v>
      </c>
      <c r="O571" s="58">
        <v>33.333333333333336</v>
      </c>
    </row>
    <row r="572" spans="1:15" x14ac:dyDescent="0.25">
      <c r="A572" s="55">
        <v>9</v>
      </c>
      <c r="B572" s="55">
        <v>6</v>
      </c>
      <c r="C572" s="171">
        <v>2</v>
      </c>
      <c r="D572" s="171">
        <v>4</v>
      </c>
      <c r="E572" s="58">
        <v>33.333333333333336</v>
      </c>
      <c r="F572" s="58">
        <v>66.666666666666671</v>
      </c>
      <c r="G572" s="58">
        <v>33.333333333333336</v>
      </c>
      <c r="I572" s="55">
        <v>4</v>
      </c>
      <c r="J572" s="55">
        <v>6</v>
      </c>
      <c r="K572" s="55">
        <v>3</v>
      </c>
      <c r="L572" s="55">
        <v>5</v>
      </c>
      <c r="M572" s="58">
        <v>50</v>
      </c>
      <c r="N572" s="58">
        <v>83.333333333333329</v>
      </c>
      <c r="O572" s="58">
        <v>33.333333333333329</v>
      </c>
    </row>
    <row r="573" spans="1:15" x14ac:dyDescent="0.25">
      <c r="A573" s="55">
        <v>10</v>
      </c>
      <c r="B573" s="55">
        <v>6</v>
      </c>
      <c r="C573" s="171">
        <v>0</v>
      </c>
      <c r="D573" s="171">
        <v>3</v>
      </c>
      <c r="E573" s="58">
        <v>0</v>
      </c>
      <c r="F573" s="58">
        <v>50</v>
      </c>
      <c r="G573" s="58">
        <v>50</v>
      </c>
      <c r="I573" s="55">
        <v>5</v>
      </c>
      <c r="J573" s="55">
        <v>6</v>
      </c>
      <c r="K573" s="55">
        <v>1</v>
      </c>
      <c r="L573" s="55">
        <v>4</v>
      </c>
      <c r="M573" s="58">
        <v>16.666666666666668</v>
      </c>
      <c r="N573" s="58">
        <v>66.666666666666671</v>
      </c>
      <c r="O573" s="58">
        <v>50</v>
      </c>
    </row>
    <row r="574" spans="1:15" x14ac:dyDescent="0.25">
      <c r="A574" s="55">
        <v>11</v>
      </c>
      <c r="B574" s="55">
        <v>6</v>
      </c>
      <c r="C574" s="171">
        <v>4</v>
      </c>
      <c r="D574" s="171">
        <v>5</v>
      </c>
      <c r="E574" s="58">
        <v>66.666666666666671</v>
      </c>
      <c r="F574" s="58">
        <v>83.333333333333329</v>
      </c>
      <c r="G574" s="58">
        <v>16.666666666666657</v>
      </c>
      <c r="I574" s="55">
        <v>6</v>
      </c>
      <c r="J574" s="55">
        <v>6</v>
      </c>
      <c r="K574" s="55">
        <v>1</v>
      </c>
      <c r="L574" s="55">
        <v>3</v>
      </c>
      <c r="M574" s="58">
        <v>16.666666666666668</v>
      </c>
      <c r="N574" s="58">
        <v>50</v>
      </c>
      <c r="O574" s="58">
        <v>33.333333333333329</v>
      </c>
    </row>
    <row r="575" spans="1:15" x14ac:dyDescent="0.25">
      <c r="A575" s="55">
        <v>12</v>
      </c>
      <c r="B575" s="55">
        <v>6</v>
      </c>
      <c r="C575" s="171">
        <v>3</v>
      </c>
      <c r="D575" s="171">
        <v>5</v>
      </c>
      <c r="E575" s="58">
        <v>50</v>
      </c>
      <c r="F575" s="58">
        <v>83.333333333333329</v>
      </c>
      <c r="G575" s="58">
        <v>33.333333333333329</v>
      </c>
      <c r="I575" s="55">
        <v>7</v>
      </c>
      <c r="J575" s="55">
        <v>6</v>
      </c>
      <c r="K575" s="55">
        <v>3</v>
      </c>
      <c r="L575" s="55">
        <v>4</v>
      </c>
      <c r="M575" s="58">
        <v>50</v>
      </c>
      <c r="N575" s="58">
        <v>66.666666666666671</v>
      </c>
      <c r="O575" s="58">
        <v>16.666666666666671</v>
      </c>
    </row>
    <row r="576" spans="1:15" x14ac:dyDescent="0.25">
      <c r="A576" s="55">
        <v>13</v>
      </c>
      <c r="B576" s="55">
        <v>6</v>
      </c>
      <c r="C576" s="171">
        <v>3</v>
      </c>
      <c r="D576" s="171">
        <v>5</v>
      </c>
      <c r="E576" s="58">
        <v>50</v>
      </c>
      <c r="F576" s="58">
        <v>83.333333333333329</v>
      </c>
      <c r="G576" s="58">
        <v>33.333333333333329</v>
      </c>
      <c r="I576" s="55">
        <v>8</v>
      </c>
      <c r="J576" s="55">
        <v>6</v>
      </c>
      <c r="K576" s="55">
        <v>2</v>
      </c>
      <c r="L576" s="55">
        <v>2</v>
      </c>
      <c r="M576" s="58">
        <v>33.333333333333336</v>
      </c>
      <c r="N576" s="58">
        <v>33.333333333333336</v>
      </c>
      <c r="O576" s="58">
        <v>0</v>
      </c>
    </row>
    <row r="577" spans="1:15" x14ac:dyDescent="0.25">
      <c r="A577" s="55">
        <v>14</v>
      </c>
      <c r="B577" s="55">
        <v>6</v>
      </c>
      <c r="C577" s="171">
        <v>1</v>
      </c>
      <c r="D577" s="171">
        <v>3</v>
      </c>
      <c r="E577" s="58">
        <v>16.666666666666668</v>
      </c>
      <c r="F577" s="58">
        <v>50</v>
      </c>
      <c r="G577" s="58">
        <v>33.333333333333329</v>
      </c>
      <c r="I577" s="55">
        <v>9</v>
      </c>
      <c r="J577" s="55">
        <v>6</v>
      </c>
      <c r="K577" s="55">
        <v>3</v>
      </c>
      <c r="L577" s="55">
        <v>4</v>
      </c>
      <c r="M577" s="58">
        <v>50</v>
      </c>
      <c r="N577" s="58">
        <v>66.666666666666671</v>
      </c>
      <c r="O577" s="58">
        <v>16.666666666666671</v>
      </c>
    </row>
    <row r="578" spans="1:15" x14ac:dyDescent="0.25">
      <c r="A578" s="55">
        <v>15</v>
      </c>
      <c r="B578" s="55">
        <v>6</v>
      </c>
      <c r="C578" s="171">
        <v>2</v>
      </c>
      <c r="D578" s="171">
        <v>2</v>
      </c>
      <c r="E578" s="58">
        <v>33.333333333333336</v>
      </c>
      <c r="F578" s="58">
        <v>33.333333333333336</v>
      </c>
      <c r="G578" s="58">
        <v>0</v>
      </c>
      <c r="I578" s="55">
        <v>10</v>
      </c>
      <c r="J578" s="55">
        <v>6</v>
      </c>
      <c r="K578" s="55">
        <v>2</v>
      </c>
      <c r="L578" s="55">
        <v>4</v>
      </c>
      <c r="M578" s="58">
        <v>33.333333333333336</v>
      </c>
      <c r="N578" s="58">
        <v>66.666666666666671</v>
      </c>
      <c r="O578" s="58">
        <v>33.333333333333336</v>
      </c>
    </row>
    <row r="579" spans="1:15" x14ac:dyDescent="0.25">
      <c r="A579" s="55">
        <v>16</v>
      </c>
      <c r="B579" s="55">
        <v>6</v>
      </c>
      <c r="C579" s="171">
        <v>5</v>
      </c>
      <c r="D579" s="171">
        <v>5</v>
      </c>
      <c r="E579" s="58">
        <v>83.333333333333329</v>
      </c>
      <c r="F579" s="58">
        <v>83.333333333333329</v>
      </c>
      <c r="G579" s="58">
        <v>0</v>
      </c>
      <c r="I579" s="55">
        <v>11</v>
      </c>
      <c r="J579" s="55">
        <v>6</v>
      </c>
      <c r="K579" s="55">
        <v>1</v>
      </c>
      <c r="L579" s="55">
        <v>2</v>
      </c>
      <c r="M579" s="58">
        <v>16.666666666666668</v>
      </c>
      <c r="N579" s="58">
        <v>33.333333333333336</v>
      </c>
      <c r="O579" s="58">
        <v>16.666666666666668</v>
      </c>
    </row>
    <row r="580" spans="1:15" x14ac:dyDescent="0.25">
      <c r="A580" s="55">
        <v>17</v>
      </c>
      <c r="B580" s="55">
        <v>6</v>
      </c>
      <c r="C580" s="171">
        <v>2</v>
      </c>
      <c r="D580" s="171">
        <v>5</v>
      </c>
      <c r="E580" s="58">
        <v>33.333333333333336</v>
      </c>
      <c r="F580" s="58">
        <v>83.333333333333329</v>
      </c>
      <c r="G580" s="58">
        <v>49.999999999999993</v>
      </c>
      <c r="I580" s="55">
        <v>12</v>
      </c>
      <c r="J580" s="55">
        <v>6</v>
      </c>
      <c r="K580" s="55">
        <v>3</v>
      </c>
      <c r="L580" s="55">
        <v>2</v>
      </c>
      <c r="M580" s="58">
        <v>50</v>
      </c>
      <c r="N580" s="58">
        <v>33.333333333333336</v>
      </c>
      <c r="O580" s="58">
        <v>-16.666666666666664</v>
      </c>
    </row>
    <row r="581" spans="1:15" x14ac:dyDescent="0.25">
      <c r="A581" s="55">
        <v>18</v>
      </c>
      <c r="B581" s="55">
        <v>6</v>
      </c>
      <c r="C581" s="171">
        <v>5</v>
      </c>
      <c r="D581" s="171">
        <v>5</v>
      </c>
      <c r="E581" s="58">
        <v>83.333333333333329</v>
      </c>
      <c r="F581" s="58">
        <v>83.333333333333329</v>
      </c>
      <c r="G581" s="58">
        <v>0</v>
      </c>
      <c r="I581" s="55">
        <v>13</v>
      </c>
      <c r="J581" s="55">
        <v>6</v>
      </c>
      <c r="K581" s="55">
        <v>2</v>
      </c>
      <c r="L581" s="55">
        <v>4</v>
      </c>
      <c r="M581" s="58">
        <v>33.333333333333336</v>
      </c>
      <c r="N581" s="58">
        <v>66.666666666666671</v>
      </c>
      <c r="O581" s="58">
        <v>33.333333333333336</v>
      </c>
    </row>
    <row r="582" spans="1:15" x14ac:dyDescent="0.25">
      <c r="A582" s="167" t="s">
        <v>40</v>
      </c>
      <c r="B582" s="168">
        <v>6</v>
      </c>
      <c r="C582" s="168">
        <v>2.3888888888888888</v>
      </c>
      <c r="D582" s="168">
        <v>4.333333333333333</v>
      </c>
      <c r="E582" s="169">
        <v>39.814814814814824</v>
      </c>
      <c r="F582" s="169">
        <v>72.222222222222214</v>
      </c>
      <c r="G582" s="169">
        <v>32.407407407407391</v>
      </c>
      <c r="I582" s="55">
        <v>14</v>
      </c>
      <c r="J582" s="55">
        <v>6</v>
      </c>
      <c r="K582" s="55">
        <v>2</v>
      </c>
      <c r="L582" s="55"/>
      <c r="M582" s="58">
        <v>33.333333333333336</v>
      </c>
      <c r="N582" s="58">
        <v>0</v>
      </c>
      <c r="O582" s="58">
        <v>-33.333333333333336</v>
      </c>
    </row>
    <row r="583" spans="1:15" x14ac:dyDescent="0.25">
      <c r="C583" s="147"/>
      <c r="D583" s="147"/>
      <c r="I583" s="55">
        <v>15</v>
      </c>
      <c r="J583" s="55">
        <v>6</v>
      </c>
      <c r="K583" s="55">
        <v>2</v>
      </c>
      <c r="L583" s="55">
        <v>5</v>
      </c>
      <c r="M583" s="58">
        <v>33.333333333333336</v>
      </c>
      <c r="N583" s="58">
        <v>83.333333333333329</v>
      </c>
      <c r="O583" s="58">
        <v>49.999999999999993</v>
      </c>
    </row>
    <row r="584" spans="1:15" x14ac:dyDescent="0.25">
      <c r="A584" s="330" t="s">
        <v>149</v>
      </c>
      <c r="B584" s="330"/>
      <c r="C584" s="330"/>
      <c r="D584" s="330"/>
      <c r="E584" s="330"/>
      <c r="F584" s="330"/>
      <c r="G584" s="331"/>
      <c r="I584" s="55">
        <v>16</v>
      </c>
      <c r="J584" s="55">
        <v>6</v>
      </c>
      <c r="K584" s="55">
        <v>3</v>
      </c>
      <c r="L584" s="55">
        <v>5</v>
      </c>
      <c r="M584" s="58">
        <v>50</v>
      </c>
      <c r="N584" s="58">
        <v>83.333333333333329</v>
      </c>
      <c r="O584" s="58">
        <v>33.333333333333329</v>
      </c>
    </row>
    <row r="585" spans="1:15" ht="15" customHeight="1" x14ac:dyDescent="0.25">
      <c r="A585" s="366" t="s">
        <v>304</v>
      </c>
      <c r="B585" s="366"/>
      <c r="C585" s="366"/>
      <c r="D585" s="366"/>
      <c r="E585" s="366"/>
      <c r="F585" s="366"/>
      <c r="G585" s="367"/>
      <c r="I585" s="55">
        <v>17</v>
      </c>
      <c r="J585" s="55">
        <v>6</v>
      </c>
      <c r="K585" s="55">
        <v>1</v>
      </c>
      <c r="L585" s="55">
        <v>0</v>
      </c>
      <c r="M585" s="58">
        <v>16.666666666666668</v>
      </c>
      <c r="N585" s="58">
        <v>0</v>
      </c>
      <c r="O585" s="58">
        <v>-16.666666666666668</v>
      </c>
    </row>
    <row r="586" spans="1:15" ht="24" x14ac:dyDescent="0.25">
      <c r="A586" s="53" t="s">
        <v>51</v>
      </c>
      <c r="B586" s="53" t="s">
        <v>80</v>
      </c>
      <c r="C586" s="54" t="s">
        <v>52</v>
      </c>
      <c r="D586" s="54" t="s">
        <v>53</v>
      </c>
      <c r="E586" s="54" t="s">
        <v>48</v>
      </c>
      <c r="F586" s="54" t="s">
        <v>49</v>
      </c>
      <c r="G586" s="53" t="s">
        <v>47</v>
      </c>
      <c r="I586" s="55">
        <v>18</v>
      </c>
      <c r="J586" s="55">
        <v>6</v>
      </c>
      <c r="K586" s="55">
        <v>1</v>
      </c>
      <c r="L586" s="55">
        <v>3</v>
      </c>
      <c r="M586" s="58">
        <v>16.666666666666668</v>
      </c>
      <c r="N586" s="58">
        <v>50</v>
      </c>
      <c r="O586" s="58">
        <v>33.333333333333329</v>
      </c>
    </row>
    <row r="587" spans="1:15" x14ac:dyDescent="0.25">
      <c r="A587" s="55">
        <v>1</v>
      </c>
      <c r="B587" s="56">
        <v>13</v>
      </c>
      <c r="C587" s="57">
        <v>4</v>
      </c>
      <c r="D587" s="57">
        <v>8</v>
      </c>
      <c r="E587" s="58">
        <f>+C587*100/B587</f>
        <v>30.76923076923077</v>
      </c>
      <c r="F587" s="58">
        <f>+D587*100/B587</f>
        <v>61.53846153846154</v>
      </c>
      <c r="G587" s="58">
        <f>+F587-E587</f>
        <v>30.76923076923077</v>
      </c>
      <c r="I587" s="55">
        <v>19</v>
      </c>
      <c r="J587" s="55">
        <v>6</v>
      </c>
      <c r="K587" s="55">
        <v>1</v>
      </c>
      <c r="L587" s="55">
        <v>3</v>
      </c>
      <c r="M587" s="58">
        <v>16.666666666666668</v>
      </c>
      <c r="N587" s="58">
        <v>50</v>
      </c>
      <c r="O587" s="58">
        <v>33.333333333333329</v>
      </c>
    </row>
    <row r="588" spans="1:15" x14ac:dyDescent="0.25">
      <c r="A588" s="55">
        <v>2</v>
      </c>
      <c r="B588" s="56">
        <v>13</v>
      </c>
      <c r="C588" s="57">
        <v>8</v>
      </c>
      <c r="D588" s="57">
        <v>9</v>
      </c>
      <c r="E588" s="59">
        <f t="shared" ref="E588:E593" si="135">+C588*100/B588</f>
        <v>61.53846153846154</v>
      </c>
      <c r="F588" s="59">
        <f t="shared" ref="F588:F593" si="136">+D588*100/B588</f>
        <v>69.230769230769226</v>
      </c>
      <c r="G588" s="58">
        <f t="shared" ref="G588:G622" si="137">+F588-E588</f>
        <v>7.6923076923076863</v>
      </c>
      <c r="I588" s="55">
        <v>20</v>
      </c>
      <c r="J588" s="55">
        <v>6</v>
      </c>
      <c r="K588" s="55">
        <v>3</v>
      </c>
      <c r="L588" s="55">
        <v>3</v>
      </c>
      <c r="M588" s="58">
        <v>50</v>
      </c>
      <c r="N588" s="58">
        <v>50</v>
      </c>
      <c r="O588" s="58">
        <v>0</v>
      </c>
    </row>
    <row r="589" spans="1:15" x14ac:dyDescent="0.25">
      <c r="A589" s="55">
        <v>3</v>
      </c>
      <c r="B589" s="56">
        <v>13</v>
      </c>
      <c r="C589" s="57">
        <v>9</v>
      </c>
      <c r="D589" s="57">
        <v>11</v>
      </c>
      <c r="E589" s="58">
        <f t="shared" si="135"/>
        <v>69.230769230769226</v>
      </c>
      <c r="F589" s="58">
        <f t="shared" si="136"/>
        <v>84.615384615384613</v>
      </c>
      <c r="G589" s="58">
        <f t="shared" si="137"/>
        <v>15.384615384615387</v>
      </c>
      <c r="I589" s="55">
        <v>21</v>
      </c>
      <c r="J589" s="55">
        <v>6</v>
      </c>
      <c r="K589" s="55">
        <v>1</v>
      </c>
      <c r="L589" s="55">
        <v>1</v>
      </c>
      <c r="M589" s="58">
        <v>16.666666666666668</v>
      </c>
      <c r="N589" s="58">
        <v>16.666666666666668</v>
      </c>
      <c r="O589" s="58">
        <v>0</v>
      </c>
    </row>
    <row r="590" spans="1:15" x14ac:dyDescent="0.25">
      <c r="A590" s="55">
        <v>4</v>
      </c>
      <c r="B590" s="56">
        <v>13</v>
      </c>
      <c r="C590" s="57">
        <v>9</v>
      </c>
      <c r="D590" s="57">
        <v>11</v>
      </c>
      <c r="E590" s="58">
        <f t="shared" si="135"/>
        <v>69.230769230769226</v>
      </c>
      <c r="F590" s="58">
        <f t="shared" si="136"/>
        <v>84.615384615384613</v>
      </c>
      <c r="G590" s="58">
        <f t="shared" si="137"/>
        <v>15.384615384615387</v>
      </c>
      <c r="I590" s="55">
        <v>22</v>
      </c>
      <c r="J590" s="55">
        <v>6</v>
      </c>
      <c r="K590" s="55">
        <v>3</v>
      </c>
      <c r="L590" s="55">
        <v>5</v>
      </c>
      <c r="M590" s="58">
        <v>50</v>
      </c>
      <c r="N590" s="58">
        <v>83.333333333333329</v>
      </c>
      <c r="O590" s="58">
        <v>33.333333333333329</v>
      </c>
    </row>
    <row r="591" spans="1:15" x14ac:dyDescent="0.25">
      <c r="A591" s="55">
        <v>5</v>
      </c>
      <c r="B591" s="56">
        <v>13</v>
      </c>
      <c r="C591" s="57">
        <v>7</v>
      </c>
      <c r="D591" s="57">
        <v>11</v>
      </c>
      <c r="E591" s="58">
        <f t="shared" si="135"/>
        <v>53.846153846153847</v>
      </c>
      <c r="F591" s="58">
        <f t="shared" si="136"/>
        <v>84.615384615384613</v>
      </c>
      <c r="G591" s="58">
        <f t="shared" si="137"/>
        <v>30.769230769230766</v>
      </c>
      <c r="I591" s="55">
        <v>23</v>
      </c>
      <c r="J591" s="55">
        <v>6</v>
      </c>
      <c r="K591" s="55">
        <v>2</v>
      </c>
      <c r="L591" s="55">
        <v>5</v>
      </c>
      <c r="M591" s="58">
        <v>33.333333333333336</v>
      </c>
      <c r="N591" s="58">
        <v>83.333333333333329</v>
      </c>
      <c r="O591" s="58">
        <v>49.999999999999993</v>
      </c>
    </row>
    <row r="592" spans="1:15" x14ac:dyDescent="0.25">
      <c r="A592" s="55">
        <v>6</v>
      </c>
      <c r="B592" s="56">
        <v>13</v>
      </c>
      <c r="C592" s="57">
        <v>6</v>
      </c>
      <c r="D592" s="57">
        <v>9</v>
      </c>
      <c r="E592" s="58">
        <f t="shared" si="135"/>
        <v>46.153846153846153</v>
      </c>
      <c r="F592" s="58">
        <f t="shared" si="136"/>
        <v>69.230769230769226</v>
      </c>
      <c r="G592" s="58">
        <f t="shared" si="137"/>
        <v>23.076923076923073</v>
      </c>
      <c r="I592" s="55">
        <v>24</v>
      </c>
      <c r="J592" s="55">
        <v>6</v>
      </c>
      <c r="K592" s="55">
        <v>2</v>
      </c>
      <c r="L592" s="55"/>
      <c r="M592" s="58">
        <v>33.333333333333336</v>
      </c>
      <c r="N592" s="58">
        <v>0</v>
      </c>
      <c r="O592" s="58">
        <v>-33.333333333333336</v>
      </c>
    </row>
    <row r="593" spans="1:15" x14ac:dyDescent="0.25">
      <c r="A593" s="55">
        <v>7</v>
      </c>
      <c r="B593" s="56">
        <v>13</v>
      </c>
      <c r="C593" s="57">
        <v>0</v>
      </c>
      <c r="D593" s="57">
        <v>8</v>
      </c>
      <c r="E593" s="58">
        <f t="shared" si="135"/>
        <v>0</v>
      </c>
      <c r="F593" s="58">
        <f t="shared" si="136"/>
        <v>61.53846153846154</v>
      </c>
      <c r="G593" s="58">
        <f t="shared" si="137"/>
        <v>61.53846153846154</v>
      </c>
      <c r="I593" s="55">
        <v>25</v>
      </c>
      <c r="J593" s="55">
        <v>6</v>
      </c>
      <c r="K593" s="55">
        <v>1</v>
      </c>
      <c r="L593" s="55">
        <v>3</v>
      </c>
      <c r="M593" s="58">
        <v>16.666666666666668</v>
      </c>
      <c r="N593" s="58">
        <v>50</v>
      </c>
      <c r="O593" s="58">
        <v>33.333333333333329</v>
      </c>
    </row>
    <row r="594" spans="1:15" x14ac:dyDescent="0.25">
      <c r="A594" s="55">
        <v>8</v>
      </c>
      <c r="B594" s="56">
        <v>13</v>
      </c>
      <c r="C594" s="57">
        <v>6</v>
      </c>
      <c r="D594" s="57">
        <v>13</v>
      </c>
      <c r="E594" s="58">
        <f>+C594*100/B622</f>
        <v>46.153846153846153</v>
      </c>
      <c r="F594" s="58">
        <f>+D594*100/B622</f>
        <v>100</v>
      </c>
      <c r="G594" s="58">
        <f t="shared" si="137"/>
        <v>53.846153846153847</v>
      </c>
      <c r="I594" s="55">
        <v>26</v>
      </c>
      <c r="J594" s="55">
        <v>6</v>
      </c>
      <c r="K594" s="55">
        <v>2</v>
      </c>
      <c r="L594" s="55">
        <v>5</v>
      </c>
      <c r="M594" s="58">
        <v>33.333333333333336</v>
      </c>
      <c r="N594" s="58">
        <v>83.333333333333329</v>
      </c>
      <c r="O594" s="58">
        <v>49.999999999999993</v>
      </c>
    </row>
    <row r="595" spans="1:15" x14ac:dyDescent="0.25">
      <c r="A595" s="55">
        <v>9</v>
      </c>
      <c r="B595" s="56">
        <v>13</v>
      </c>
      <c r="C595" s="57">
        <v>8</v>
      </c>
      <c r="D595" s="57">
        <v>12</v>
      </c>
      <c r="E595" s="58">
        <f t="shared" ref="E595:E597" si="138">+C595*100/B595</f>
        <v>61.53846153846154</v>
      </c>
      <c r="F595" s="58">
        <f t="shared" ref="F595:F597" si="139">+D595*100/B595</f>
        <v>92.307692307692307</v>
      </c>
      <c r="G595" s="58">
        <f t="shared" si="137"/>
        <v>30.769230769230766</v>
      </c>
      <c r="I595" s="55">
        <v>27</v>
      </c>
      <c r="J595" s="55">
        <v>6</v>
      </c>
      <c r="K595" s="55">
        <v>5</v>
      </c>
      <c r="L595" s="55"/>
      <c r="M595" s="58">
        <v>83.333333333333329</v>
      </c>
      <c r="N595" s="58">
        <v>0</v>
      </c>
      <c r="O595" s="58">
        <v>-83.333333333333329</v>
      </c>
    </row>
    <row r="596" spans="1:15" x14ac:dyDescent="0.25">
      <c r="A596" s="55">
        <v>10</v>
      </c>
      <c r="B596" s="56">
        <v>13</v>
      </c>
      <c r="C596" s="57">
        <v>5</v>
      </c>
      <c r="D596" s="57">
        <v>12</v>
      </c>
      <c r="E596" s="58">
        <f t="shared" si="138"/>
        <v>38.46153846153846</v>
      </c>
      <c r="F596" s="58">
        <f t="shared" si="139"/>
        <v>92.307692307692307</v>
      </c>
      <c r="G596" s="58">
        <f t="shared" si="137"/>
        <v>53.846153846153847</v>
      </c>
      <c r="I596" s="55">
        <v>28</v>
      </c>
      <c r="J596" s="55">
        <v>6</v>
      </c>
      <c r="K596" s="55">
        <v>0</v>
      </c>
      <c r="L596" s="55">
        <v>0</v>
      </c>
      <c r="M596" s="58">
        <v>0</v>
      </c>
      <c r="N596" s="58">
        <v>0</v>
      </c>
      <c r="O596" s="58">
        <v>0</v>
      </c>
    </row>
    <row r="597" spans="1:15" x14ac:dyDescent="0.25">
      <c r="A597" s="55">
        <v>11</v>
      </c>
      <c r="B597" s="56">
        <v>13</v>
      </c>
      <c r="C597" s="57">
        <v>9</v>
      </c>
      <c r="D597" s="57">
        <v>11</v>
      </c>
      <c r="E597" s="58">
        <f t="shared" si="138"/>
        <v>69.230769230769226</v>
      </c>
      <c r="F597" s="58">
        <f t="shared" si="139"/>
        <v>84.615384615384613</v>
      </c>
      <c r="G597" s="58">
        <f t="shared" si="137"/>
        <v>15.384615384615387</v>
      </c>
      <c r="I597" s="167" t="s">
        <v>40</v>
      </c>
      <c r="J597" s="168">
        <v>6</v>
      </c>
      <c r="K597" s="168">
        <v>1.9642857142857142</v>
      </c>
      <c r="L597" s="168">
        <v>3.4</v>
      </c>
      <c r="M597" s="169">
        <v>32.738095238095234</v>
      </c>
      <c r="N597" s="169">
        <v>50.595238095238088</v>
      </c>
      <c r="O597" s="169">
        <v>17.857142857142854</v>
      </c>
    </row>
    <row r="598" spans="1:15" x14ac:dyDescent="0.25">
      <c r="A598" s="55">
        <v>12</v>
      </c>
      <c r="B598" s="56">
        <v>13</v>
      </c>
      <c r="C598" s="57">
        <v>4</v>
      </c>
      <c r="D598" s="57">
        <v>10</v>
      </c>
      <c r="E598" s="58">
        <f>+C598*100/B598</f>
        <v>30.76923076923077</v>
      </c>
      <c r="F598" s="58">
        <f>+D598*100/B598</f>
        <v>76.92307692307692</v>
      </c>
      <c r="G598" s="58">
        <f t="shared" si="137"/>
        <v>46.153846153846146</v>
      </c>
    </row>
    <row r="599" spans="1:15" x14ac:dyDescent="0.25">
      <c r="A599" s="55">
        <v>13</v>
      </c>
      <c r="B599" s="56">
        <v>13</v>
      </c>
      <c r="C599" s="62">
        <v>0</v>
      </c>
      <c r="D599" s="62">
        <v>12</v>
      </c>
      <c r="E599" s="58">
        <f t="shared" ref="E599:E621" si="140">+C599*100/B599</f>
        <v>0</v>
      </c>
      <c r="F599" s="58">
        <f t="shared" ref="F599:F621" si="141">+D599*100/B599</f>
        <v>92.307692307692307</v>
      </c>
      <c r="G599" s="58">
        <f t="shared" si="137"/>
        <v>92.307692307692307</v>
      </c>
      <c r="I599" s="342" t="s">
        <v>149</v>
      </c>
      <c r="J599" s="342"/>
      <c r="K599" s="342"/>
      <c r="L599" s="342"/>
      <c r="M599" s="342"/>
      <c r="N599" s="342"/>
      <c r="O599" s="342"/>
    </row>
    <row r="600" spans="1:15" ht="31.5" customHeight="1" x14ac:dyDescent="0.25">
      <c r="A600" s="55">
        <v>14</v>
      </c>
      <c r="B600" s="56">
        <v>13</v>
      </c>
      <c r="C600" s="57">
        <v>8</v>
      </c>
      <c r="D600" s="155">
        <v>12</v>
      </c>
      <c r="E600" s="58">
        <f t="shared" si="140"/>
        <v>61.53846153846154</v>
      </c>
      <c r="F600" s="58">
        <f t="shared" si="141"/>
        <v>92.307692307692307</v>
      </c>
      <c r="G600" s="58">
        <f t="shared" si="137"/>
        <v>30.769230769230766</v>
      </c>
      <c r="I600" s="344" t="s">
        <v>270</v>
      </c>
      <c r="J600" s="344"/>
      <c r="K600" s="344"/>
      <c r="L600" s="344"/>
      <c r="M600" s="344"/>
      <c r="N600" s="344"/>
      <c r="O600" s="344"/>
    </row>
    <row r="601" spans="1:15" ht="22.5" x14ac:dyDescent="0.25">
      <c r="A601" s="55">
        <v>15</v>
      </c>
      <c r="B601" s="56">
        <v>13</v>
      </c>
      <c r="C601" s="57">
        <v>0</v>
      </c>
      <c r="D601" s="57">
        <v>7</v>
      </c>
      <c r="E601" s="58">
        <f t="shared" si="140"/>
        <v>0</v>
      </c>
      <c r="F601" s="58">
        <f t="shared" si="141"/>
        <v>53.846153846153847</v>
      </c>
      <c r="G601" s="58">
        <f t="shared" si="137"/>
        <v>53.846153846153847</v>
      </c>
      <c r="I601" s="170" t="s">
        <v>51</v>
      </c>
      <c r="J601" s="170" t="s">
        <v>80</v>
      </c>
      <c r="K601" s="170" t="s">
        <v>52</v>
      </c>
      <c r="L601" s="170" t="s">
        <v>53</v>
      </c>
      <c r="M601" s="170" t="s">
        <v>48</v>
      </c>
      <c r="N601" s="170" t="s">
        <v>49</v>
      </c>
      <c r="O601" s="170" t="s">
        <v>47</v>
      </c>
    </row>
    <row r="602" spans="1:15" x14ac:dyDescent="0.25">
      <c r="A602" s="55">
        <v>16</v>
      </c>
      <c r="B602" s="56">
        <v>13</v>
      </c>
      <c r="C602" s="57">
        <v>9</v>
      </c>
      <c r="D602" s="57">
        <v>13</v>
      </c>
      <c r="E602" s="58">
        <f t="shared" si="140"/>
        <v>69.230769230769226</v>
      </c>
      <c r="F602" s="58">
        <f t="shared" si="141"/>
        <v>100</v>
      </c>
      <c r="G602" s="58">
        <f t="shared" si="137"/>
        <v>30.769230769230774</v>
      </c>
      <c r="I602" s="55">
        <v>1</v>
      </c>
      <c r="J602" s="55">
        <v>6</v>
      </c>
      <c r="K602" s="173">
        <v>1</v>
      </c>
      <c r="L602" s="173">
        <v>4</v>
      </c>
      <c r="M602" s="58">
        <v>16.666666666666668</v>
      </c>
      <c r="N602" s="58">
        <v>66.666666666666671</v>
      </c>
      <c r="O602" s="58">
        <v>50</v>
      </c>
    </row>
    <row r="603" spans="1:15" x14ac:dyDescent="0.25">
      <c r="A603" s="55">
        <v>17</v>
      </c>
      <c r="B603" s="56">
        <v>13</v>
      </c>
      <c r="C603" s="62">
        <v>11</v>
      </c>
      <c r="D603" s="62">
        <v>13</v>
      </c>
      <c r="E603" s="58">
        <f t="shared" si="140"/>
        <v>84.615384615384613</v>
      </c>
      <c r="F603" s="58">
        <f t="shared" si="141"/>
        <v>100</v>
      </c>
      <c r="G603" s="58">
        <f t="shared" si="137"/>
        <v>15.384615384615387</v>
      </c>
      <c r="I603" s="55">
        <v>2</v>
      </c>
      <c r="J603" s="55">
        <v>6</v>
      </c>
      <c r="K603" s="173">
        <v>5</v>
      </c>
      <c r="L603" s="173">
        <v>5</v>
      </c>
      <c r="M603" s="58">
        <v>83.333333333333329</v>
      </c>
      <c r="N603" s="58">
        <v>83.333333333333329</v>
      </c>
      <c r="O603" s="58">
        <v>0</v>
      </c>
    </row>
    <row r="604" spans="1:15" x14ac:dyDescent="0.25">
      <c r="A604" s="55">
        <v>18</v>
      </c>
      <c r="B604" s="56">
        <v>13</v>
      </c>
      <c r="C604" s="57">
        <v>7</v>
      </c>
      <c r="D604" s="57">
        <v>12</v>
      </c>
      <c r="E604" s="58">
        <f t="shared" si="140"/>
        <v>53.846153846153847</v>
      </c>
      <c r="F604" s="58">
        <f t="shared" si="141"/>
        <v>92.307692307692307</v>
      </c>
      <c r="G604" s="58">
        <f t="shared" si="137"/>
        <v>38.46153846153846</v>
      </c>
      <c r="I604" s="55">
        <v>3</v>
      </c>
      <c r="J604" s="55">
        <v>6</v>
      </c>
      <c r="K604" s="56">
        <v>3</v>
      </c>
      <c r="L604" s="56"/>
      <c r="M604" s="58">
        <v>50</v>
      </c>
      <c r="N604" s="58">
        <v>0</v>
      </c>
      <c r="O604" s="58">
        <v>-50</v>
      </c>
    </row>
    <row r="605" spans="1:15" x14ac:dyDescent="0.25">
      <c r="A605" s="55">
        <v>19</v>
      </c>
      <c r="B605" s="56">
        <v>13</v>
      </c>
      <c r="C605" s="57">
        <v>10</v>
      </c>
      <c r="D605" s="57">
        <v>13</v>
      </c>
      <c r="E605" s="58">
        <f t="shared" si="140"/>
        <v>76.92307692307692</v>
      </c>
      <c r="F605" s="58">
        <f t="shared" si="141"/>
        <v>100</v>
      </c>
      <c r="G605" s="58">
        <f t="shared" si="137"/>
        <v>23.07692307692308</v>
      </c>
      <c r="I605" s="55">
        <v>4</v>
      </c>
      <c r="J605" s="55">
        <v>6</v>
      </c>
      <c r="K605" s="173">
        <v>3</v>
      </c>
      <c r="L605" s="173">
        <v>4</v>
      </c>
      <c r="M605" s="58">
        <v>50</v>
      </c>
      <c r="N605" s="58">
        <v>66.666666666666671</v>
      </c>
      <c r="O605" s="58">
        <v>16.666666666666671</v>
      </c>
    </row>
    <row r="606" spans="1:15" x14ac:dyDescent="0.25">
      <c r="A606" s="55">
        <v>20</v>
      </c>
      <c r="B606" s="56">
        <v>13</v>
      </c>
      <c r="C606" s="57">
        <v>4</v>
      </c>
      <c r="D606" s="57">
        <v>12</v>
      </c>
      <c r="E606" s="58">
        <f t="shared" si="140"/>
        <v>30.76923076923077</v>
      </c>
      <c r="F606" s="58">
        <f t="shared" si="141"/>
        <v>92.307692307692307</v>
      </c>
      <c r="G606" s="58">
        <f t="shared" si="137"/>
        <v>61.538461538461533</v>
      </c>
      <c r="I606" s="55">
        <v>5</v>
      </c>
      <c r="J606" s="55">
        <v>6</v>
      </c>
      <c r="K606" s="173">
        <v>2</v>
      </c>
      <c r="L606" s="173">
        <v>3</v>
      </c>
      <c r="M606" s="58">
        <v>33.333333333333336</v>
      </c>
      <c r="N606" s="58">
        <v>50</v>
      </c>
      <c r="O606" s="58">
        <v>16.666666666666664</v>
      </c>
    </row>
    <row r="607" spans="1:15" x14ac:dyDescent="0.25">
      <c r="A607" s="55">
        <v>21</v>
      </c>
      <c r="B607" s="56">
        <v>13</v>
      </c>
      <c r="C607" s="57">
        <v>6</v>
      </c>
      <c r="D607" s="57">
        <v>13</v>
      </c>
      <c r="E607" s="58">
        <f t="shared" si="140"/>
        <v>46.153846153846153</v>
      </c>
      <c r="F607" s="58">
        <f t="shared" si="141"/>
        <v>100</v>
      </c>
      <c r="G607" s="58">
        <f t="shared" si="137"/>
        <v>53.846153846153847</v>
      </c>
      <c r="I607" s="55">
        <v>6</v>
      </c>
      <c r="J607" s="55">
        <v>6</v>
      </c>
      <c r="K607" s="173">
        <v>3</v>
      </c>
      <c r="L607" s="173">
        <v>5</v>
      </c>
      <c r="M607" s="58">
        <v>50</v>
      </c>
      <c r="N607" s="58">
        <v>83.333333333333329</v>
      </c>
      <c r="O607" s="58">
        <v>33.333333333333329</v>
      </c>
    </row>
    <row r="608" spans="1:15" x14ac:dyDescent="0.25">
      <c r="A608" s="55">
        <v>22</v>
      </c>
      <c r="B608" s="56">
        <v>13</v>
      </c>
      <c r="C608" s="156">
        <v>6</v>
      </c>
      <c r="D608" s="156">
        <v>11</v>
      </c>
      <c r="E608" s="58">
        <f t="shared" si="140"/>
        <v>46.153846153846153</v>
      </c>
      <c r="F608" s="58">
        <f t="shared" si="141"/>
        <v>84.615384615384613</v>
      </c>
      <c r="G608" s="58">
        <f t="shared" si="137"/>
        <v>38.46153846153846</v>
      </c>
      <c r="I608" s="55">
        <v>7</v>
      </c>
      <c r="J608" s="55">
        <v>6</v>
      </c>
      <c r="K608" s="173">
        <v>4</v>
      </c>
      <c r="L608" s="173"/>
      <c r="M608" s="58">
        <v>66.666666666666671</v>
      </c>
      <c r="N608" s="58">
        <v>0</v>
      </c>
      <c r="O608" s="58">
        <v>-66.666666666666671</v>
      </c>
    </row>
    <row r="609" spans="1:15" x14ac:dyDescent="0.25">
      <c r="A609" s="55">
        <v>23</v>
      </c>
      <c r="B609" s="56">
        <v>13</v>
      </c>
      <c r="C609" s="156">
        <v>7</v>
      </c>
      <c r="D609" s="156">
        <v>9</v>
      </c>
      <c r="E609" s="58">
        <f t="shared" si="140"/>
        <v>53.846153846153847</v>
      </c>
      <c r="F609" s="58">
        <f t="shared" si="141"/>
        <v>69.230769230769226</v>
      </c>
      <c r="G609" s="58">
        <f t="shared" si="137"/>
        <v>15.38461538461538</v>
      </c>
      <c r="I609" s="55">
        <v>8</v>
      </c>
      <c r="J609" s="55">
        <v>6</v>
      </c>
      <c r="K609" s="173">
        <v>4</v>
      </c>
      <c r="L609" s="173">
        <v>5</v>
      </c>
      <c r="M609" s="58">
        <v>66.666666666666671</v>
      </c>
      <c r="N609" s="58">
        <v>83.333333333333329</v>
      </c>
      <c r="O609" s="58">
        <v>16.666666666666657</v>
      </c>
    </row>
    <row r="610" spans="1:15" x14ac:dyDescent="0.25">
      <c r="A610" s="55">
        <v>24</v>
      </c>
      <c r="B610" s="56">
        <v>13</v>
      </c>
      <c r="C610" s="156">
        <v>7</v>
      </c>
      <c r="D610" s="156">
        <v>10</v>
      </c>
      <c r="E610" s="58">
        <f t="shared" si="140"/>
        <v>53.846153846153847</v>
      </c>
      <c r="F610" s="58">
        <f t="shared" si="141"/>
        <v>76.92307692307692</v>
      </c>
      <c r="G610" s="58">
        <f t="shared" si="137"/>
        <v>23.076923076923073</v>
      </c>
      <c r="I610" s="55">
        <v>9</v>
      </c>
      <c r="J610" s="55">
        <v>6</v>
      </c>
      <c r="K610" s="173">
        <v>4</v>
      </c>
      <c r="L610" s="173">
        <v>5</v>
      </c>
      <c r="M610" s="58">
        <v>66.666666666666671</v>
      </c>
      <c r="N610" s="58">
        <v>83.333333333333329</v>
      </c>
      <c r="O610" s="58">
        <v>16.666666666666657</v>
      </c>
    </row>
    <row r="611" spans="1:15" x14ac:dyDescent="0.25">
      <c r="A611" s="55">
        <v>25</v>
      </c>
      <c r="B611" s="56">
        <v>13</v>
      </c>
      <c r="C611" s="156">
        <v>8</v>
      </c>
      <c r="D611" s="156">
        <v>9</v>
      </c>
      <c r="E611" s="58">
        <f t="shared" si="140"/>
        <v>61.53846153846154</v>
      </c>
      <c r="F611" s="58">
        <f t="shared" si="141"/>
        <v>69.230769230769226</v>
      </c>
      <c r="G611" s="58">
        <f t="shared" si="137"/>
        <v>7.6923076923076863</v>
      </c>
      <c r="I611" s="55">
        <v>10</v>
      </c>
      <c r="J611" s="55">
        <v>6</v>
      </c>
      <c r="K611" s="173">
        <v>4</v>
      </c>
      <c r="L611" s="173">
        <v>5</v>
      </c>
      <c r="M611" s="58">
        <v>66.666666666666671</v>
      </c>
      <c r="N611" s="58">
        <v>83.333333333333329</v>
      </c>
      <c r="O611" s="58">
        <v>16.666666666666657</v>
      </c>
    </row>
    <row r="612" spans="1:15" x14ac:dyDescent="0.25">
      <c r="A612" s="55">
        <v>26</v>
      </c>
      <c r="B612" s="56">
        <v>13</v>
      </c>
      <c r="C612" s="57">
        <v>4</v>
      </c>
      <c r="D612" s="57">
        <v>6</v>
      </c>
      <c r="E612" s="58">
        <f t="shared" si="140"/>
        <v>30.76923076923077</v>
      </c>
      <c r="F612" s="58">
        <f t="shared" si="141"/>
        <v>46.153846153846153</v>
      </c>
      <c r="G612" s="58">
        <f t="shared" si="137"/>
        <v>15.384615384615383</v>
      </c>
      <c r="I612" s="55">
        <v>11</v>
      </c>
      <c r="J612" s="55">
        <v>6</v>
      </c>
      <c r="K612" s="173">
        <v>1</v>
      </c>
      <c r="L612" s="173">
        <v>1</v>
      </c>
      <c r="M612" s="58">
        <v>16.666666666666668</v>
      </c>
      <c r="N612" s="58">
        <v>16.666666666666668</v>
      </c>
      <c r="O612" s="58">
        <v>0</v>
      </c>
    </row>
    <row r="613" spans="1:15" x14ac:dyDescent="0.25">
      <c r="A613" s="55">
        <v>27</v>
      </c>
      <c r="B613" s="56">
        <v>13</v>
      </c>
      <c r="C613" s="57">
        <v>8</v>
      </c>
      <c r="D613" s="57">
        <v>11</v>
      </c>
      <c r="E613" s="58">
        <f t="shared" si="140"/>
        <v>61.53846153846154</v>
      </c>
      <c r="F613" s="58">
        <f t="shared" si="141"/>
        <v>84.615384615384613</v>
      </c>
      <c r="G613" s="58">
        <f t="shared" si="137"/>
        <v>23.076923076923073</v>
      </c>
      <c r="I613" s="55">
        <v>12</v>
      </c>
      <c r="J613" s="55">
        <v>6</v>
      </c>
      <c r="K613" s="56">
        <v>2</v>
      </c>
      <c r="L613" s="56"/>
      <c r="M613" s="58">
        <v>33.333333333333336</v>
      </c>
      <c r="N613" s="58">
        <v>0</v>
      </c>
      <c r="O613" s="58">
        <v>-33.333333333333336</v>
      </c>
    </row>
    <row r="614" spans="1:15" x14ac:dyDescent="0.25">
      <c r="A614" s="55">
        <v>28</v>
      </c>
      <c r="B614" s="56">
        <v>13</v>
      </c>
      <c r="C614" s="57">
        <v>7</v>
      </c>
      <c r="D614" s="57">
        <v>13</v>
      </c>
      <c r="E614" s="58">
        <f t="shared" si="140"/>
        <v>53.846153846153847</v>
      </c>
      <c r="F614" s="58">
        <f t="shared" si="141"/>
        <v>100</v>
      </c>
      <c r="G614" s="58">
        <f t="shared" si="137"/>
        <v>46.153846153846153</v>
      </c>
      <c r="I614" s="55">
        <v>13</v>
      </c>
      <c r="J614" s="55">
        <v>6</v>
      </c>
      <c r="K614" s="173">
        <v>5</v>
      </c>
      <c r="L614" s="173">
        <v>6</v>
      </c>
      <c r="M614" s="58">
        <v>83.333333333333329</v>
      </c>
      <c r="N614" s="58">
        <v>100</v>
      </c>
      <c r="O614" s="58">
        <v>16.666666666666671</v>
      </c>
    </row>
    <row r="615" spans="1:15" x14ac:dyDescent="0.25">
      <c r="A615" s="55">
        <v>29</v>
      </c>
      <c r="B615" s="56">
        <v>13</v>
      </c>
      <c r="C615" s="57">
        <v>7</v>
      </c>
      <c r="D615" s="57">
        <v>8</v>
      </c>
      <c r="E615" s="58">
        <f t="shared" si="140"/>
        <v>53.846153846153847</v>
      </c>
      <c r="F615" s="58">
        <f t="shared" si="141"/>
        <v>61.53846153846154</v>
      </c>
      <c r="G615" s="58">
        <f t="shared" si="137"/>
        <v>7.6923076923076934</v>
      </c>
      <c r="I615" s="55">
        <v>14</v>
      </c>
      <c r="J615" s="55">
        <v>6</v>
      </c>
      <c r="K615" s="173">
        <v>3</v>
      </c>
      <c r="L615" s="173">
        <v>5</v>
      </c>
      <c r="M615" s="58">
        <v>50</v>
      </c>
      <c r="N615" s="58">
        <v>83.333333333333329</v>
      </c>
      <c r="O615" s="58">
        <v>33.333333333333329</v>
      </c>
    </row>
    <row r="616" spans="1:15" x14ac:dyDescent="0.25">
      <c r="A616" s="55">
        <v>30</v>
      </c>
      <c r="B616" s="56">
        <v>13</v>
      </c>
      <c r="C616" s="57">
        <v>4</v>
      </c>
      <c r="D616" s="57">
        <v>11</v>
      </c>
      <c r="E616" s="58">
        <f t="shared" si="140"/>
        <v>30.76923076923077</v>
      </c>
      <c r="F616" s="58">
        <f t="shared" si="141"/>
        <v>84.615384615384613</v>
      </c>
      <c r="G616" s="58">
        <f t="shared" si="137"/>
        <v>53.84615384615384</v>
      </c>
      <c r="I616" s="55">
        <v>15</v>
      </c>
      <c r="J616" s="55">
        <v>6</v>
      </c>
      <c r="K616" s="173">
        <v>3</v>
      </c>
      <c r="L616" s="173">
        <v>4</v>
      </c>
      <c r="M616" s="58">
        <v>50</v>
      </c>
      <c r="N616" s="58">
        <v>66.666666666666671</v>
      </c>
      <c r="O616" s="58">
        <v>16.666666666666671</v>
      </c>
    </row>
    <row r="617" spans="1:15" x14ac:dyDescent="0.25">
      <c r="A617" s="55">
        <v>31</v>
      </c>
      <c r="B617" s="56">
        <v>13</v>
      </c>
      <c r="C617" s="57">
        <v>3</v>
      </c>
      <c r="D617" s="57">
        <v>6</v>
      </c>
      <c r="E617" s="58">
        <f t="shared" si="140"/>
        <v>23.076923076923077</v>
      </c>
      <c r="F617" s="58">
        <f t="shared" si="141"/>
        <v>46.153846153846153</v>
      </c>
      <c r="G617" s="58">
        <f t="shared" si="137"/>
        <v>23.076923076923077</v>
      </c>
      <c r="I617" s="55">
        <v>16</v>
      </c>
      <c r="J617" s="55">
        <v>6</v>
      </c>
      <c r="K617" s="173">
        <v>1</v>
      </c>
      <c r="L617" s="173">
        <v>4</v>
      </c>
      <c r="M617" s="58">
        <v>16.666666666666668</v>
      </c>
      <c r="N617" s="58">
        <v>66.666666666666671</v>
      </c>
      <c r="O617" s="58">
        <v>50</v>
      </c>
    </row>
    <row r="618" spans="1:15" x14ac:dyDescent="0.25">
      <c r="A618" s="55">
        <v>32</v>
      </c>
      <c r="B618" s="56">
        <v>13</v>
      </c>
      <c r="C618" s="57">
        <v>11</v>
      </c>
      <c r="D618" s="57">
        <v>13</v>
      </c>
      <c r="E618" s="58">
        <f t="shared" si="140"/>
        <v>84.615384615384613</v>
      </c>
      <c r="F618" s="58">
        <f t="shared" si="141"/>
        <v>100</v>
      </c>
      <c r="G618" s="58">
        <f t="shared" si="137"/>
        <v>15.384615384615387</v>
      </c>
      <c r="I618" s="55">
        <v>17</v>
      </c>
      <c r="J618" s="55">
        <v>6</v>
      </c>
      <c r="K618" s="56">
        <v>2</v>
      </c>
      <c r="L618" s="56">
        <v>6</v>
      </c>
      <c r="M618" s="58">
        <v>33.333333333333336</v>
      </c>
      <c r="N618" s="58">
        <v>100</v>
      </c>
      <c r="O618" s="58">
        <v>66.666666666666657</v>
      </c>
    </row>
    <row r="619" spans="1:15" x14ac:dyDescent="0.25">
      <c r="A619" s="55">
        <v>33</v>
      </c>
      <c r="B619" s="56">
        <v>13</v>
      </c>
      <c r="C619" s="57">
        <v>7</v>
      </c>
      <c r="D619" s="57">
        <v>11</v>
      </c>
      <c r="E619" s="58">
        <f t="shared" si="140"/>
        <v>53.846153846153847</v>
      </c>
      <c r="F619" s="58">
        <f t="shared" si="141"/>
        <v>84.615384615384613</v>
      </c>
      <c r="G619" s="58">
        <f t="shared" si="137"/>
        <v>30.769230769230766</v>
      </c>
      <c r="I619" s="55">
        <v>18</v>
      </c>
      <c r="J619" s="55">
        <v>6</v>
      </c>
      <c r="K619" s="173">
        <v>3</v>
      </c>
      <c r="L619" s="173">
        <v>4</v>
      </c>
      <c r="M619" s="58">
        <v>50</v>
      </c>
      <c r="N619" s="58">
        <v>66.666666666666671</v>
      </c>
      <c r="O619" s="58">
        <v>16.666666666666671</v>
      </c>
    </row>
    <row r="620" spans="1:15" x14ac:dyDescent="0.25">
      <c r="A620" s="55">
        <v>34</v>
      </c>
      <c r="B620" s="56">
        <v>13</v>
      </c>
      <c r="C620" s="57">
        <v>8</v>
      </c>
      <c r="D620" s="57">
        <v>10</v>
      </c>
      <c r="E620" s="58">
        <f t="shared" si="140"/>
        <v>61.53846153846154</v>
      </c>
      <c r="F620" s="58">
        <f t="shared" si="141"/>
        <v>76.92307692307692</v>
      </c>
      <c r="G620" s="58">
        <f t="shared" si="137"/>
        <v>15.38461538461538</v>
      </c>
      <c r="I620" s="55"/>
      <c r="J620" s="55"/>
      <c r="K620" s="173"/>
      <c r="L620" s="173"/>
      <c r="M620" s="58"/>
      <c r="N620" s="58"/>
      <c r="O620" s="58"/>
    </row>
    <row r="621" spans="1:15" x14ac:dyDescent="0.25">
      <c r="A621" s="55">
        <v>35</v>
      </c>
      <c r="B621" s="56">
        <v>13</v>
      </c>
      <c r="C621" s="62">
        <v>2</v>
      </c>
      <c r="D621" s="62">
        <v>8</v>
      </c>
      <c r="E621" s="58">
        <f t="shared" si="140"/>
        <v>15.384615384615385</v>
      </c>
      <c r="F621" s="58">
        <f t="shared" si="141"/>
        <v>61.53846153846154</v>
      </c>
      <c r="G621" s="58">
        <f t="shared" si="137"/>
        <v>46.153846153846153</v>
      </c>
      <c r="I621" s="55">
        <v>19</v>
      </c>
      <c r="J621" s="55">
        <v>6</v>
      </c>
      <c r="K621" s="173">
        <v>0</v>
      </c>
      <c r="L621" s="173">
        <v>4</v>
      </c>
      <c r="M621" s="58">
        <v>0</v>
      </c>
      <c r="N621" s="58">
        <v>66.666666666666671</v>
      </c>
      <c r="O621" s="58">
        <v>66.666666666666671</v>
      </c>
    </row>
    <row r="622" spans="1:15" x14ac:dyDescent="0.25">
      <c r="A622" s="64" t="s">
        <v>40</v>
      </c>
      <c r="B622" s="144">
        <f>+AVERAGE(B587:B593)</f>
        <v>13</v>
      </c>
      <c r="C622" s="100">
        <f>+AVERAGE(C587:C621)</f>
        <v>6.2571428571428571</v>
      </c>
      <c r="D622" s="100">
        <f>+AVERAGE(D587:D621)</f>
        <v>10.514285714285714</v>
      </c>
      <c r="E622" s="66">
        <f>+AVERAGE(E587:E621)</f>
        <v>48.13186813186811</v>
      </c>
      <c r="F622" s="66">
        <f>+AVERAGE(F587:F621)</f>
        <v>80.87912087912089</v>
      </c>
      <c r="G622" s="66">
        <f t="shared" si="137"/>
        <v>32.74725274725278</v>
      </c>
      <c r="I622" s="55">
        <v>20</v>
      </c>
      <c r="J622" s="55">
        <v>6</v>
      </c>
      <c r="K622" s="173">
        <v>4</v>
      </c>
      <c r="L622" s="173">
        <v>4</v>
      </c>
      <c r="M622" s="58">
        <v>66.666666666666671</v>
      </c>
      <c r="N622" s="58">
        <v>66.666666666666671</v>
      </c>
      <c r="O622" s="58">
        <v>0</v>
      </c>
    </row>
    <row r="623" spans="1:15" x14ac:dyDescent="0.25">
      <c r="A623" s="210"/>
      <c r="B623" s="211"/>
      <c r="C623" s="213"/>
      <c r="D623" s="213"/>
      <c r="E623" s="212"/>
      <c r="F623" s="212"/>
      <c r="G623" s="212"/>
      <c r="I623" s="55">
        <v>21</v>
      </c>
      <c r="J623" s="55">
        <v>6</v>
      </c>
      <c r="K623" s="173">
        <v>4</v>
      </c>
      <c r="L623" s="173">
        <v>0</v>
      </c>
      <c r="M623" s="58">
        <v>66.666666666666671</v>
      </c>
      <c r="N623" s="58">
        <v>0</v>
      </c>
      <c r="O623" s="58">
        <v>-66.666666666666671</v>
      </c>
    </row>
    <row r="624" spans="1:15" x14ac:dyDescent="0.25">
      <c r="A624" s="210"/>
      <c r="B624" s="211"/>
      <c r="C624" s="213"/>
      <c r="D624" s="213"/>
      <c r="E624" s="212"/>
      <c r="F624" s="212"/>
      <c r="G624" s="212"/>
      <c r="I624" s="55">
        <v>22</v>
      </c>
      <c r="J624" s="55">
        <v>6</v>
      </c>
      <c r="K624" s="173">
        <v>3</v>
      </c>
      <c r="L624" s="173">
        <v>6</v>
      </c>
      <c r="M624" s="58">
        <v>50</v>
      </c>
      <c r="N624" s="58">
        <v>100</v>
      </c>
      <c r="O624" s="58">
        <v>50</v>
      </c>
    </row>
    <row r="625" spans="1:15" x14ac:dyDescent="0.25">
      <c r="A625" s="210"/>
      <c r="B625" s="211"/>
      <c r="C625" s="213"/>
      <c r="D625" s="213"/>
      <c r="E625" s="212"/>
      <c r="F625" s="212"/>
      <c r="G625" s="212"/>
      <c r="I625" s="55">
        <v>23</v>
      </c>
      <c r="J625" s="55">
        <v>6</v>
      </c>
      <c r="K625" s="173">
        <v>2</v>
      </c>
      <c r="L625" s="173">
        <v>5</v>
      </c>
      <c r="M625" s="58">
        <v>33.333333333333336</v>
      </c>
      <c r="N625" s="58">
        <v>83.333333333333329</v>
      </c>
      <c r="O625" s="58">
        <v>49.999999999999993</v>
      </c>
    </row>
    <row r="626" spans="1:15" x14ac:dyDescent="0.25">
      <c r="A626" s="320" t="s">
        <v>149</v>
      </c>
      <c r="B626" s="321"/>
      <c r="C626" s="321"/>
      <c r="D626" s="321"/>
      <c r="E626" s="321"/>
      <c r="F626" s="321"/>
      <c r="G626" s="322"/>
      <c r="I626" s="55">
        <v>24</v>
      </c>
      <c r="J626" s="55">
        <v>6</v>
      </c>
      <c r="K626" s="56">
        <v>2</v>
      </c>
      <c r="L626" s="56">
        <v>5</v>
      </c>
      <c r="M626" s="58">
        <v>33.333333333333336</v>
      </c>
      <c r="N626" s="58">
        <v>83.333333333333329</v>
      </c>
      <c r="O626" s="58">
        <v>49.999999999999993</v>
      </c>
    </row>
    <row r="627" spans="1:15" x14ac:dyDescent="0.25">
      <c r="A627" s="323" t="s">
        <v>328</v>
      </c>
      <c r="B627" s="324"/>
      <c r="C627" s="324"/>
      <c r="D627" s="324"/>
      <c r="E627" s="324"/>
      <c r="F627" s="324"/>
      <c r="G627" s="325"/>
      <c r="I627" s="55">
        <v>25</v>
      </c>
      <c r="J627" s="55">
        <v>6</v>
      </c>
      <c r="K627" s="173">
        <v>6</v>
      </c>
      <c r="L627" s="173">
        <v>6</v>
      </c>
      <c r="M627" s="58">
        <v>100</v>
      </c>
      <c r="N627" s="58">
        <v>100</v>
      </c>
      <c r="O627" s="58">
        <v>0</v>
      </c>
    </row>
    <row r="628" spans="1:15" x14ac:dyDescent="0.25">
      <c r="A628" s="229" t="s">
        <v>51</v>
      </c>
      <c r="B628" s="230" t="s">
        <v>80</v>
      </c>
      <c r="C628" s="231" t="s">
        <v>52</v>
      </c>
      <c r="D628" s="231" t="s">
        <v>53</v>
      </c>
      <c r="E628" s="231" t="s">
        <v>48</v>
      </c>
      <c r="F628" s="231" t="s">
        <v>49</v>
      </c>
      <c r="G628" s="231" t="s">
        <v>47</v>
      </c>
      <c r="I628" s="167" t="s">
        <v>40</v>
      </c>
      <c r="J628" s="168">
        <v>6</v>
      </c>
      <c r="K628" s="168">
        <v>2.96</v>
      </c>
      <c r="L628" s="168">
        <v>4.3636363636363633</v>
      </c>
      <c r="M628" s="169">
        <v>49.333333333333329</v>
      </c>
      <c r="N628" s="169">
        <v>64</v>
      </c>
      <c r="O628" s="169">
        <v>14.666666666666671</v>
      </c>
    </row>
    <row r="629" spans="1:15" x14ac:dyDescent="0.25">
      <c r="A629" s="4">
        <v>1</v>
      </c>
      <c r="B629" s="4">
        <v>6</v>
      </c>
      <c r="C629" s="233">
        <v>2</v>
      </c>
      <c r="D629" s="233">
        <v>3</v>
      </c>
      <c r="E629" s="236">
        <v>33.333333333333336</v>
      </c>
      <c r="F629" s="236">
        <v>50</v>
      </c>
      <c r="G629" s="236">
        <v>16.666666666666664</v>
      </c>
    </row>
    <row r="630" spans="1:15" x14ac:dyDescent="0.25">
      <c r="A630" s="4">
        <v>2</v>
      </c>
      <c r="B630" s="4">
        <v>6</v>
      </c>
      <c r="C630" s="234">
        <v>1</v>
      </c>
      <c r="D630" s="234">
        <v>1</v>
      </c>
      <c r="E630" s="236">
        <v>16.666666666666668</v>
      </c>
      <c r="F630" s="236">
        <v>16.666666666666668</v>
      </c>
      <c r="G630" s="236">
        <v>0</v>
      </c>
    </row>
    <row r="631" spans="1:15" x14ac:dyDescent="0.25">
      <c r="A631" s="4">
        <v>3</v>
      </c>
      <c r="B631" s="4">
        <v>6</v>
      </c>
      <c r="C631" s="234">
        <v>2</v>
      </c>
      <c r="D631" s="234">
        <v>2</v>
      </c>
      <c r="E631" s="236">
        <v>33.333333333333336</v>
      </c>
      <c r="F631" s="236">
        <v>33.333333333333336</v>
      </c>
      <c r="G631" s="236">
        <v>0</v>
      </c>
      <c r="I631" s="330" t="s">
        <v>149</v>
      </c>
      <c r="J631" s="330"/>
      <c r="K631" s="330"/>
      <c r="L631" s="330"/>
      <c r="M631" s="330"/>
      <c r="N631" s="330"/>
      <c r="O631" s="331"/>
    </row>
    <row r="632" spans="1:15" x14ac:dyDescent="0.25">
      <c r="A632" s="4">
        <v>4</v>
      </c>
      <c r="B632" s="4">
        <v>6</v>
      </c>
      <c r="C632" s="234">
        <v>3</v>
      </c>
      <c r="D632" s="234">
        <v>3</v>
      </c>
      <c r="E632" s="236">
        <v>50</v>
      </c>
      <c r="F632" s="236">
        <v>50</v>
      </c>
      <c r="G632" s="236">
        <v>0</v>
      </c>
      <c r="I632" s="332" t="s">
        <v>301</v>
      </c>
      <c r="J632" s="332"/>
      <c r="K632" s="332"/>
      <c r="L632" s="332"/>
      <c r="M632" s="332"/>
      <c r="N632" s="332"/>
      <c r="O632" s="333"/>
    </row>
    <row r="633" spans="1:15" ht="24" x14ac:dyDescent="0.25">
      <c r="A633" s="4">
        <v>5</v>
      </c>
      <c r="B633" s="4">
        <v>6</v>
      </c>
      <c r="C633" s="234">
        <v>3</v>
      </c>
      <c r="D633" s="234">
        <v>5</v>
      </c>
      <c r="E633" s="236">
        <v>50</v>
      </c>
      <c r="F633" s="236">
        <v>83.333333333333329</v>
      </c>
      <c r="G633" s="236">
        <v>33.333333333333329</v>
      </c>
      <c r="I633" s="53" t="s">
        <v>51</v>
      </c>
      <c r="J633" s="53" t="s">
        <v>80</v>
      </c>
      <c r="K633" s="54" t="s">
        <v>52</v>
      </c>
      <c r="L633" s="54" t="s">
        <v>53</v>
      </c>
      <c r="M633" s="54" t="s">
        <v>48</v>
      </c>
      <c r="N633" s="54" t="s">
        <v>49</v>
      </c>
      <c r="O633" s="53" t="s">
        <v>47</v>
      </c>
    </row>
    <row r="634" spans="1:15" x14ac:dyDescent="0.25">
      <c r="A634" s="4">
        <v>6</v>
      </c>
      <c r="B634" s="4">
        <v>6</v>
      </c>
      <c r="C634" s="234">
        <v>3</v>
      </c>
      <c r="D634" s="234">
        <v>3</v>
      </c>
      <c r="E634" s="236">
        <v>50</v>
      </c>
      <c r="F634" s="236">
        <v>50</v>
      </c>
      <c r="G634" s="236">
        <v>0</v>
      </c>
      <c r="I634" s="55">
        <v>1</v>
      </c>
      <c r="J634" s="56"/>
      <c r="K634" s="57"/>
      <c r="L634" s="57"/>
      <c r="M634" s="58" t="e">
        <f>+K634*100/J634</f>
        <v>#DIV/0!</v>
      </c>
      <c r="N634" s="58" t="e">
        <f>+L634*100/J634</f>
        <v>#DIV/0!</v>
      </c>
      <c r="O634" s="58" t="e">
        <f>+N634-M634</f>
        <v>#DIV/0!</v>
      </c>
    </row>
    <row r="635" spans="1:15" x14ac:dyDescent="0.25">
      <c r="A635" s="4">
        <v>7</v>
      </c>
      <c r="B635" s="4">
        <v>6</v>
      </c>
      <c r="C635" s="235">
        <v>1</v>
      </c>
      <c r="D635" s="235">
        <v>1</v>
      </c>
      <c r="E635" s="236">
        <v>16.666666666666668</v>
      </c>
      <c r="F635" s="236">
        <v>16.666666666666668</v>
      </c>
      <c r="G635" s="236">
        <v>0</v>
      </c>
      <c r="I635" s="55">
        <v>2</v>
      </c>
      <c r="J635" s="55"/>
      <c r="K635" s="57"/>
      <c r="L635" s="57"/>
      <c r="M635" s="59" t="e">
        <f t="shared" ref="M635:M640" si="142">+K635*100/J635</f>
        <v>#DIV/0!</v>
      </c>
      <c r="N635" s="59" t="e">
        <f t="shared" ref="N635:N640" si="143">+L635*100/J635</f>
        <v>#DIV/0!</v>
      </c>
      <c r="O635" s="58" t="e">
        <f t="shared" ref="O635:O673" si="144">+N635-M635</f>
        <v>#DIV/0!</v>
      </c>
    </row>
    <row r="636" spans="1:15" x14ac:dyDescent="0.25">
      <c r="A636" s="4">
        <v>8</v>
      </c>
      <c r="B636" s="4">
        <v>6</v>
      </c>
      <c r="C636" s="234">
        <v>2</v>
      </c>
      <c r="D636" s="234">
        <v>3</v>
      </c>
      <c r="E636" s="236">
        <v>33.333333333333336</v>
      </c>
      <c r="F636" s="236">
        <v>50</v>
      </c>
      <c r="G636" s="236">
        <v>16.666666666666664</v>
      </c>
      <c r="I636" s="55">
        <v>3</v>
      </c>
      <c r="J636" s="56"/>
      <c r="K636" s="57"/>
      <c r="L636" s="57"/>
      <c r="M636" s="58" t="e">
        <f t="shared" si="142"/>
        <v>#DIV/0!</v>
      </c>
      <c r="N636" s="58" t="e">
        <f t="shared" si="143"/>
        <v>#DIV/0!</v>
      </c>
      <c r="O636" s="58" t="e">
        <f t="shared" si="144"/>
        <v>#DIV/0!</v>
      </c>
    </row>
    <row r="637" spans="1:15" x14ac:dyDescent="0.25">
      <c r="A637" s="4">
        <v>9</v>
      </c>
      <c r="B637" s="4">
        <v>6</v>
      </c>
      <c r="C637" s="234">
        <v>2</v>
      </c>
      <c r="D637" s="234">
        <v>2</v>
      </c>
      <c r="E637" s="236">
        <v>33.333333333333336</v>
      </c>
      <c r="F637" s="236">
        <v>33.333333333333336</v>
      </c>
      <c r="G637" s="236">
        <v>0</v>
      </c>
      <c r="I637" s="55">
        <v>4</v>
      </c>
      <c r="J637" s="56"/>
      <c r="K637" s="57"/>
      <c r="L637" s="57"/>
      <c r="M637" s="58" t="e">
        <f t="shared" si="142"/>
        <v>#DIV/0!</v>
      </c>
      <c r="N637" s="58" t="e">
        <f t="shared" si="143"/>
        <v>#DIV/0!</v>
      </c>
      <c r="O637" s="58" t="e">
        <f t="shared" si="144"/>
        <v>#DIV/0!</v>
      </c>
    </row>
    <row r="638" spans="1:15" x14ac:dyDescent="0.25">
      <c r="A638" s="4">
        <v>10</v>
      </c>
      <c r="B638" s="4">
        <v>6</v>
      </c>
      <c r="C638" s="234">
        <v>3</v>
      </c>
      <c r="D638" s="234">
        <v>4</v>
      </c>
      <c r="E638" s="236">
        <v>50</v>
      </c>
      <c r="F638" s="236">
        <v>66.666666666666671</v>
      </c>
      <c r="G638" s="236">
        <v>16.666666666666671</v>
      </c>
      <c r="I638" s="55">
        <v>5</v>
      </c>
      <c r="J638" s="56"/>
      <c r="K638" s="57"/>
      <c r="L638" s="57"/>
      <c r="M638" s="58" t="e">
        <f t="shared" si="142"/>
        <v>#DIV/0!</v>
      </c>
      <c r="N638" s="58" t="e">
        <f t="shared" si="143"/>
        <v>#DIV/0!</v>
      </c>
      <c r="O638" s="58" t="e">
        <f t="shared" si="144"/>
        <v>#DIV/0!</v>
      </c>
    </row>
    <row r="639" spans="1:15" x14ac:dyDescent="0.25">
      <c r="A639" s="4">
        <v>11</v>
      </c>
      <c r="B639" s="4">
        <v>6</v>
      </c>
      <c r="C639" s="234">
        <v>1</v>
      </c>
      <c r="D639" s="234">
        <v>3</v>
      </c>
      <c r="E639" s="236">
        <v>16.666666666666668</v>
      </c>
      <c r="F639" s="236">
        <v>50</v>
      </c>
      <c r="G639" s="236">
        <v>33.333333333333329</v>
      </c>
      <c r="I639" s="55">
        <v>6</v>
      </c>
      <c r="J639" s="56"/>
      <c r="K639" s="57"/>
      <c r="L639" s="57"/>
      <c r="M639" s="58" t="e">
        <f t="shared" si="142"/>
        <v>#DIV/0!</v>
      </c>
      <c r="N639" s="58" t="e">
        <f t="shared" si="143"/>
        <v>#DIV/0!</v>
      </c>
      <c r="O639" s="58" t="e">
        <f t="shared" si="144"/>
        <v>#DIV/0!</v>
      </c>
    </row>
    <row r="640" spans="1:15" x14ac:dyDescent="0.25">
      <c r="A640" s="4">
        <v>12</v>
      </c>
      <c r="B640" s="4">
        <v>6</v>
      </c>
      <c r="C640" s="234">
        <v>2</v>
      </c>
      <c r="D640" s="234">
        <v>2</v>
      </c>
      <c r="E640" s="236">
        <v>33.333333333333336</v>
      </c>
      <c r="F640" s="236">
        <v>33.333333333333336</v>
      </c>
      <c r="G640" s="236">
        <v>0</v>
      </c>
      <c r="I640" s="55">
        <v>7</v>
      </c>
      <c r="J640" s="56"/>
      <c r="K640" s="57"/>
      <c r="L640" s="57"/>
      <c r="M640" s="58" t="e">
        <f t="shared" si="142"/>
        <v>#DIV/0!</v>
      </c>
      <c r="N640" s="58" t="e">
        <f t="shared" si="143"/>
        <v>#DIV/0!</v>
      </c>
      <c r="O640" s="58" t="e">
        <f t="shared" si="144"/>
        <v>#DIV/0!</v>
      </c>
    </row>
    <row r="641" spans="1:15" x14ac:dyDescent="0.25">
      <c r="A641" s="4">
        <v>13</v>
      </c>
      <c r="B641" s="4">
        <v>6</v>
      </c>
      <c r="C641" s="234">
        <v>2</v>
      </c>
      <c r="D641" s="234">
        <v>3</v>
      </c>
      <c r="E641" s="236">
        <v>33.333333333333336</v>
      </c>
      <c r="F641" s="236">
        <v>50</v>
      </c>
      <c r="G641" s="236">
        <v>16.666666666666664</v>
      </c>
      <c r="I641" s="55">
        <v>8</v>
      </c>
      <c r="J641" s="56"/>
      <c r="K641" s="57"/>
      <c r="L641" s="57"/>
      <c r="M641" s="58" t="e">
        <f>+K641*100/J673</f>
        <v>#DIV/0!</v>
      </c>
      <c r="N641" s="58" t="e">
        <f>+L641*100/J673</f>
        <v>#DIV/0!</v>
      </c>
      <c r="O641" s="58" t="e">
        <f t="shared" si="144"/>
        <v>#DIV/0!</v>
      </c>
    </row>
    <row r="642" spans="1:15" x14ac:dyDescent="0.25">
      <c r="A642" s="4">
        <v>14</v>
      </c>
      <c r="B642" s="4">
        <v>6</v>
      </c>
      <c r="C642" s="234">
        <v>4</v>
      </c>
      <c r="D642" s="234">
        <v>4</v>
      </c>
      <c r="E642" s="236">
        <v>66.666666666666671</v>
      </c>
      <c r="F642" s="236">
        <v>66.666666666666671</v>
      </c>
      <c r="G642" s="236">
        <v>0</v>
      </c>
      <c r="I642" s="55">
        <v>9</v>
      </c>
      <c r="J642" s="56"/>
      <c r="K642" s="57"/>
      <c r="L642" s="57"/>
      <c r="M642" s="58" t="e">
        <f t="shared" ref="M642:M644" si="145">+K642*100/J642</f>
        <v>#DIV/0!</v>
      </c>
      <c r="N642" s="58" t="e">
        <f t="shared" ref="N642:N644" si="146">+L642*100/J642</f>
        <v>#DIV/0!</v>
      </c>
      <c r="O642" s="58" t="e">
        <f t="shared" si="144"/>
        <v>#DIV/0!</v>
      </c>
    </row>
    <row r="643" spans="1:15" x14ac:dyDescent="0.25">
      <c r="A643" s="4">
        <v>15</v>
      </c>
      <c r="B643" s="4">
        <v>6</v>
      </c>
      <c r="C643" s="234">
        <v>1</v>
      </c>
      <c r="D643" s="234">
        <v>1</v>
      </c>
      <c r="E643" s="236">
        <v>16.666666666666668</v>
      </c>
      <c r="F643" s="236">
        <v>16.666666666666668</v>
      </c>
      <c r="G643" s="236">
        <v>0</v>
      </c>
      <c r="I643" s="55">
        <v>10</v>
      </c>
      <c r="J643" s="56"/>
      <c r="K643" s="57"/>
      <c r="L643" s="57"/>
      <c r="M643" s="58" t="e">
        <f t="shared" si="145"/>
        <v>#DIV/0!</v>
      </c>
      <c r="N643" s="58" t="e">
        <f t="shared" si="146"/>
        <v>#DIV/0!</v>
      </c>
      <c r="O643" s="58" t="e">
        <f t="shared" si="144"/>
        <v>#DIV/0!</v>
      </c>
    </row>
    <row r="644" spans="1:15" x14ac:dyDescent="0.25">
      <c r="A644" s="4">
        <v>16</v>
      </c>
      <c r="B644" s="4">
        <v>6</v>
      </c>
      <c r="C644" s="234">
        <v>2</v>
      </c>
      <c r="D644" s="234"/>
      <c r="E644" s="236">
        <v>33.333333333333336</v>
      </c>
      <c r="F644" s="236">
        <v>0</v>
      </c>
      <c r="G644" s="236">
        <v>-33.333333333333336</v>
      </c>
      <c r="I644" s="55">
        <v>11</v>
      </c>
      <c r="J644" s="56"/>
      <c r="K644" s="57"/>
      <c r="L644" s="57"/>
      <c r="M644" s="58" t="e">
        <f t="shared" si="145"/>
        <v>#DIV/0!</v>
      </c>
      <c r="N644" s="58" t="e">
        <f t="shared" si="146"/>
        <v>#DIV/0!</v>
      </c>
      <c r="O644" s="58" t="e">
        <f t="shared" si="144"/>
        <v>#DIV/0!</v>
      </c>
    </row>
    <row r="645" spans="1:15" x14ac:dyDescent="0.25">
      <c r="A645" s="4">
        <v>17</v>
      </c>
      <c r="B645" s="4">
        <v>6</v>
      </c>
      <c r="C645" s="234">
        <v>3</v>
      </c>
      <c r="D645" s="234">
        <v>4</v>
      </c>
      <c r="E645" s="236">
        <v>50</v>
      </c>
      <c r="F645" s="236">
        <v>66.666666666666671</v>
      </c>
      <c r="G645" s="236">
        <v>16.666666666666671</v>
      </c>
      <c r="I645" s="55">
        <v>12</v>
      </c>
      <c r="J645" s="56"/>
      <c r="K645" s="57"/>
      <c r="L645" s="57"/>
      <c r="M645" s="58" t="e">
        <f>+K645*100/J645</f>
        <v>#DIV/0!</v>
      </c>
      <c r="N645" s="58" t="e">
        <f>+L645*100/J645</f>
        <v>#DIV/0!</v>
      </c>
      <c r="O645" s="58" t="e">
        <f t="shared" si="144"/>
        <v>#DIV/0!</v>
      </c>
    </row>
    <row r="646" spans="1:15" x14ac:dyDescent="0.25">
      <c r="A646" s="4">
        <v>18</v>
      </c>
      <c r="B646" s="4">
        <v>6</v>
      </c>
      <c r="C646" s="234">
        <v>2</v>
      </c>
      <c r="D646" s="234">
        <v>6</v>
      </c>
      <c r="E646" s="236">
        <v>33.333333333333336</v>
      </c>
      <c r="F646" s="236">
        <v>100</v>
      </c>
      <c r="G646" s="236">
        <v>66.666666666666657</v>
      </c>
      <c r="I646" s="55">
        <v>13</v>
      </c>
      <c r="J646" s="56"/>
      <c r="K646" s="62"/>
      <c r="L646" s="62"/>
      <c r="M646" s="58" t="e">
        <f t="shared" ref="M646:M672" si="147">+K646*100/J646</f>
        <v>#DIV/0!</v>
      </c>
      <c r="N646" s="58" t="e">
        <f t="shared" ref="N646:N672" si="148">+L646*100/J646</f>
        <v>#DIV/0!</v>
      </c>
      <c r="O646" s="58" t="e">
        <f t="shared" si="144"/>
        <v>#DIV/0!</v>
      </c>
    </row>
    <row r="647" spans="1:15" x14ac:dyDescent="0.25">
      <c r="A647" s="237" t="s">
        <v>40</v>
      </c>
      <c r="B647" s="238">
        <v>6</v>
      </c>
      <c r="C647" s="239">
        <v>2.1666666666666665</v>
      </c>
      <c r="D647" s="239">
        <v>2.9411764705882355</v>
      </c>
      <c r="E647" s="245">
        <v>36.111111111111114</v>
      </c>
      <c r="F647" s="245">
        <v>46.296296296296291</v>
      </c>
      <c r="G647" s="245">
        <v>10.185185185185183</v>
      </c>
      <c r="I647" s="55">
        <v>14</v>
      </c>
      <c r="J647" s="56"/>
      <c r="K647" s="57"/>
      <c r="L647" s="155"/>
      <c r="M647" s="58" t="e">
        <f t="shared" si="147"/>
        <v>#DIV/0!</v>
      </c>
      <c r="N647" s="58" t="e">
        <f t="shared" si="148"/>
        <v>#DIV/0!</v>
      </c>
      <c r="O647" s="58" t="e">
        <f t="shared" si="144"/>
        <v>#DIV/0!</v>
      </c>
    </row>
    <row r="648" spans="1:15" x14ac:dyDescent="0.25">
      <c r="C648" s="147"/>
      <c r="D648" s="147"/>
      <c r="I648" s="55">
        <v>15</v>
      </c>
      <c r="J648" s="56"/>
      <c r="K648" s="57"/>
      <c r="L648" s="57"/>
      <c r="M648" s="58" t="e">
        <f t="shared" si="147"/>
        <v>#DIV/0!</v>
      </c>
      <c r="N648" s="58" t="e">
        <f t="shared" si="148"/>
        <v>#DIV/0!</v>
      </c>
      <c r="O648" s="58" t="e">
        <f t="shared" si="144"/>
        <v>#DIV/0!</v>
      </c>
    </row>
    <row r="649" spans="1:15" x14ac:dyDescent="0.25">
      <c r="A649" s="318" t="s">
        <v>149</v>
      </c>
      <c r="B649" s="318"/>
      <c r="C649" s="318"/>
      <c r="D649" s="318"/>
      <c r="E649" s="318"/>
      <c r="F649" s="318"/>
      <c r="G649" s="318"/>
      <c r="I649" s="55">
        <v>16</v>
      </c>
      <c r="J649" s="56"/>
      <c r="K649" s="57"/>
      <c r="L649" s="57"/>
      <c r="M649" s="58" t="e">
        <f t="shared" si="147"/>
        <v>#DIV/0!</v>
      </c>
      <c r="N649" s="58" t="e">
        <f t="shared" si="148"/>
        <v>#DIV/0!</v>
      </c>
      <c r="O649" s="58" t="e">
        <f t="shared" si="144"/>
        <v>#DIV/0!</v>
      </c>
    </row>
    <row r="650" spans="1:15" x14ac:dyDescent="0.25">
      <c r="A650" s="326" t="s">
        <v>329</v>
      </c>
      <c r="B650" s="326"/>
      <c r="C650" s="326"/>
      <c r="D650" s="326"/>
      <c r="E650" s="326"/>
      <c r="F650" s="326"/>
      <c r="G650" s="326"/>
      <c r="I650" s="55">
        <v>17</v>
      </c>
      <c r="J650" s="56"/>
      <c r="K650" s="62"/>
      <c r="L650" s="62"/>
      <c r="M650" s="58" t="e">
        <f t="shared" si="147"/>
        <v>#DIV/0!</v>
      </c>
      <c r="N650" s="58" t="e">
        <f t="shared" si="148"/>
        <v>#DIV/0!</v>
      </c>
      <c r="O650" s="58" t="e">
        <f t="shared" si="144"/>
        <v>#DIV/0!</v>
      </c>
    </row>
    <row r="651" spans="1:15" ht="26.25" x14ac:dyDescent="0.25">
      <c r="A651" s="241" t="s">
        <v>51</v>
      </c>
      <c r="B651" s="241" t="s">
        <v>80</v>
      </c>
      <c r="C651" s="242" t="s">
        <v>52</v>
      </c>
      <c r="D651" s="242" t="s">
        <v>53</v>
      </c>
      <c r="E651" s="241" t="s">
        <v>48</v>
      </c>
      <c r="F651" s="241" t="s">
        <v>49</v>
      </c>
      <c r="G651" s="241" t="s">
        <v>47</v>
      </c>
      <c r="I651" s="55">
        <v>18</v>
      </c>
      <c r="J651" s="56"/>
      <c r="K651" s="57"/>
      <c r="L651" s="57"/>
      <c r="M651" s="58" t="e">
        <f t="shared" si="147"/>
        <v>#DIV/0!</v>
      </c>
      <c r="N651" s="58" t="e">
        <f t="shared" si="148"/>
        <v>#DIV/0!</v>
      </c>
      <c r="O651" s="58" t="e">
        <f t="shared" si="144"/>
        <v>#DIV/0!</v>
      </c>
    </row>
    <row r="652" spans="1:15" x14ac:dyDescent="0.25">
      <c r="A652" s="236">
        <v>1</v>
      </c>
      <c r="B652" s="236">
        <v>6</v>
      </c>
      <c r="C652" s="234">
        <v>1</v>
      </c>
      <c r="D652" s="234">
        <v>5</v>
      </c>
      <c r="E652" s="236">
        <v>16.666666666666668</v>
      </c>
      <c r="F652" s="236">
        <v>83.333333333333329</v>
      </c>
      <c r="G652" s="236">
        <v>66.666666666666657</v>
      </c>
      <c r="I652" s="55">
        <v>19</v>
      </c>
      <c r="J652" s="56"/>
      <c r="K652" s="57"/>
      <c r="L652" s="57"/>
      <c r="M652" s="58" t="e">
        <f t="shared" si="147"/>
        <v>#DIV/0!</v>
      </c>
      <c r="N652" s="58" t="e">
        <f t="shared" si="148"/>
        <v>#DIV/0!</v>
      </c>
      <c r="O652" s="58" t="e">
        <f t="shared" si="144"/>
        <v>#DIV/0!</v>
      </c>
    </row>
    <row r="653" spans="1:15" x14ac:dyDescent="0.25">
      <c r="A653" s="236">
        <v>2</v>
      </c>
      <c r="B653" s="236">
        <v>6</v>
      </c>
      <c r="C653" s="234">
        <v>2</v>
      </c>
      <c r="D653" s="234">
        <v>3</v>
      </c>
      <c r="E653" s="236">
        <v>33.333333333333336</v>
      </c>
      <c r="F653" s="236">
        <v>50</v>
      </c>
      <c r="G653" s="236">
        <v>16.666666666666664</v>
      </c>
      <c r="I653" s="55">
        <v>20</v>
      </c>
      <c r="J653" s="56"/>
      <c r="K653" s="57"/>
      <c r="L653" s="57"/>
      <c r="M653" s="58" t="e">
        <f t="shared" si="147"/>
        <v>#DIV/0!</v>
      </c>
      <c r="N653" s="58" t="e">
        <f t="shared" si="148"/>
        <v>#DIV/0!</v>
      </c>
      <c r="O653" s="58" t="e">
        <f t="shared" si="144"/>
        <v>#DIV/0!</v>
      </c>
    </row>
    <row r="654" spans="1:15" x14ac:dyDescent="0.25">
      <c r="A654" s="236">
        <v>3</v>
      </c>
      <c r="B654" s="236">
        <v>6</v>
      </c>
      <c r="C654" s="234">
        <v>3</v>
      </c>
      <c r="D654" s="234">
        <v>5</v>
      </c>
      <c r="E654" s="236">
        <v>50</v>
      </c>
      <c r="F654" s="236">
        <v>83.333333333333329</v>
      </c>
      <c r="G654" s="236">
        <v>33.333333333333329</v>
      </c>
      <c r="I654" s="55">
        <v>21</v>
      </c>
      <c r="J654" s="56"/>
      <c r="K654" s="57"/>
      <c r="L654" s="57"/>
      <c r="M654" s="58" t="e">
        <f t="shared" si="147"/>
        <v>#DIV/0!</v>
      </c>
      <c r="N654" s="58" t="e">
        <f t="shared" si="148"/>
        <v>#DIV/0!</v>
      </c>
      <c r="O654" s="58" t="e">
        <f t="shared" si="144"/>
        <v>#DIV/0!</v>
      </c>
    </row>
    <row r="655" spans="1:15" x14ac:dyDescent="0.25">
      <c r="A655" s="236">
        <v>4</v>
      </c>
      <c r="B655" s="236">
        <v>6</v>
      </c>
      <c r="C655" s="234">
        <v>2</v>
      </c>
      <c r="D655" s="234">
        <v>3</v>
      </c>
      <c r="E655" s="236">
        <v>33.333333333333336</v>
      </c>
      <c r="F655" s="236">
        <v>50</v>
      </c>
      <c r="G655" s="236">
        <v>16.666666666666664</v>
      </c>
      <c r="I655" s="55">
        <v>22</v>
      </c>
      <c r="J655" s="56"/>
      <c r="K655" s="156"/>
      <c r="L655" s="156"/>
      <c r="M655" s="58" t="e">
        <f t="shared" si="147"/>
        <v>#DIV/0!</v>
      </c>
      <c r="N655" s="58" t="e">
        <f t="shared" si="148"/>
        <v>#DIV/0!</v>
      </c>
      <c r="O655" s="58" t="e">
        <f t="shared" si="144"/>
        <v>#DIV/0!</v>
      </c>
    </row>
    <row r="656" spans="1:15" x14ac:dyDescent="0.25">
      <c r="A656" s="236">
        <v>5</v>
      </c>
      <c r="B656" s="236">
        <v>6</v>
      </c>
      <c r="C656" s="234">
        <v>2</v>
      </c>
      <c r="D656" s="234">
        <v>3</v>
      </c>
      <c r="E656" s="236">
        <v>33.333333333333336</v>
      </c>
      <c r="F656" s="236">
        <v>50</v>
      </c>
      <c r="G656" s="236">
        <v>16.666666666666664</v>
      </c>
      <c r="I656" s="55">
        <v>23</v>
      </c>
      <c r="J656" s="56"/>
      <c r="K656" s="156"/>
      <c r="L656" s="156"/>
      <c r="M656" s="58" t="e">
        <f t="shared" si="147"/>
        <v>#DIV/0!</v>
      </c>
      <c r="N656" s="58" t="e">
        <f t="shared" si="148"/>
        <v>#DIV/0!</v>
      </c>
      <c r="O656" s="58" t="e">
        <f t="shared" si="144"/>
        <v>#DIV/0!</v>
      </c>
    </row>
    <row r="657" spans="1:15" x14ac:dyDescent="0.25">
      <c r="A657" s="236">
        <v>6</v>
      </c>
      <c r="B657" s="236">
        <v>6</v>
      </c>
      <c r="C657" s="234">
        <v>2</v>
      </c>
      <c r="D657" s="234">
        <v>4</v>
      </c>
      <c r="E657" s="236">
        <v>33.333333333333336</v>
      </c>
      <c r="F657" s="236">
        <v>66.666666666666671</v>
      </c>
      <c r="G657" s="236">
        <v>33.333333333333336</v>
      </c>
      <c r="I657" s="55">
        <v>24</v>
      </c>
      <c r="J657" s="56"/>
      <c r="K657" s="156"/>
      <c r="L657" s="156"/>
      <c r="M657" s="58" t="e">
        <f t="shared" si="147"/>
        <v>#DIV/0!</v>
      </c>
      <c r="N657" s="58" t="e">
        <f t="shared" si="148"/>
        <v>#DIV/0!</v>
      </c>
      <c r="O657" s="58" t="e">
        <f t="shared" si="144"/>
        <v>#DIV/0!</v>
      </c>
    </row>
    <row r="658" spans="1:15" x14ac:dyDescent="0.25">
      <c r="A658" s="236">
        <v>7</v>
      </c>
      <c r="B658" s="236">
        <v>6</v>
      </c>
      <c r="C658" s="234">
        <v>2</v>
      </c>
      <c r="D658" s="234">
        <v>3</v>
      </c>
      <c r="E658" s="236">
        <v>33.333333333333336</v>
      </c>
      <c r="F658" s="236">
        <v>50</v>
      </c>
      <c r="G658" s="236">
        <v>16.666666666666664</v>
      </c>
      <c r="I658" s="55">
        <v>25</v>
      </c>
      <c r="J658" s="56"/>
      <c r="K658" s="156"/>
      <c r="L658" s="156"/>
      <c r="M658" s="58" t="e">
        <f t="shared" si="147"/>
        <v>#DIV/0!</v>
      </c>
      <c r="N658" s="58" t="e">
        <f t="shared" si="148"/>
        <v>#DIV/0!</v>
      </c>
      <c r="O658" s="58" t="e">
        <f t="shared" si="144"/>
        <v>#DIV/0!</v>
      </c>
    </row>
    <row r="659" spans="1:15" x14ac:dyDescent="0.25">
      <c r="A659" s="236">
        <v>8</v>
      </c>
      <c r="B659" s="236">
        <v>6</v>
      </c>
      <c r="C659" s="234">
        <v>0</v>
      </c>
      <c r="D659" s="234">
        <v>3</v>
      </c>
      <c r="E659" s="236">
        <v>0</v>
      </c>
      <c r="F659" s="236">
        <v>50</v>
      </c>
      <c r="G659" s="236">
        <v>50</v>
      </c>
      <c r="I659" s="55">
        <v>26</v>
      </c>
      <c r="J659" s="56"/>
      <c r="K659" s="57"/>
      <c r="L659" s="57"/>
      <c r="M659" s="58" t="e">
        <f t="shared" si="147"/>
        <v>#DIV/0!</v>
      </c>
      <c r="N659" s="58" t="e">
        <f t="shared" si="148"/>
        <v>#DIV/0!</v>
      </c>
      <c r="O659" s="58" t="e">
        <f t="shared" si="144"/>
        <v>#DIV/0!</v>
      </c>
    </row>
    <row r="660" spans="1:15" x14ac:dyDescent="0.25">
      <c r="A660" s="236">
        <v>9</v>
      </c>
      <c r="B660" s="236">
        <v>6</v>
      </c>
      <c r="C660" s="234">
        <v>1</v>
      </c>
      <c r="D660" s="234">
        <v>4</v>
      </c>
      <c r="E660" s="236">
        <v>16.666666666666668</v>
      </c>
      <c r="F660" s="236">
        <v>66.666666666666671</v>
      </c>
      <c r="G660" s="236">
        <v>50</v>
      </c>
      <c r="I660" s="55">
        <v>27</v>
      </c>
      <c r="J660" s="56"/>
      <c r="K660" s="57"/>
      <c r="L660" s="57"/>
      <c r="M660" s="58" t="e">
        <f t="shared" si="147"/>
        <v>#DIV/0!</v>
      </c>
      <c r="N660" s="58" t="e">
        <f t="shared" si="148"/>
        <v>#DIV/0!</v>
      </c>
      <c r="O660" s="58" t="e">
        <f t="shared" si="144"/>
        <v>#DIV/0!</v>
      </c>
    </row>
    <row r="661" spans="1:15" x14ac:dyDescent="0.25">
      <c r="A661" s="236">
        <v>10</v>
      </c>
      <c r="B661" s="236">
        <v>6</v>
      </c>
      <c r="C661" s="234">
        <v>2</v>
      </c>
      <c r="D661" s="234">
        <v>4</v>
      </c>
      <c r="E661" s="236">
        <v>33.333333333333336</v>
      </c>
      <c r="F661" s="236">
        <v>66.666666666666671</v>
      </c>
      <c r="G661" s="236">
        <v>33.333333333333336</v>
      </c>
      <c r="I661" s="55">
        <v>28</v>
      </c>
      <c r="J661" s="56"/>
      <c r="K661" s="57"/>
      <c r="L661" s="57"/>
      <c r="M661" s="58" t="e">
        <f t="shared" si="147"/>
        <v>#DIV/0!</v>
      </c>
      <c r="N661" s="58" t="e">
        <f t="shared" si="148"/>
        <v>#DIV/0!</v>
      </c>
      <c r="O661" s="58" t="e">
        <f t="shared" si="144"/>
        <v>#DIV/0!</v>
      </c>
    </row>
    <row r="662" spans="1:15" x14ac:dyDescent="0.25">
      <c r="A662" s="236">
        <v>11</v>
      </c>
      <c r="B662" s="236">
        <v>6</v>
      </c>
      <c r="C662" s="234">
        <v>2</v>
      </c>
      <c r="D662" s="234">
        <v>4</v>
      </c>
      <c r="E662" s="236">
        <v>33.333333333333336</v>
      </c>
      <c r="F662" s="236">
        <v>66.666666666666671</v>
      </c>
      <c r="G662" s="236">
        <v>33.333333333333336</v>
      </c>
      <c r="I662" s="55">
        <v>29</v>
      </c>
      <c r="J662" s="56"/>
      <c r="K662" s="57"/>
      <c r="L662" s="57"/>
      <c r="M662" s="58" t="e">
        <f t="shared" si="147"/>
        <v>#DIV/0!</v>
      </c>
      <c r="N662" s="58" t="e">
        <f t="shared" si="148"/>
        <v>#DIV/0!</v>
      </c>
      <c r="O662" s="58" t="e">
        <f t="shared" si="144"/>
        <v>#DIV/0!</v>
      </c>
    </row>
    <row r="663" spans="1:15" x14ac:dyDescent="0.25">
      <c r="A663" s="236">
        <v>12</v>
      </c>
      <c r="B663" s="236">
        <v>6</v>
      </c>
      <c r="C663" s="234">
        <v>4</v>
      </c>
      <c r="D663" s="234">
        <v>5</v>
      </c>
      <c r="E663" s="236">
        <v>66.666666666666671</v>
      </c>
      <c r="F663" s="236">
        <v>83.333333333333329</v>
      </c>
      <c r="G663" s="236">
        <v>16.666666666666657</v>
      </c>
      <c r="I663" s="55">
        <v>30</v>
      </c>
      <c r="J663" s="56"/>
      <c r="K663" s="57"/>
      <c r="L663" s="57"/>
      <c r="M663" s="58" t="e">
        <f t="shared" si="147"/>
        <v>#DIV/0!</v>
      </c>
      <c r="N663" s="58" t="e">
        <f t="shared" si="148"/>
        <v>#DIV/0!</v>
      </c>
      <c r="O663" s="58" t="e">
        <f t="shared" si="144"/>
        <v>#DIV/0!</v>
      </c>
    </row>
    <row r="664" spans="1:15" x14ac:dyDescent="0.25">
      <c r="A664" s="236">
        <v>13</v>
      </c>
      <c r="B664" s="236">
        <v>6</v>
      </c>
      <c r="C664" s="234">
        <v>4</v>
      </c>
      <c r="D664" s="234">
        <v>2</v>
      </c>
      <c r="E664" s="236">
        <v>66.666666666666671</v>
      </c>
      <c r="F664" s="236">
        <v>33.333333333333336</v>
      </c>
      <c r="G664" s="236">
        <v>-33.333333333333336</v>
      </c>
      <c r="I664" s="55">
        <v>31</v>
      </c>
      <c r="J664" s="56"/>
      <c r="K664" s="57"/>
      <c r="L664" s="57"/>
      <c r="M664" s="58" t="e">
        <f t="shared" si="147"/>
        <v>#DIV/0!</v>
      </c>
      <c r="N664" s="58" t="e">
        <f t="shared" si="148"/>
        <v>#DIV/0!</v>
      </c>
      <c r="O664" s="58" t="e">
        <f t="shared" si="144"/>
        <v>#DIV/0!</v>
      </c>
    </row>
    <row r="665" spans="1:15" x14ac:dyDescent="0.25">
      <c r="A665" s="236">
        <v>14</v>
      </c>
      <c r="B665" s="236">
        <v>6</v>
      </c>
      <c r="C665" s="234">
        <v>2</v>
      </c>
      <c r="D665" s="234">
        <v>6</v>
      </c>
      <c r="E665" s="236">
        <v>33.333333333333336</v>
      </c>
      <c r="F665" s="236">
        <v>100</v>
      </c>
      <c r="G665" s="236">
        <v>66.666666666666657</v>
      </c>
      <c r="I665" s="55">
        <v>32</v>
      </c>
      <c r="J665" s="56"/>
      <c r="K665" s="57"/>
      <c r="L665" s="57"/>
      <c r="M665" s="58" t="e">
        <f t="shared" si="147"/>
        <v>#DIV/0!</v>
      </c>
      <c r="N665" s="58" t="e">
        <f t="shared" si="148"/>
        <v>#DIV/0!</v>
      </c>
      <c r="O665" s="58" t="e">
        <f t="shared" si="144"/>
        <v>#DIV/0!</v>
      </c>
    </row>
    <row r="666" spans="1:15" x14ac:dyDescent="0.25">
      <c r="A666" s="236">
        <v>15</v>
      </c>
      <c r="B666" s="236">
        <v>6</v>
      </c>
      <c r="C666" s="234">
        <v>3</v>
      </c>
      <c r="D666" s="234">
        <v>4</v>
      </c>
      <c r="E666" s="236">
        <v>50</v>
      </c>
      <c r="F666" s="236">
        <v>66.666666666666671</v>
      </c>
      <c r="G666" s="236">
        <v>16.666666666666671</v>
      </c>
      <c r="I666" s="55">
        <v>33</v>
      </c>
      <c r="J666" s="56"/>
      <c r="K666" s="57"/>
      <c r="L666" s="57"/>
      <c r="M666" s="58" t="e">
        <f t="shared" si="147"/>
        <v>#DIV/0!</v>
      </c>
      <c r="N666" s="58" t="e">
        <f t="shared" si="148"/>
        <v>#DIV/0!</v>
      </c>
      <c r="O666" s="58" t="e">
        <f t="shared" si="144"/>
        <v>#DIV/0!</v>
      </c>
    </row>
    <row r="667" spans="1:15" x14ac:dyDescent="0.25">
      <c r="A667" s="244" t="s">
        <v>40</v>
      </c>
      <c r="B667" s="240">
        <v>6</v>
      </c>
      <c r="C667" s="239">
        <v>2.1333333333333333</v>
      </c>
      <c r="D667" s="239">
        <v>3.8666666666666667</v>
      </c>
      <c r="E667" s="245">
        <v>35.555555555555557</v>
      </c>
      <c r="F667" s="245">
        <v>64.444444444444443</v>
      </c>
      <c r="G667" s="245">
        <v>28.888888888888889</v>
      </c>
      <c r="I667" s="55">
        <v>34</v>
      </c>
      <c r="J667" s="56"/>
      <c r="K667" s="62"/>
      <c r="L667" s="62"/>
      <c r="M667" s="58" t="e">
        <f t="shared" si="147"/>
        <v>#DIV/0!</v>
      </c>
      <c r="N667" s="58" t="e">
        <f t="shared" si="148"/>
        <v>#DIV/0!</v>
      </c>
      <c r="O667" s="58" t="e">
        <f t="shared" si="144"/>
        <v>#DIV/0!</v>
      </c>
    </row>
    <row r="668" spans="1:15" x14ac:dyDescent="0.25">
      <c r="C668" s="147"/>
      <c r="D668" s="147"/>
      <c r="I668" s="55">
        <v>35</v>
      </c>
      <c r="J668" s="56"/>
      <c r="K668" s="57"/>
      <c r="L668" s="57"/>
      <c r="M668" s="58" t="e">
        <f t="shared" si="147"/>
        <v>#DIV/0!</v>
      </c>
      <c r="N668" s="58" t="e">
        <f t="shared" si="148"/>
        <v>#DIV/0!</v>
      </c>
      <c r="O668" s="58" t="e">
        <f t="shared" si="144"/>
        <v>#DIV/0!</v>
      </c>
    </row>
    <row r="669" spans="1:15" x14ac:dyDescent="0.25">
      <c r="A669" s="327" t="s">
        <v>149</v>
      </c>
      <c r="B669" s="328"/>
      <c r="C669" s="328"/>
      <c r="D669" s="328"/>
      <c r="E669" s="328"/>
      <c r="F669" s="328"/>
      <c r="G669" s="329"/>
      <c r="I669" s="55">
        <v>36</v>
      </c>
      <c r="J669" s="56"/>
      <c r="K669" s="57"/>
      <c r="L669" s="57"/>
      <c r="M669" s="58" t="e">
        <f t="shared" si="147"/>
        <v>#DIV/0!</v>
      </c>
      <c r="N669" s="58" t="e">
        <f t="shared" si="148"/>
        <v>#DIV/0!</v>
      </c>
      <c r="O669" s="58" t="e">
        <f t="shared" si="144"/>
        <v>#DIV/0!</v>
      </c>
    </row>
    <row r="670" spans="1:15" x14ac:dyDescent="0.25">
      <c r="A670" s="315" t="s">
        <v>330</v>
      </c>
      <c r="B670" s="316"/>
      <c r="C670" s="316"/>
      <c r="D670" s="316"/>
      <c r="E670" s="316"/>
      <c r="F670" s="316"/>
      <c r="G670" s="317"/>
      <c r="I670" s="55">
        <v>37</v>
      </c>
      <c r="J670" s="56"/>
      <c r="K670" s="57"/>
      <c r="L670" s="57"/>
      <c r="M670" s="58" t="e">
        <f t="shared" si="147"/>
        <v>#DIV/0!</v>
      </c>
      <c r="N670" s="58" t="e">
        <f t="shared" si="148"/>
        <v>#DIV/0!</v>
      </c>
      <c r="O670" s="58" t="e">
        <f t="shared" si="144"/>
        <v>#DIV/0!</v>
      </c>
    </row>
    <row r="671" spans="1:15" ht="30" x14ac:dyDescent="0.25">
      <c r="A671" s="243" t="s">
        <v>51</v>
      </c>
      <c r="B671" s="241" t="s">
        <v>80</v>
      </c>
      <c r="C671" s="242" t="s">
        <v>52</v>
      </c>
      <c r="D671" s="242" t="s">
        <v>53</v>
      </c>
      <c r="E671" s="241" t="s">
        <v>48</v>
      </c>
      <c r="F671" s="241" t="s">
        <v>49</v>
      </c>
      <c r="G671" s="241" t="s">
        <v>47</v>
      </c>
      <c r="I671" s="55">
        <v>38</v>
      </c>
      <c r="J671" s="56"/>
      <c r="K671" s="57"/>
      <c r="L671" s="57"/>
      <c r="M671" s="58" t="e">
        <f t="shared" si="147"/>
        <v>#DIV/0!</v>
      </c>
      <c r="N671" s="58" t="e">
        <f t="shared" si="148"/>
        <v>#DIV/0!</v>
      </c>
      <c r="O671" s="58" t="e">
        <f t="shared" si="144"/>
        <v>#DIV/0!</v>
      </c>
    </row>
    <row r="672" spans="1:15" x14ac:dyDescent="0.25">
      <c r="A672" s="236">
        <v>1</v>
      </c>
      <c r="B672" s="236">
        <v>6</v>
      </c>
      <c r="C672" s="234">
        <v>3</v>
      </c>
      <c r="D672" s="234">
        <v>4</v>
      </c>
      <c r="E672" s="236">
        <v>50</v>
      </c>
      <c r="F672" s="236">
        <v>66.666666666666671</v>
      </c>
      <c r="G672" s="236">
        <v>16.666666666666671</v>
      </c>
      <c r="I672" s="55">
        <v>39</v>
      </c>
      <c r="J672" s="56"/>
      <c r="K672" s="57"/>
      <c r="L672" s="57"/>
      <c r="M672" s="58" t="e">
        <f t="shared" si="147"/>
        <v>#DIV/0!</v>
      </c>
      <c r="N672" s="58" t="e">
        <f t="shared" si="148"/>
        <v>#DIV/0!</v>
      </c>
      <c r="O672" s="58" t="e">
        <f t="shared" si="144"/>
        <v>#DIV/0!</v>
      </c>
    </row>
    <row r="673" spans="1:15" x14ac:dyDescent="0.25">
      <c r="A673" s="236">
        <v>2</v>
      </c>
      <c r="B673" s="236">
        <v>6</v>
      </c>
      <c r="C673" s="234">
        <v>2</v>
      </c>
      <c r="D673" s="234">
        <v>3</v>
      </c>
      <c r="E673" s="236">
        <v>33.333333333333336</v>
      </c>
      <c r="F673" s="236">
        <v>50</v>
      </c>
      <c r="G673" s="236">
        <v>16.666666666666664</v>
      </c>
      <c r="I673" s="64" t="s">
        <v>40</v>
      </c>
      <c r="J673" s="144" t="e">
        <f>+AVERAGE(J634:J640)</f>
        <v>#DIV/0!</v>
      </c>
      <c r="K673" s="100" t="e">
        <f>+AVERAGE(K634:K672)</f>
        <v>#DIV/0!</v>
      </c>
      <c r="L673" s="100" t="e">
        <f>+AVERAGE(L634:L672)</f>
        <v>#DIV/0!</v>
      </c>
      <c r="M673" s="66" t="e">
        <f>+AVERAGE(M634:M672)</f>
        <v>#DIV/0!</v>
      </c>
      <c r="N673" s="66" t="e">
        <f>+AVERAGE(N634:N672)</f>
        <v>#DIV/0!</v>
      </c>
      <c r="O673" s="66" t="e">
        <f t="shared" si="144"/>
        <v>#DIV/0!</v>
      </c>
    </row>
    <row r="674" spans="1:15" x14ac:dyDescent="0.25">
      <c r="A674" s="236">
        <v>3</v>
      </c>
      <c r="B674" s="236">
        <v>6</v>
      </c>
      <c r="C674" s="234">
        <v>2</v>
      </c>
      <c r="D674" s="234">
        <v>2</v>
      </c>
      <c r="E674" s="236">
        <v>33.333333333333336</v>
      </c>
      <c r="F674" s="236">
        <v>33.333333333333336</v>
      </c>
      <c r="G674" s="236">
        <v>0</v>
      </c>
    </row>
    <row r="675" spans="1:15" x14ac:dyDescent="0.25">
      <c r="A675" s="236">
        <v>4</v>
      </c>
      <c r="B675" s="236">
        <v>6</v>
      </c>
      <c r="C675" s="234">
        <v>2</v>
      </c>
      <c r="D675" s="234">
        <v>5</v>
      </c>
      <c r="E675" s="236">
        <v>33.333333333333336</v>
      </c>
      <c r="F675" s="236">
        <v>83.333333333333329</v>
      </c>
      <c r="G675" s="236">
        <v>49.999999999999993</v>
      </c>
    </row>
    <row r="676" spans="1:15" x14ac:dyDescent="0.25">
      <c r="A676" s="236">
        <v>5</v>
      </c>
      <c r="B676" s="236">
        <v>6</v>
      </c>
      <c r="C676" s="234">
        <v>5</v>
      </c>
      <c r="D676" s="234">
        <v>4</v>
      </c>
      <c r="E676" s="236">
        <v>83.333333333333329</v>
      </c>
      <c r="F676" s="236">
        <v>66.666666666666671</v>
      </c>
      <c r="G676" s="236">
        <v>-16.666666666666657</v>
      </c>
    </row>
    <row r="677" spans="1:15" x14ac:dyDescent="0.25">
      <c r="A677" s="236">
        <v>6</v>
      </c>
      <c r="B677" s="236">
        <v>6</v>
      </c>
      <c r="C677" s="234">
        <v>4</v>
      </c>
      <c r="D677" s="234">
        <v>3</v>
      </c>
      <c r="E677" s="236">
        <v>66.666666666666671</v>
      </c>
      <c r="F677" s="236">
        <v>50</v>
      </c>
      <c r="G677" s="236">
        <v>-16.666666666666671</v>
      </c>
    </row>
    <row r="678" spans="1:15" x14ac:dyDescent="0.25">
      <c r="A678" s="236">
        <v>7</v>
      </c>
      <c r="B678" s="236">
        <v>6</v>
      </c>
      <c r="C678" s="234">
        <v>4</v>
      </c>
      <c r="D678" s="234">
        <v>4</v>
      </c>
      <c r="E678" s="236">
        <v>66.666666666666671</v>
      </c>
      <c r="F678" s="236">
        <v>66.666666666666671</v>
      </c>
      <c r="G678" s="236">
        <v>0</v>
      </c>
    </row>
    <row r="679" spans="1:15" x14ac:dyDescent="0.25">
      <c r="A679" s="236">
        <v>8</v>
      </c>
      <c r="B679" s="236">
        <v>6</v>
      </c>
      <c r="C679" s="234">
        <v>3</v>
      </c>
      <c r="D679" s="234">
        <v>4</v>
      </c>
      <c r="E679" s="236">
        <v>50</v>
      </c>
      <c r="F679" s="236">
        <v>66.666666666666671</v>
      </c>
      <c r="G679" s="236">
        <v>16.666666666666671</v>
      </c>
    </row>
    <row r="680" spans="1:15" x14ac:dyDescent="0.25">
      <c r="A680" s="236">
        <v>9</v>
      </c>
      <c r="B680" s="236">
        <v>6</v>
      </c>
      <c r="C680" s="234">
        <v>1</v>
      </c>
      <c r="D680" s="234"/>
      <c r="E680" s="236">
        <v>16.666666666666668</v>
      </c>
      <c r="F680" s="236">
        <v>0</v>
      </c>
      <c r="G680" s="236">
        <v>-16.666666666666668</v>
      </c>
    </row>
    <row r="681" spans="1:15" x14ac:dyDescent="0.25">
      <c r="A681" s="236">
        <v>10</v>
      </c>
      <c r="B681" s="236">
        <v>6</v>
      </c>
      <c r="C681" s="234">
        <v>1</v>
      </c>
      <c r="D681" s="234">
        <v>2</v>
      </c>
      <c r="E681" s="236">
        <v>16.666666666666668</v>
      </c>
      <c r="F681" s="236">
        <v>33.333333333333336</v>
      </c>
      <c r="G681" s="236">
        <v>16.666666666666668</v>
      </c>
    </row>
    <row r="682" spans="1:15" x14ac:dyDescent="0.25">
      <c r="A682" s="236">
        <v>11</v>
      </c>
      <c r="B682" s="236">
        <v>6</v>
      </c>
      <c r="C682" s="234">
        <v>2</v>
      </c>
      <c r="D682" s="234">
        <v>2</v>
      </c>
      <c r="E682" s="236">
        <v>33.333333333333336</v>
      </c>
      <c r="F682" s="236">
        <v>33.333333333333336</v>
      </c>
      <c r="G682" s="236">
        <v>0</v>
      </c>
    </row>
    <row r="683" spans="1:15" x14ac:dyDescent="0.25">
      <c r="A683" s="236">
        <v>12</v>
      </c>
      <c r="B683" s="236">
        <v>6</v>
      </c>
      <c r="C683" s="234">
        <v>1</v>
      </c>
      <c r="D683" s="234">
        <v>3</v>
      </c>
      <c r="E683" s="236">
        <v>16.666666666666668</v>
      </c>
      <c r="F683" s="236">
        <v>50</v>
      </c>
      <c r="G683" s="236">
        <v>33.333333333333329</v>
      </c>
    </row>
    <row r="684" spans="1:15" x14ac:dyDescent="0.25">
      <c r="A684" s="236">
        <v>13</v>
      </c>
      <c r="B684" s="236">
        <v>6</v>
      </c>
      <c r="C684" s="234">
        <v>3</v>
      </c>
      <c r="D684" s="234">
        <v>3</v>
      </c>
      <c r="E684" s="236">
        <v>50</v>
      </c>
      <c r="F684" s="236">
        <v>50</v>
      </c>
      <c r="G684" s="236">
        <v>0</v>
      </c>
    </row>
    <row r="685" spans="1:15" x14ac:dyDescent="0.25">
      <c r="A685" s="236">
        <v>14</v>
      </c>
      <c r="B685" s="236">
        <v>6</v>
      </c>
      <c r="C685" s="234">
        <v>2</v>
      </c>
      <c r="D685" s="234">
        <v>5</v>
      </c>
      <c r="E685" s="236">
        <v>33.333333333333336</v>
      </c>
      <c r="F685" s="236">
        <v>83.333333333333329</v>
      </c>
      <c r="G685" s="236">
        <v>49.999999999999993</v>
      </c>
    </row>
    <row r="686" spans="1:15" x14ac:dyDescent="0.25">
      <c r="A686" s="236">
        <v>15</v>
      </c>
      <c r="B686" s="236">
        <v>6</v>
      </c>
      <c r="C686" s="234">
        <v>3</v>
      </c>
      <c r="D686" s="234">
        <v>5</v>
      </c>
      <c r="E686" s="236">
        <v>50</v>
      </c>
      <c r="F686" s="236">
        <v>83.333333333333329</v>
      </c>
      <c r="G686" s="236">
        <v>33.333333333333329</v>
      </c>
    </row>
    <row r="687" spans="1:15" x14ac:dyDescent="0.25">
      <c r="A687" s="236">
        <v>16</v>
      </c>
      <c r="B687" s="236">
        <v>6</v>
      </c>
      <c r="C687" s="234">
        <v>1</v>
      </c>
      <c r="D687" s="234"/>
      <c r="E687" s="236">
        <v>16.666666666666668</v>
      </c>
      <c r="F687" s="236">
        <v>0</v>
      </c>
      <c r="G687" s="236">
        <v>-16.666666666666668</v>
      </c>
    </row>
    <row r="688" spans="1:15" x14ac:dyDescent="0.25">
      <c r="A688" s="236">
        <v>17</v>
      </c>
      <c r="B688" s="236">
        <v>6</v>
      </c>
      <c r="C688" s="234">
        <v>1</v>
      </c>
      <c r="D688" s="234">
        <v>4</v>
      </c>
      <c r="E688" s="236">
        <v>16.666666666666668</v>
      </c>
      <c r="F688" s="236">
        <v>66.666666666666671</v>
      </c>
      <c r="G688" s="236">
        <v>50</v>
      </c>
    </row>
    <row r="689" spans="1:7" x14ac:dyDescent="0.25">
      <c r="A689" s="236">
        <v>18</v>
      </c>
      <c r="B689" s="236">
        <v>6</v>
      </c>
      <c r="C689" s="234">
        <v>3</v>
      </c>
      <c r="D689" s="234">
        <v>2</v>
      </c>
      <c r="E689" s="236">
        <v>50</v>
      </c>
      <c r="F689" s="236">
        <v>33.333333333333336</v>
      </c>
      <c r="G689" s="236">
        <v>-16.666666666666664</v>
      </c>
    </row>
    <row r="690" spans="1:7" x14ac:dyDescent="0.25">
      <c r="A690" s="236">
        <v>19</v>
      </c>
      <c r="B690" s="236">
        <v>6</v>
      </c>
      <c r="C690" s="234">
        <v>4</v>
      </c>
      <c r="D690" s="234">
        <v>5</v>
      </c>
      <c r="E690" s="236">
        <v>66.666666666666671</v>
      </c>
      <c r="F690" s="236">
        <v>83.333333333333329</v>
      </c>
      <c r="G690" s="236">
        <v>16.666666666666657</v>
      </c>
    </row>
    <row r="691" spans="1:7" x14ac:dyDescent="0.25">
      <c r="A691" s="236">
        <v>20</v>
      </c>
      <c r="B691" s="236">
        <v>6</v>
      </c>
      <c r="C691" s="234">
        <v>3</v>
      </c>
      <c r="D691" s="234">
        <v>5</v>
      </c>
      <c r="E691" s="236">
        <v>50</v>
      </c>
      <c r="F691" s="236">
        <v>83.333333333333329</v>
      </c>
      <c r="G691" s="236">
        <v>33.333333333333329</v>
      </c>
    </row>
    <row r="692" spans="1:7" x14ac:dyDescent="0.25">
      <c r="A692" s="236">
        <v>21</v>
      </c>
      <c r="B692" s="236">
        <v>6</v>
      </c>
      <c r="C692" s="234">
        <v>1</v>
      </c>
      <c r="D692" s="234">
        <v>2</v>
      </c>
      <c r="E692" s="236">
        <v>16.666666666666668</v>
      </c>
      <c r="F692" s="236">
        <v>33.333333333333336</v>
      </c>
      <c r="G692" s="236">
        <v>16.666666666666668</v>
      </c>
    </row>
    <row r="693" spans="1:7" x14ac:dyDescent="0.25">
      <c r="A693" s="236">
        <v>22</v>
      </c>
      <c r="B693" s="236">
        <v>6</v>
      </c>
      <c r="C693" s="234">
        <v>2</v>
      </c>
      <c r="D693" s="234">
        <v>4</v>
      </c>
      <c r="E693" s="236">
        <v>33.333333333333336</v>
      </c>
      <c r="F693" s="236">
        <v>66.666666666666671</v>
      </c>
      <c r="G693" s="236">
        <v>33.333333333333336</v>
      </c>
    </row>
    <row r="694" spans="1:7" x14ac:dyDescent="0.25">
      <c r="A694" s="244" t="s">
        <v>40</v>
      </c>
      <c r="B694" s="240">
        <v>6</v>
      </c>
      <c r="C694" s="239">
        <v>2.4090909090909092</v>
      </c>
      <c r="D694" s="239">
        <v>3.55</v>
      </c>
      <c r="E694" s="245">
        <v>40.151515151515156</v>
      </c>
      <c r="F694" s="245">
        <v>53.787878787878796</v>
      </c>
      <c r="G694" s="245">
        <v>13.63636363636364</v>
      </c>
    </row>
    <row r="695" spans="1:7" x14ac:dyDescent="0.25">
      <c r="C695" s="147"/>
      <c r="D695" s="147"/>
    </row>
    <row r="696" spans="1:7" x14ac:dyDescent="0.25">
      <c r="A696" s="318" t="s">
        <v>149</v>
      </c>
      <c r="B696" s="318"/>
      <c r="C696" s="318"/>
      <c r="D696" s="318"/>
      <c r="E696" s="318"/>
      <c r="F696" s="318"/>
      <c r="G696" s="318"/>
    </row>
    <row r="697" spans="1:7" ht="15" customHeight="1" x14ac:dyDescent="0.25">
      <c r="A697" s="319" t="s">
        <v>331</v>
      </c>
      <c r="B697" s="319"/>
      <c r="C697" s="319"/>
      <c r="D697" s="319"/>
      <c r="E697" s="319"/>
      <c r="F697" s="319"/>
      <c r="G697" s="319"/>
    </row>
    <row r="698" spans="1:7" ht="26.25" x14ac:dyDescent="0.25">
      <c r="A698" s="241" t="s">
        <v>51</v>
      </c>
      <c r="B698" s="241" t="s">
        <v>80</v>
      </c>
      <c r="C698" s="242" t="s">
        <v>52</v>
      </c>
      <c r="D698" s="242" t="s">
        <v>53</v>
      </c>
      <c r="E698" s="241" t="s">
        <v>48</v>
      </c>
      <c r="F698" s="241" t="s">
        <v>49</v>
      </c>
      <c r="G698" s="241" t="s">
        <v>47</v>
      </c>
    </row>
    <row r="699" spans="1:7" x14ac:dyDescent="0.25">
      <c r="A699" s="232">
        <v>1</v>
      </c>
      <c r="B699" s="232">
        <v>12</v>
      </c>
      <c r="C699" s="234">
        <v>8</v>
      </c>
      <c r="D699" s="234">
        <v>11</v>
      </c>
      <c r="E699" s="232">
        <v>66.666666666666671</v>
      </c>
      <c r="F699" s="232">
        <v>91.666666666666671</v>
      </c>
      <c r="G699" s="232">
        <v>25</v>
      </c>
    </row>
    <row r="700" spans="1:7" x14ac:dyDescent="0.25">
      <c r="A700" s="232">
        <v>2</v>
      </c>
      <c r="B700" s="232">
        <v>12</v>
      </c>
      <c r="C700" s="234">
        <v>6</v>
      </c>
      <c r="D700" s="234">
        <v>11</v>
      </c>
      <c r="E700" s="232">
        <v>50</v>
      </c>
      <c r="F700" s="232">
        <v>91.666666666666671</v>
      </c>
      <c r="G700" s="232">
        <v>41.666666666666671</v>
      </c>
    </row>
    <row r="701" spans="1:7" x14ac:dyDescent="0.25">
      <c r="A701" s="232">
        <v>3</v>
      </c>
      <c r="B701" s="232">
        <v>12</v>
      </c>
      <c r="C701" s="234">
        <v>7</v>
      </c>
      <c r="D701" s="234">
        <v>10</v>
      </c>
      <c r="E701" s="232">
        <v>58.333333333333336</v>
      </c>
      <c r="F701" s="232">
        <v>83.333333333333329</v>
      </c>
      <c r="G701" s="232">
        <v>24.999999999999993</v>
      </c>
    </row>
    <row r="702" spans="1:7" x14ac:dyDescent="0.25">
      <c r="A702" s="232">
        <v>4</v>
      </c>
      <c r="B702" s="232">
        <v>12</v>
      </c>
      <c r="C702" s="234">
        <v>5</v>
      </c>
      <c r="D702" s="234">
        <v>11</v>
      </c>
      <c r="E702" s="232">
        <v>41.666666666666664</v>
      </c>
      <c r="F702" s="232">
        <v>91.666666666666671</v>
      </c>
      <c r="G702" s="232">
        <v>50.000000000000007</v>
      </c>
    </row>
    <row r="703" spans="1:7" x14ac:dyDescent="0.25">
      <c r="A703" s="232">
        <v>5</v>
      </c>
      <c r="B703" s="232">
        <v>12</v>
      </c>
      <c r="C703" s="234">
        <v>8</v>
      </c>
      <c r="D703" s="234">
        <v>10</v>
      </c>
      <c r="E703" s="232">
        <v>66.666666666666671</v>
      </c>
      <c r="F703" s="232">
        <v>83.333333333333329</v>
      </c>
      <c r="G703" s="232">
        <v>16.666666666666657</v>
      </c>
    </row>
    <row r="704" spans="1:7" x14ac:dyDescent="0.25">
      <c r="A704" s="232">
        <v>6</v>
      </c>
      <c r="B704" s="232">
        <v>12</v>
      </c>
      <c r="C704" s="234">
        <v>5</v>
      </c>
      <c r="D704" s="234">
        <v>11</v>
      </c>
      <c r="E704" s="232">
        <v>41.666666666666664</v>
      </c>
      <c r="F704" s="232">
        <v>91.666666666666671</v>
      </c>
      <c r="G704" s="232">
        <v>50.000000000000007</v>
      </c>
    </row>
    <row r="705" spans="1:7" x14ac:dyDescent="0.25">
      <c r="A705" s="232">
        <v>7</v>
      </c>
      <c r="B705" s="232">
        <v>12</v>
      </c>
      <c r="C705" s="234">
        <v>3</v>
      </c>
      <c r="D705" s="234">
        <v>11</v>
      </c>
      <c r="E705" s="232">
        <v>25</v>
      </c>
      <c r="F705" s="232">
        <v>91.666666666666671</v>
      </c>
      <c r="G705" s="232">
        <v>66.666666666666671</v>
      </c>
    </row>
    <row r="706" spans="1:7" x14ac:dyDescent="0.25">
      <c r="A706" s="232">
        <v>8</v>
      </c>
      <c r="B706" s="232">
        <v>12</v>
      </c>
      <c r="C706" s="234">
        <v>5</v>
      </c>
      <c r="D706" s="234">
        <v>8</v>
      </c>
      <c r="E706" s="232">
        <v>41.666666666666664</v>
      </c>
      <c r="F706" s="232">
        <v>66.666666666666671</v>
      </c>
      <c r="G706" s="232">
        <v>25.000000000000007</v>
      </c>
    </row>
    <row r="707" spans="1:7" x14ac:dyDescent="0.25">
      <c r="A707" s="232">
        <v>9</v>
      </c>
      <c r="B707" s="232">
        <v>12</v>
      </c>
      <c r="C707" s="234">
        <v>5</v>
      </c>
      <c r="D707" s="234">
        <v>9</v>
      </c>
      <c r="E707" s="232">
        <v>41.666666666666664</v>
      </c>
      <c r="F707" s="232">
        <v>75</v>
      </c>
      <c r="G707" s="232">
        <v>33.333333333333336</v>
      </c>
    </row>
    <row r="708" spans="1:7" x14ac:dyDescent="0.25">
      <c r="A708" s="232">
        <v>10</v>
      </c>
      <c r="B708" s="232">
        <v>12</v>
      </c>
      <c r="C708" s="234">
        <v>10</v>
      </c>
      <c r="D708" s="234">
        <v>11</v>
      </c>
      <c r="E708" s="232">
        <v>83.333333333333329</v>
      </c>
      <c r="F708" s="232">
        <v>91.666666666666671</v>
      </c>
      <c r="G708" s="232">
        <v>8.3333333333333428</v>
      </c>
    </row>
    <row r="709" spans="1:7" x14ac:dyDescent="0.25">
      <c r="A709" s="232">
        <v>11</v>
      </c>
      <c r="B709" s="232">
        <v>12</v>
      </c>
      <c r="C709" s="234">
        <v>6</v>
      </c>
      <c r="D709" s="234">
        <v>8</v>
      </c>
      <c r="E709" s="232">
        <v>50</v>
      </c>
      <c r="F709" s="232">
        <v>66.666666666666671</v>
      </c>
      <c r="G709" s="232">
        <v>16.666666666666671</v>
      </c>
    </row>
    <row r="710" spans="1:7" x14ac:dyDescent="0.25">
      <c r="A710" s="247" t="s">
        <v>40</v>
      </c>
      <c r="B710" s="246">
        <v>12</v>
      </c>
      <c r="C710" s="239">
        <v>6.1818181818181817</v>
      </c>
      <c r="D710" s="239">
        <v>10.090909090909092</v>
      </c>
      <c r="E710" s="160">
        <v>51.515151515151523</v>
      </c>
      <c r="F710" s="160">
        <v>84.090909090909079</v>
      </c>
      <c r="G710" s="160">
        <v>32.575757575757571</v>
      </c>
    </row>
    <row r="711" spans="1:7" x14ac:dyDescent="0.25">
      <c r="C711" s="147"/>
      <c r="D711" s="147"/>
    </row>
    <row r="712" spans="1:7" x14ac:dyDescent="0.25">
      <c r="C712" s="147"/>
      <c r="D712" s="147"/>
    </row>
    <row r="713" spans="1:7" x14ac:dyDescent="0.25">
      <c r="C713" s="147"/>
      <c r="D713" s="147"/>
    </row>
    <row r="714" spans="1:7" x14ac:dyDescent="0.25">
      <c r="C714" s="147"/>
      <c r="D714" s="147"/>
    </row>
    <row r="715" spans="1:7" x14ac:dyDescent="0.25">
      <c r="C715" s="147"/>
      <c r="D715" s="147"/>
    </row>
    <row r="716" spans="1:7" x14ac:dyDescent="0.25">
      <c r="C716" s="147"/>
      <c r="D716" s="147"/>
    </row>
    <row r="717" spans="1:7" x14ac:dyDescent="0.25">
      <c r="C717" s="147"/>
      <c r="D717" s="147"/>
    </row>
    <row r="718" spans="1:7" x14ac:dyDescent="0.25">
      <c r="C718" s="147"/>
      <c r="D718" s="147"/>
    </row>
    <row r="719" spans="1:7" x14ac:dyDescent="0.25">
      <c r="C719" s="147"/>
      <c r="D719" s="147"/>
    </row>
    <row r="720" spans="1:7" x14ac:dyDescent="0.25">
      <c r="C720" s="147"/>
      <c r="D720" s="147"/>
    </row>
    <row r="721" spans="3:4" x14ac:dyDescent="0.25">
      <c r="C721" s="147"/>
      <c r="D721" s="147"/>
    </row>
    <row r="722" spans="3:4" x14ac:dyDescent="0.25">
      <c r="C722" s="147"/>
      <c r="D722" s="147"/>
    </row>
    <row r="723" spans="3:4" x14ac:dyDescent="0.25">
      <c r="C723" s="147"/>
      <c r="D723" s="147"/>
    </row>
    <row r="724" spans="3:4" x14ac:dyDescent="0.25">
      <c r="C724" s="149"/>
      <c r="D724" s="149"/>
    </row>
    <row r="725" spans="3:4" x14ac:dyDescent="0.25">
      <c r="C725" s="147"/>
      <c r="D725" s="147"/>
    </row>
    <row r="726" spans="3:4" x14ac:dyDescent="0.25">
      <c r="C726" s="149"/>
      <c r="D726" s="149"/>
    </row>
    <row r="727" spans="3:4" x14ac:dyDescent="0.25">
      <c r="C727" s="149"/>
      <c r="D727" s="149"/>
    </row>
    <row r="728" spans="3:4" x14ac:dyDescent="0.25">
      <c r="C728" s="149"/>
      <c r="D728" s="149"/>
    </row>
    <row r="729" spans="3:4" x14ac:dyDescent="0.25">
      <c r="C729" s="147"/>
      <c r="D729" s="147"/>
    </row>
    <row r="730" spans="3:4" x14ac:dyDescent="0.25">
      <c r="C730" s="147"/>
      <c r="D730" s="147"/>
    </row>
    <row r="731" spans="3:4" x14ac:dyDescent="0.25">
      <c r="C731" s="147"/>
      <c r="D731" s="147"/>
    </row>
    <row r="732" spans="3:4" x14ac:dyDescent="0.25">
      <c r="C732" s="147"/>
      <c r="D732" s="147"/>
    </row>
    <row r="733" spans="3:4" x14ac:dyDescent="0.25">
      <c r="C733" s="149"/>
      <c r="D733" s="149"/>
    </row>
    <row r="734" spans="3:4" x14ac:dyDescent="0.25">
      <c r="C734" s="147"/>
      <c r="D734" s="147"/>
    </row>
    <row r="735" spans="3:4" x14ac:dyDescent="0.25">
      <c r="C735" s="147"/>
      <c r="D735" s="147"/>
    </row>
    <row r="736" spans="3:4" x14ac:dyDescent="0.25">
      <c r="C736" s="147"/>
      <c r="D736" s="147"/>
    </row>
    <row r="737" spans="3:4" x14ac:dyDescent="0.25">
      <c r="C737" s="147"/>
      <c r="D737" s="147"/>
    </row>
    <row r="738" spans="3:4" x14ac:dyDescent="0.25">
      <c r="C738" s="147"/>
      <c r="D738" s="147"/>
    </row>
    <row r="739" spans="3:4" x14ac:dyDescent="0.25">
      <c r="C739" s="147"/>
      <c r="D739" s="147"/>
    </row>
    <row r="740" spans="3:4" x14ac:dyDescent="0.25">
      <c r="C740" s="147"/>
      <c r="D740" s="147"/>
    </row>
    <row r="741" spans="3:4" x14ac:dyDescent="0.25">
      <c r="C741" s="147"/>
      <c r="D741" s="147"/>
    </row>
    <row r="742" spans="3:4" x14ac:dyDescent="0.25">
      <c r="C742" s="147"/>
      <c r="D742" s="147"/>
    </row>
    <row r="743" spans="3:4" x14ac:dyDescent="0.25">
      <c r="C743" s="147"/>
      <c r="D743" s="147"/>
    </row>
    <row r="744" spans="3:4" x14ac:dyDescent="0.25">
      <c r="C744" s="147"/>
      <c r="D744" s="147"/>
    </row>
    <row r="745" spans="3:4" x14ac:dyDescent="0.25">
      <c r="C745" s="147"/>
      <c r="D745" s="147"/>
    </row>
    <row r="746" spans="3:4" x14ac:dyDescent="0.25">
      <c r="C746" s="147"/>
      <c r="D746" s="147"/>
    </row>
    <row r="747" spans="3:4" x14ac:dyDescent="0.25">
      <c r="C747" s="147"/>
      <c r="D747" s="147"/>
    </row>
    <row r="748" spans="3:4" x14ac:dyDescent="0.25">
      <c r="C748" s="147"/>
      <c r="D748" s="147"/>
    </row>
    <row r="749" spans="3:4" x14ac:dyDescent="0.25">
      <c r="C749" s="147"/>
      <c r="D749" s="147"/>
    </row>
    <row r="750" spans="3:4" x14ac:dyDescent="0.25">
      <c r="C750" s="147"/>
      <c r="D750" s="147"/>
    </row>
    <row r="751" spans="3:4" x14ac:dyDescent="0.25">
      <c r="C751" s="147"/>
      <c r="D751" s="147"/>
    </row>
    <row r="752" spans="3:4" x14ac:dyDescent="0.25">
      <c r="C752" s="147"/>
      <c r="D752" s="147"/>
    </row>
    <row r="753" spans="3:4" x14ac:dyDescent="0.25">
      <c r="C753" s="147"/>
      <c r="D753" s="147"/>
    </row>
    <row r="754" spans="3:4" x14ac:dyDescent="0.25">
      <c r="C754" s="147"/>
      <c r="D754" s="147"/>
    </row>
    <row r="755" spans="3:4" x14ac:dyDescent="0.25">
      <c r="C755" s="147"/>
      <c r="D755" s="147"/>
    </row>
    <row r="756" spans="3:4" x14ac:dyDescent="0.25">
      <c r="C756" s="147"/>
      <c r="D756" s="147"/>
    </row>
    <row r="757" spans="3:4" x14ac:dyDescent="0.25">
      <c r="C757" s="147"/>
      <c r="D757" s="147"/>
    </row>
    <row r="758" spans="3:4" x14ac:dyDescent="0.25">
      <c r="C758" s="147"/>
      <c r="D758" s="147"/>
    </row>
    <row r="759" spans="3:4" x14ac:dyDescent="0.25">
      <c r="C759" s="147"/>
      <c r="D759" s="147"/>
    </row>
    <row r="760" spans="3:4" x14ac:dyDescent="0.25">
      <c r="C760" s="147"/>
      <c r="D760" s="147"/>
    </row>
    <row r="761" spans="3:4" x14ac:dyDescent="0.25">
      <c r="C761" s="147"/>
      <c r="D761" s="147"/>
    </row>
    <row r="762" spans="3:4" x14ac:dyDescent="0.25">
      <c r="C762" s="147"/>
      <c r="D762" s="147"/>
    </row>
    <row r="763" spans="3:4" x14ac:dyDescent="0.25">
      <c r="C763" s="147"/>
      <c r="D763" s="147"/>
    </row>
    <row r="764" spans="3:4" x14ac:dyDescent="0.25">
      <c r="C764" s="147"/>
      <c r="D764" s="147"/>
    </row>
    <row r="765" spans="3:4" x14ac:dyDescent="0.25">
      <c r="C765" s="147"/>
      <c r="D765" s="147"/>
    </row>
    <row r="766" spans="3:4" x14ac:dyDescent="0.25">
      <c r="C766" s="147"/>
      <c r="D766" s="147"/>
    </row>
    <row r="767" spans="3:4" x14ac:dyDescent="0.25">
      <c r="C767" s="147"/>
      <c r="D767" s="147"/>
    </row>
    <row r="768" spans="3:4" x14ac:dyDescent="0.25">
      <c r="C768" s="147"/>
      <c r="D768" s="147"/>
    </row>
    <row r="769" spans="3:4" x14ac:dyDescent="0.25">
      <c r="C769" s="147"/>
      <c r="D769" s="147"/>
    </row>
    <row r="770" spans="3:4" x14ac:dyDescent="0.25">
      <c r="C770" s="147"/>
      <c r="D770" s="147"/>
    </row>
    <row r="771" spans="3:4" x14ac:dyDescent="0.25">
      <c r="C771" s="147"/>
      <c r="D771" s="147"/>
    </row>
    <row r="772" spans="3:4" x14ac:dyDescent="0.25">
      <c r="C772" s="147"/>
      <c r="D772" s="147"/>
    </row>
    <row r="773" spans="3:4" x14ac:dyDescent="0.25">
      <c r="C773" s="147"/>
      <c r="D773" s="147"/>
    </row>
    <row r="774" spans="3:4" x14ac:dyDescent="0.25">
      <c r="C774" s="147"/>
      <c r="D774" s="147"/>
    </row>
    <row r="775" spans="3:4" x14ac:dyDescent="0.25">
      <c r="C775" s="147"/>
      <c r="D775" s="147"/>
    </row>
    <row r="776" spans="3:4" x14ac:dyDescent="0.25">
      <c r="C776" s="147"/>
      <c r="D776" s="147"/>
    </row>
    <row r="777" spans="3:4" x14ac:dyDescent="0.25">
      <c r="C777" s="147"/>
      <c r="D777" s="147"/>
    </row>
    <row r="778" spans="3:4" x14ac:dyDescent="0.25">
      <c r="C778" s="147"/>
      <c r="D778" s="147"/>
    </row>
    <row r="779" spans="3:4" x14ac:dyDescent="0.25">
      <c r="C779" s="147"/>
      <c r="D779" s="147"/>
    </row>
    <row r="780" spans="3:4" x14ac:dyDescent="0.25">
      <c r="C780" s="147"/>
      <c r="D780" s="147"/>
    </row>
    <row r="781" spans="3:4" x14ac:dyDescent="0.25">
      <c r="C781" s="147"/>
      <c r="D781" s="147"/>
    </row>
    <row r="782" spans="3:4" x14ac:dyDescent="0.25">
      <c r="C782" s="147"/>
      <c r="D782" s="147"/>
    </row>
    <row r="783" spans="3:4" x14ac:dyDescent="0.25">
      <c r="C783" s="147"/>
      <c r="D783" s="147"/>
    </row>
    <row r="784" spans="3:4" x14ac:dyDescent="0.25">
      <c r="C784" s="147"/>
      <c r="D784" s="147"/>
    </row>
    <row r="785" spans="3:4" x14ac:dyDescent="0.25">
      <c r="C785" s="147"/>
      <c r="D785" s="147"/>
    </row>
    <row r="786" spans="3:4" x14ac:dyDescent="0.25">
      <c r="C786" s="147"/>
      <c r="D786" s="147"/>
    </row>
    <row r="787" spans="3:4" x14ac:dyDescent="0.25">
      <c r="C787" s="147"/>
      <c r="D787" s="147"/>
    </row>
    <row r="788" spans="3:4" x14ac:dyDescent="0.25">
      <c r="C788" s="147"/>
      <c r="D788" s="147"/>
    </row>
    <row r="789" spans="3:4" x14ac:dyDescent="0.25">
      <c r="C789" s="147"/>
      <c r="D789" s="147"/>
    </row>
    <row r="790" spans="3:4" x14ac:dyDescent="0.25">
      <c r="C790" s="147"/>
      <c r="D790" s="147"/>
    </row>
    <row r="791" spans="3:4" x14ac:dyDescent="0.25">
      <c r="C791" s="147"/>
      <c r="D791" s="147"/>
    </row>
    <row r="792" spans="3:4" x14ac:dyDescent="0.25">
      <c r="C792" s="147"/>
      <c r="D792" s="147"/>
    </row>
    <row r="793" spans="3:4" x14ac:dyDescent="0.25">
      <c r="C793" s="147"/>
      <c r="D793" s="147"/>
    </row>
    <row r="794" spans="3:4" x14ac:dyDescent="0.25">
      <c r="C794" s="147"/>
      <c r="D794" s="147"/>
    </row>
    <row r="795" spans="3:4" x14ac:dyDescent="0.25">
      <c r="C795" s="147"/>
      <c r="D795" s="147"/>
    </row>
    <row r="796" spans="3:4" x14ac:dyDescent="0.25">
      <c r="C796" s="147"/>
      <c r="D796" s="147"/>
    </row>
    <row r="797" spans="3:4" x14ac:dyDescent="0.25">
      <c r="C797" s="147"/>
      <c r="D797" s="147"/>
    </row>
    <row r="798" spans="3:4" x14ac:dyDescent="0.25">
      <c r="C798" s="147"/>
      <c r="D798" s="147"/>
    </row>
    <row r="799" spans="3:4" x14ac:dyDescent="0.25">
      <c r="C799" s="147"/>
      <c r="D799" s="147"/>
    </row>
    <row r="800" spans="3:4" x14ac:dyDescent="0.25">
      <c r="C800" s="147"/>
      <c r="D800" s="147"/>
    </row>
    <row r="801" spans="3:4" x14ac:dyDescent="0.25">
      <c r="C801" s="147"/>
      <c r="D801" s="147"/>
    </row>
    <row r="802" spans="3:4" x14ac:dyDescent="0.25">
      <c r="C802" s="147"/>
      <c r="D802" s="147"/>
    </row>
    <row r="803" spans="3:4" x14ac:dyDescent="0.25">
      <c r="C803" s="147"/>
      <c r="D803" s="147"/>
    </row>
    <row r="804" spans="3:4" x14ac:dyDescent="0.25">
      <c r="C804" s="147"/>
      <c r="D804" s="147"/>
    </row>
    <row r="805" spans="3:4" x14ac:dyDescent="0.25">
      <c r="C805" s="147"/>
      <c r="D805" s="147"/>
    </row>
    <row r="806" spans="3:4" x14ac:dyDescent="0.25">
      <c r="C806" s="147"/>
      <c r="D806" s="147"/>
    </row>
    <row r="807" spans="3:4" x14ac:dyDescent="0.25">
      <c r="C807" s="149"/>
      <c r="D807" s="149"/>
    </row>
    <row r="808" spans="3:4" x14ac:dyDescent="0.25">
      <c r="C808" s="147"/>
      <c r="D808" s="147"/>
    </row>
    <row r="809" spans="3:4" x14ac:dyDescent="0.25">
      <c r="C809" s="147"/>
      <c r="D809" s="147"/>
    </row>
    <row r="810" spans="3:4" x14ac:dyDescent="0.25">
      <c r="C810" s="147"/>
      <c r="D810" s="147"/>
    </row>
    <row r="811" spans="3:4" x14ac:dyDescent="0.25">
      <c r="C811" s="147"/>
      <c r="D811" s="147"/>
    </row>
    <row r="812" spans="3:4" x14ac:dyDescent="0.25">
      <c r="C812" s="147"/>
      <c r="D812" s="147"/>
    </row>
    <row r="813" spans="3:4" x14ac:dyDescent="0.25">
      <c r="C813" s="147"/>
      <c r="D813" s="147"/>
    </row>
    <row r="814" spans="3:4" x14ac:dyDescent="0.25">
      <c r="C814" s="147"/>
      <c r="D814" s="147"/>
    </row>
    <row r="815" spans="3:4" x14ac:dyDescent="0.25">
      <c r="C815" s="147"/>
      <c r="D815" s="147"/>
    </row>
    <row r="816" spans="3:4" x14ac:dyDescent="0.25">
      <c r="C816" s="147"/>
      <c r="D816" s="147"/>
    </row>
    <row r="817" spans="3:4" x14ac:dyDescent="0.25">
      <c r="C817" s="147"/>
      <c r="D817" s="147"/>
    </row>
    <row r="818" spans="3:4" x14ac:dyDescent="0.25">
      <c r="C818" s="147"/>
      <c r="D818" s="147"/>
    </row>
    <row r="819" spans="3:4" x14ac:dyDescent="0.25">
      <c r="C819" s="147"/>
      <c r="D819" s="147"/>
    </row>
    <row r="820" spans="3:4" x14ac:dyDescent="0.25">
      <c r="C820" s="147"/>
      <c r="D820" s="147"/>
    </row>
    <row r="821" spans="3:4" x14ac:dyDescent="0.25">
      <c r="C821" s="147"/>
      <c r="D821" s="147"/>
    </row>
    <row r="822" spans="3:4" x14ac:dyDescent="0.25">
      <c r="C822" s="147"/>
      <c r="D822" s="147"/>
    </row>
    <row r="823" spans="3:4" x14ac:dyDescent="0.25">
      <c r="C823" s="147"/>
      <c r="D823" s="147"/>
    </row>
    <row r="824" spans="3:4" x14ac:dyDescent="0.25">
      <c r="C824" s="147"/>
      <c r="D824" s="147"/>
    </row>
    <row r="825" spans="3:4" x14ac:dyDescent="0.25">
      <c r="C825" s="147"/>
      <c r="D825" s="147"/>
    </row>
    <row r="826" spans="3:4" x14ac:dyDescent="0.25">
      <c r="C826" s="147"/>
      <c r="D826" s="147"/>
    </row>
    <row r="827" spans="3:4" x14ac:dyDescent="0.25">
      <c r="C827" s="147"/>
      <c r="D827" s="147"/>
    </row>
    <row r="828" spans="3:4" x14ac:dyDescent="0.25">
      <c r="C828" s="147"/>
      <c r="D828" s="147"/>
    </row>
    <row r="829" spans="3:4" x14ac:dyDescent="0.25">
      <c r="C829" s="147"/>
      <c r="D829" s="147"/>
    </row>
    <row r="830" spans="3:4" x14ac:dyDescent="0.25">
      <c r="C830" s="147"/>
      <c r="D830" s="147"/>
    </row>
    <row r="831" spans="3:4" x14ac:dyDescent="0.25">
      <c r="C831" s="147"/>
      <c r="D831" s="147"/>
    </row>
    <row r="832" spans="3:4" x14ac:dyDescent="0.25">
      <c r="C832" s="149"/>
      <c r="D832" s="149"/>
    </row>
    <row r="833" spans="3:4" x14ac:dyDescent="0.25">
      <c r="C833" s="147"/>
      <c r="D833" s="147"/>
    </row>
    <row r="834" spans="3:4" x14ac:dyDescent="0.25">
      <c r="C834" s="147"/>
      <c r="D834" s="147"/>
    </row>
    <row r="835" spans="3:4" x14ac:dyDescent="0.25">
      <c r="C835" s="147"/>
      <c r="D835" s="147"/>
    </row>
    <row r="836" spans="3:4" x14ac:dyDescent="0.25">
      <c r="C836" s="147"/>
      <c r="D836" s="147"/>
    </row>
    <row r="837" spans="3:4" x14ac:dyDescent="0.25">
      <c r="C837" s="147"/>
      <c r="D837" s="147"/>
    </row>
    <row r="838" spans="3:4" x14ac:dyDescent="0.25">
      <c r="C838" s="147"/>
      <c r="D838" s="147"/>
    </row>
    <row r="839" spans="3:4" x14ac:dyDescent="0.25">
      <c r="C839" s="147"/>
      <c r="D839" s="147"/>
    </row>
    <row r="840" spans="3:4" x14ac:dyDescent="0.25">
      <c r="C840" s="147"/>
      <c r="D840" s="147"/>
    </row>
    <row r="841" spans="3:4" x14ac:dyDescent="0.25">
      <c r="C841" s="147"/>
      <c r="D841" s="147"/>
    </row>
    <row r="842" spans="3:4" x14ac:dyDescent="0.25">
      <c r="C842" s="147"/>
      <c r="D842" s="147"/>
    </row>
    <row r="843" spans="3:4" x14ac:dyDescent="0.25">
      <c r="C843" s="147"/>
      <c r="D843" s="147"/>
    </row>
    <row r="844" spans="3:4" x14ac:dyDescent="0.25">
      <c r="C844" s="147"/>
      <c r="D844" s="147"/>
    </row>
    <row r="845" spans="3:4" x14ac:dyDescent="0.25">
      <c r="C845" s="147"/>
      <c r="D845" s="147"/>
    </row>
    <row r="846" spans="3:4" x14ac:dyDescent="0.25">
      <c r="C846" s="147"/>
      <c r="D846" s="147"/>
    </row>
    <row r="847" spans="3:4" x14ac:dyDescent="0.25">
      <c r="C847" s="147"/>
      <c r="D847" s="147"/>
    </row>
    <row r="848" spans="3:4" x14ac:dyDescent="0.25">
      <c r="C848" s="147"/>
      <c r="D848" s="147"/>
    </row>
    <row r="849" spans="3:4" x14ac:dyDescent="0.25">
      <c r="C849" s="147"/>
      <c r="D849" s="147"/>
    </row>
    <row r="850" spans="3:4" x14ac:dyDescent="0.25">
      <c r="C850" s="147"/>
      <c r="D850" s="147"/>
    </row>
    <row r="851" spans="3:4" x14ac:dyDescent="0.25">
      <c r="C851" s="147"/>
      <c r="D851" s="147"/>
    </row>
    <row r="852" spans="3:4" x14ac:dyDescent="0.25">
      <c r="C852" s="147"/>
      <c r="D852" s="147"/>
    </row>
    <row r="853" spans="3:4" x14ac:dyDescent="0.25">
      <c r="C853" s="147"/>
      <c r="D853" s="147"/>
    </row>
    <row r="854" spans="3:4" x14ac:dyDescent="0.25">
      <c r="C854" s="147"/>
      <c r="D854" s="147"/>
    </row>
    <row r="855" spans="3:4" x14ac:dyDescent="0.25">
      <c r="C855" s="147"/>
      <c r="D855" s="147"/>
    </row>
    <row r="856" spans="3:4" x14ac:dyDescent="0.25">
      <c r="C856" s="147"/>
      <c r="D856" s="147"/>
    </row>
    <row r="857" spans="3:4" x14ac:dyDescent="0.25">
      <c r="C857" s="147"/>
      <c r="D857" s="147"/>
    </row>
    <row r="858" spans="3:4" x14ac:dyDescent="0.25">
      <c r="C858" s="147"/>
      <c r="D858" s="147"/>
    </row>
    <row r="859" spans="3:4" x14ac:dyDescent="0.25">
      <c r="C859" s="147"/>
      <c r="D859" s="147"/>
    </row>
    <row r="860" spans="3:4" x14ac:dyDescent="0.25">
      <c r="C860" s="147"/>
      <c r="D860" s="147"/>
    </row>
    <row r="861" spans="3:4" x14ac:dyDescent="0.25">
      <c r="C861" s="147"/>
      <c r="D861" s="147"/>
    </row>
    <row r="862" spans="3:4" x14ac:dyDescent="0.25">
      <c r="C862" s="147"/>
      <c r="D862" s="147"/>
    </row>
    <row r="863" spans="3:4" x14ac:dyDescent="0.25">
      <c r="C863" s="147"/>
      <c r="D863" s="147"/>
    </row>
    <row r="864" spans="3:4" x14ac:dyDescent="0.25">
      <c r="C864" s="147"/>
      <c r="D864" s="147"/>
    </row>
    <row r="865" spans="3:4" x14ac:dyDescent="0.25">
      <c r="C865" s="147"/>
      <c r="D865" s="147"/>
    </row>
    <row r="866" spans="3:4" x14ac:dyDescent="0.25">
      <c r="C866" s="147"/>
      <c r="D866" s="147"/>
    </row>
    <row r="867" spans="3:4" x14ac:dyDescent="0.25">
      <c r="C867" s="147"/>
      <c r="D867" s="147"/>
    </row>
    <row r="868" spans="3:4" x14ac:dyDescent="0.25">
      <c r="C868" s="150"/>
      <c r="D868" s="150"/>
    </row>
    <row r="869" spans="3:4" x14ac:dyDescent="0.25">
      <c r="C869" s="147"/>
      <c r="D869" s="147"/>
    </row>
    <row r="870" spans="3:4" x14ac:dyDescent="0.25">
      <c r="C870" s="149"/>
      <c r="D870" s="149"/>
    </row>
    <row r="871" spans="3:4" x14ac:dyDescent="0.25">
      <c r="C871" s="147"/>
      <c r="D871" s="147"/>
    </row>
    <row r="872" spans="3:4" x14ac:dyDescent="0.25">
      <c r="C872" s="147"/>
      <c r="D872" s="147"/>
    </row>
    <row r="873" spans="3:4" x14ac:dyDescent="0.25">
      <c r="C873" s="147"/>
      <c r="D873" s="147"/>
    </row>
    <row r="874" spans="3:4" x14ac:dyDescent="0.25">
      <c r="C874" s="147"/>
      <c r="D874" s="147"/>
    </row>
    <row r="875" spans="3:4" x14ac:dyDescent="0.25">
      <c r="C875" s="147"/>
      <c r="D875" s="147"/>
    </row>
    <row r="876" spans="3:4" x14ac:dyDescent="0.25">
      <c r="C876" s="147"/>
      <c r="D876" s="147"/>
    </row>
    <row r="877" spans="3:4" x14ac:dyDescent="0.25">
      <c r="C877" s="147"/>
      <c r="D877" s="147"/>
    </row>
    <row r="878" spans="3:4" x14ac:dyDescent="0.25">
      <c r="C878" s="147"/>
      <c r="D878" s="147"/>
    </row>
    <row r="879" spans="3:4" x14ac:dyDescent="0.25">
      <c r="C879" s="147"/>
      <c r="D879" s="147"/>
    </row>
    <row r="880" spans="3:4" x14ac:dyDescent="0.25">
      <c r="C880" s="147"/>
      <c r="D880" s="147"/>
    </row>
    <row r="881" spans="3:4" x14ac:dyDescent="0.25">
      <c r="C881" s="147"/>
      <c r="D881" s="147"/>
    </row>
    <row r="882" spans="3:4" x14ac:dyDescent="0.25">
      <c r="C882" s="147"/>
      <c r="D882" s="147"/>
    </row>
    <row r="883" spans="3:4" x14ac:dyDescent="0.25">
      <c r="C883" s="147"/>
      <c r="D883" s="147"/>
    </row>
    <row r="884" spans="3:4" x14ac:dyDescent="0.25">
      <c r="C884" s="147"/>
      <c r="D884" s="147"/>
    </row>
    <row r="885" spans="3:4" x14ac:dyDescent="0.25">
      <c r="C885" s="147"/>
      <c r="D885" s="147"/>
    </row>
    <row r="886" spans="3:4" x14ac:dyDescent="0.25">
      <c r="C886" s="147"/>
      <c r="D886" s="147"/>
    </row>
    <row r="887" spans="3:4" x14ac:dyDescent="0.25">
      <c r="C887" s="147"/>
      <c r="D887" s="147"/>
    </row>
    <row r="888" spans="3:4" x14ac:dyDescent="0.25">
      <c r="C888" s="147"/>
      <c r="D888" s="147"/>
    </row>
    <row r="889" spans="3:4" x14ac:dyDescent="0.25">
      <c r="C889" s="147"/>
      <c r="D889" s="147"/>
    </row>
    <row r="890" spans="3:4" x14ac:dyDescent="0.25">
      <c r="C890" s="147"/>
      <c r="D890" s="147"/>
    </row>
    <row r="891" spans="3:4" x14ac:dyDescent="0.25">
      <c r="C891" s="147"/>
      <c r="D891" s="147"/>
    </row>
    <row r="892" spans="3:4" x14ac:dyDescent="0.25">
      <c r="C892" s="147"/>
      <c r="D892" s="147"/>
    </row>
    <row r="893" spans="3:4" x14ac:dyDescent="0.25">
      <c r="C893" s="147"/>
      <c r="D893" s="147"/>
    </row>
    <row r="894" spans="3:4" x14ac:dyDescent="0.25">
      <c r="C894" s="147"/>
      <c r="D894" s="147"/>
    </row>
    <row r="895" spans="3:4" x14ac:dyDescent="0.25">
      <c r="C895" s="147"/>
      <c r="D895" s="147"/>
    </row>
    <row r="896" spans="3:4" x14ac:dyDescent="0.25">
      <c r="C896" s="147"/>
      <c r="D896" s="147"/>
    </row>
    <row r="897" spans="3:4" x14ac:dyDescent="0.25">
      <c r="C897" s="147"/>
      <c r="D897" s="147"/>
    </row>
    <row r="898" spans="3:4" x14ac:dyDescent="0.25">
      <c r="C898" s="147"/>
      <c r="D898" s="147"/>
    </row>
    <row r="899" spans="3:4" x14ac:dyDescent="0.25">
      <c r="C899" s="147"/>
      <c r="D899" s="147"/>
    </row>
    <row r="900" spans="3:4" x14ac:dyDescent="0.25">
      <c r="C900" s="147"/>
      <c r="D900" s="147"/>
    </row>
    <row r="901" spans="3:4" x14ac:dyDescent="0.25">
      <c r="C901" s="147"/>
      <c r="D901" s="147"/>
    </row>
    <row r="902" spans="3:4" x14ac:dyDescent="0.25">
      <c r="C902" s="147"/>
      <c r="D902" s="147"/>
    </row>
    <row r="903" spans="3:4" x14ac:dyDescent="0.25">
      <c r="C903" s="147"/>
      <c r="D903" s="147"/>
    </row>
    <row r="904" spans="3:4" x14ac:dyDescent="0.25">
      <c r="C904" s="147"/>
      <c r="D904" s="147"/>
    </row>
    <row r="905" spans="3:4" x14ac:dyDescent="0.25">
      <c r="C905" s="147"/>
      <c r="D905" s="147"/>
    </row>
    <row r="906" spans="3:4" x14ac:dyDescent="0.25">
      <c r="C906" s="147"/>
      <c r="D906" s="147"/>
    </row>
    <row r="907" spans="3:4" x14ac:dyDescent="0.25">
      <c r="C907" s="147"/>
      <c r="D907" s="147"/>
    </row>
    <row r="908" spans="3:4" x14ac:dyDescent="0.25">
      <c r="C908" s="147"/>
      <c r="D908" s="147"/>
    </row>
    <row r="909" spans="3:4" x14ac:dyDescent="0.25">
      <c r="C909" s="149"/>
      <c r="D909" s="149"/>
    </row>
    <row r="910" spans="3:4" x14ac:dyDescent="0.25">
      <c r="C910" s="147"/>
      <c r="D910" s="147"/>
    </row>
    <row r="911" spans="3:4" x14ac:dyDescent="0.25">
      <c r="C911" s="147"/>
      <c r="D911" s="147"/>
    </row>
    <row r="912" spans="3:4" x14ac:dyDescent="0.25">
      <c r="C912" s="147"/>
      <c r="D912" s="147"/>
    </row>
    <row r="913" spans="3:4" x14ac:dyDescent="0.25">
      <c r="C913" s="147"/>
      <c r="D913" s="147"/>
    </row>
    <row r="914" spans="3:4" x14ac:dyDescent="0.25">
      <c r="C914" s="150"/>
      <c r="D914" s="150"/>
    </row>
    <row r="915" spans="3:4" x14ac:dyDescent="0.25">
      <c r="C915" s="147"/>
      <c r="D915" s="147"/>
    </row>
    <row r="916" spans="3:4" x14ac:dyDescent="0.25">
      <c r="C916" s="147"/>
      <c r="D916" s="147"/>
    </row>
    <row r="917" spans="3:4" x14ac:dyDescent="0.25">
      <c r="C917" s="147"/>
      <c r="D917" s="147"/>
    </row>
    <row r="918" spans="3:4" x14ac:dyDescent="0.25">
      <c r="C918" s="147"/>
      <c r="D918" s="147"/>
    </row>
    <row r="919" spans="3:4" x14ac:dyDescent="0.25">
      <c r="C919" s="147"/>
      <c r="D919" s="147"/>
    </row>
    <row r="920" spans="3:4" x14ac:dyDescent="0.25">
      <c r="C920" s="147"/>
      <c r="D920" s="147"/>
    </row>
    <row r="921" spans="3:4" x14ac:dyDescent="0.25">
      <c r="C921" s="147"/>
      <c r="D921" s="147"/>
    </row>
    <row r="922" spans="3:4" x14ac:dyDescent="0.25">
      <c r="C922" s="147"/>
      <c r="D922" s="147"/>
    </row>
    <row r="923" spans="3:4" x14ac:dyDescent="0.25">
      <c r="C923" s="147"/>
      <c r="D923" s="147"/>
    </row>
    <row r="924" spans="3:4" x14ac:dyDescent="0.25">
      <c r="C924" s="147"/>
      <c r="D924" s="147"/>
    </row>
    <row r="925" spans="3:4" x14ac:dyDescent="0.25">
      <c r="C925" s="147"/>
      <c r="D925" s="147"/>
    </row>
    <row r="926" spans="3:4" x14ac:dyDescent="0.25">
      <c r="C926" s="147"/>
      <c r="D926" s="147"/>
    </row>
    <row r="927" spans="3:4" x14ac:dyDescent="0.25">
      <c r="C927" s="149"/>
      <c r="D927" s="149"/>
    </row>
    <row r="928" spans="3:4" x14ac:dyDescent="0.25">
      <c r="C928" s="149"/>
      <c r="D928" s="149"/>
    </row>
    <row r="929" spans="3:4" x14ac:dyDescent="0.25">
      <c r="C929" s="147"/>
      <c r="D929" s="147"/>
    </row>
    <row r="930" spans="3:4" x14ac:dyDescent="0.25">
      <c r="C930" s="147"/>
      <c r="D930" s="147"/>
    </row>
    <row r="931" spans="3:4" x14ac:dyDescent="0.25">
      <c r="C931" s="147"/>
      <c r="D931" s="147"/>
    </row>
    <row r="932" spans="3:4" x14ac:dyDescent="0.25">
      <c r="C932" s="149"/>
      <c r="D932" s="149"/>
    </row>
    <row r="933" spans="3:4" x14ac:dyDescent="0.25">
      <c r="C933" s="147"/>
      <c r="D933" s="147"/>
    </row>
    <row r="934" spans="3:4" x14ac:dyDescent="0.25">
      <c r="C934" s="147"/>
      <c r="D934" s="147"/>
    </row>
    <row r="935" spans="3:4" x14ac:dyDescent="0.25">
      <c r="C935" s="147"/>
      <c r="D935" s="147"/>
    </row>
    <row r="936" spans="3:4" x14ac:dyDescent="0.25">
      <c r="C936" s="147"/>
      <c r="D936" s="147"/>
    </row>
    <row r="937" spans="3:4" x14ac:dyDescent="0.25">
      <c r="C937" s="149"/>
      <c r="D937" s="149"/>
    </row>
    <row r="938" spans="3:4" x14ac:dyDescent="0.25">
      <c r="C938" s="147"/>
      <c r="D938" s="147"/>
    </row>
    <row r="939" spans="3:4" x14ac:dyDescent="0.25">
      <c r="C939" s="147"/>
      <c r="D939" s="147"/>
    </row>
    <row r="940" spans="3:4" x14ac:dyDescent="0.25">
      <c r="C940" s="147"/>
      <c r="D940" s="147"/>
    </row>
    <row r="941" spans="3:4" x14ac:dyDescent="0.25">
      <c r="C941" s="147"/>
      <c r="D941" s="147"/>
    </row>
    <row r="942" spans="3:4" x14ac:dyDescent="0.25">
      <c r="C942" s="147"/>
      <c r="D942" s="147"/>
    </row>
    <row r="943" spans="3:4" x14ac:dyDescent="0.25">
      <c r="C943" s="147"/>
      <c r="D943" s="147"/>
    </row>
    <row r="944" spans="3:4" x14ac:dyDescent="0.25">
      <c r="C944" s="147"/>
      <c r="D944" s="147"/>
    </row>
    <row r="945" spans="3:4" x14ac:dyDescent="0.25">
      <c r="C945" s="149"/>
      <c r="D945" s="149"/>
    </row>
    <row r="946" spans="3:4" x14ac:dyDescent="0.25">
      <c r="C946" s="147"/>
      <c r="D946" s="147"/>
    </row>
    <row r="947" spans="3:4" x14ac:dyDescent="0.25">
      <c r="C947" s="147"/>
      <c r="D947" s="147"/>
    </row>
    <row r="948" spans="3:4" x14ac:dyDescent="0.25">
      <c r="C948" s="147"/>
      <c r="D948" s="147"/>
    </row>
    <row r="949" spans="3:4" x14ac:dyDescent="0.25">
      <c r="C949" s="149"/>
      <c r="D949" s="149"/>
    </row>
    <row r="950" spans="3:4" x14ac:dyDescent="0.25">
      <c r="C950" s="147"/>
      <c r="D950" s="147"/>
    </row>
    <row r="951" spans="3:4" x14ac:dyDescent="0.25">
      <c r="C951" s="147"/>
      <c r="D951" s="147"/>
    </row>
    <row r="952" spans="3:4" x14ac:dyDescent="0.25">
      <c r="C952" s="147"/>
      <c r="D952" s="147"/>
    </row>
    <row r="953" spans="3:4" x14ac:dyDescent="0.25">
      <c r="C953" s="147"/>
      <c r="D953" s="147"/>
    </row>
    <row r="954" spans="3:4" x14ac:dyDescent="0.25">
      <c r="C954" s="147"/>
      <c r="D954" s="147"/>
    </row>
    <row r="955" spans="3:4" x14ac:dyDescent="0.25">
      <c r="C955" s="147"/>
      <c r="D955" s="147"/>
    </row>
    <row r="956" spans="3:4" x14ac:dyDescent="0.25">
      <c r="C956" s="149"/>
      <c r="D956" s="149"/>
    </row>
    <row r="957" spans="3:4" x14ac:dyDescent="0.25">
      <c r="C957" s="147"/>
      <c r="D957" s="147"/>
    </row>
    <row r="958" spans="3:4" x14ac:dyDescent="0.25">
      <c r="C958" s="147"/>
      <c r="D958" s="147"/>
    </row>
    <row r="959" spans="3:4" x14ac:dyDescent="0.25">
      <c r="C959" s="147"/>
      <c r="D959" s="147"/>
    </row>
    <row r="960" spans="3:4" x14ac:dyDescent="0.25">
      <c r="C960" s="147"/>
      <c r="D960" s="147"/>
    </row>
    <row r="961" spans="3:4" x14ac:dyDescent="0.25">
      <c r="C961" s="147"/>
      <c r="D961" s="147"/>
    </row>
    <row r="962" spans="3:4" x14ac:dyDescent="0.25">
      <c r="C962" s="147"/>
      <c r="D962" s="147"/>
    </row>
    <row r="963" spans="3:4" x14ac:dyDescent="0.25">
      <c r="C963" s="149"/>
      <c r="D963" s="149"/>
    </row>
    <row r="964" spans="3:4" x14ac:dyDescent="0.25">
      <c r="C964" s="147"/>
      <c r="D964" s="147"/>
    </row>
    <row r="965" spans="3:4" x14ac:dyDescent="0.25">
      <c r="C965" s="147"/>
      <c r="D965" s="147"/>
    </row>
    <row r="966" spans="3:4" x14ac:dyDescent="0.25">
      <c r="C966" s="147"/>
      <c r="D966" s="147"/>
    </row>
    <row r="967" spans="3:4" x14ac:dyDescent="0.25">
      <c r="C967" s="147"/>
      <c r="D967" s="147"/>
    </row>
    <row r="968" spans="3:4" x14ac:dyDescent="0.25">
      <c r="C968" s="149"/>
      <c r="D968" s="149"/>
    </row>
    <row r="969" spans="3:4" x14ac:dyDescent="0.25">
      <c r="C969" s="147"/>
      <c r="D969" s="147"/>
    </row>
    <row r="970" spans="3:4" x14ac:dyDescent="0.25">
      <c r="C970" s="147"/>
      <c r="D970" s="147"/>
    </row>
    <row r="971" spans="3:4" x14ac:dyDescent="0.25">
      <c r="C971" s="147"/>
      <c r="D971" s="147"/>
    </row>
    <row r="972" spans="3:4" x14ac:dyDescent="0.25">
      <c r="C972" s="147"/>
      <c r="D972" s="147"/>
    </row>
    <row r="973" spans="3:4" x14ac:dyDescent="0.25">
      <c r="C973" s="147"/>
      <c r="D973" s="147"/>
    </row>
    <row r="974" spans="3:4" x14ac:dyDescent="0.25">
      <c r="C974" s="147"/>
      <c r="D974" s="147"/>
    </row>
    <row r="975" spans="3:4" x14ac:dyDescent="0.25">
      <c r="C975" s="147"/>
      <c r="D975" s="147"/>
    </row>
    <row r="976" spans="3:4" x14ac:dyDescent="0.25">
      <c r="C976" s="147"/>
      <c r="D976" s="147"/>
    </row>
    <row r="977" spans="3:4" x14ac:dyDescent="0.25">
      <c r="C977" s="147"/>
      <c r="D977" s="147"/>
    </row>
    <row r="978" spans="3:4" x14ac:dyDescent="0.25">
      <c r="C978" s="147"/>
      <c r="D978" s="147"/>
    </row>
    <row r="979" spans="3:4" x14ac:dyDescent="0.25">
      <c r="C979" s="147"/>
      <c r="D979" s="147"/>
    </row>
    <row r="980" spans="3:4" x14ac:dyDescent="0.25">
      <c r="C980" s="147"/>
      <c r="D980" s="147"/>
    </row>
    <row r="981" spans="3:4" x14ac:dyDescent="0.25">
      <c r="C981" s="147"/>
      <c r="D981" s="147"/>
    </row>
    <row r="982" spans="3:4" x14ac:dyDescent="0.25">
      <c r="C982" s="147"/>
      <c r="D982" s="147"/>
    </row>
    <row r="983" spans="3:4" x14ac:dyDescent="0.25">
      <c r="C983" s="147"/>
      <c r="D983" s="147"/>
    </row>
    <row r="984" spans="3:4" x14ac:dyDescent="0.25">
      <c r="C984" s="147"/>
      <c r="D984" s="147"/>
    </row>
    <row r="985" spans="3:4" x14ac:dyDescent="0.25">
      <c r="C985" s="150"/>
      <c r="D985" s="150"/>
    </row>
    <row r="986" spans="3:4" x14ac:dyDescent="0.25">
      <c r="C986" s="147"/>
      <c r="D986" s="147"/>
    </row>
    <row r="987" spans="3:4" x14ac:dyDescent="0.25">
      <c r="C987" s="149"/>
      <c r="D987" s="149"/>
    </row>
    <row r="988" spans="3:4" x14ac:dyDescent="0.25">
      <c r="C988" s="147"/>
      <c r="D988" s="147"/>
    </row>
    <row r="989" spans="3:4" x14ac:dyDescent="0.25">
      <c r="C989" s="147"/>
      <c r="D989" s="147"/>
    </row>
    <row r="990" spans="3:4" x14ac:dyDescent="0.25">
      <c r="C990" s="147"/>
      <c r="D990" s="147"/>
    </row>
    <row r="991" spans="3:4" x14ac:dyDescent="0.25">
      <c r="C991" s="147"/>
      <c r="D991" s="147"/>
    </row>
    <row r="992" spans="3:4" x14ac:dyDescent="0.25">
      <c r="C992" s="147"/>
      <c r="D992" s="147"/>
    </row>
    <row r="993" spans="3:4" x14ac:dyDescent="0.25">
      <c r="C993" s="147"/>
      <c r="D993" s="147"/>
    </row>
    <row r="994" spans="3:4" x14ac:dyDescent="0.25">
      <c r="C994" s="147"/>
      <c r="D994" s="147"/>
    </row>
    <row r="995" spans="3:4" x14ac:dyDescent="0.25">
      <c r="C995" s="147"/>
      <c r="D995" s="147"/>
    </row>
    <row r="996" spans="3:4" x14ac:dyDescent="0.25">
      <c r="C996" s="147"/>
      <c r="D996" s="147"/>
    </row>
    <row r="997" spans="3:4" x14ac:dyDescent="0.25">
      <c r="C997" s="147"/>
      <c r="D997" s="147"/>
    </row>
    <row r="998" spans="3:4" x14ac:dyDescent="0.25">
      <c r="C998" s="147"/>
      <c r="D998" s="147"/>
    </row>
    <row r="999" spans="3:4" x14ac:dyDescent="0.25">
      <c r="C999" s="147"/>
      <c r="D999" s="147"/>
    </row>
    <row r="1000" spans="3:4" x14ac:dyDescent="0.25">
      <c r="C1000" s="147"/>
      <c r="D1000" s="147"/>
    </row>
    <row r="1001" spans="3:4" x14ac:dyDescent="0.25">
      <c r="C1001" s="147"/>
      <c r="D1001" s="147"/>
    </row>
    <row r="1002" spans="3:4" x14ac:dyDescent="0.25">
      <c r="C1002" s="147"/>
      <c r="D1002" s="147"/>
    </row>
    <row r="1003" spans="3:4" x14ac:dyDescent="0.25">
      <c r="C1003" s="147"/>
      <c r="D1003" s="147"/>
    </row>
    <row r="1004" spans="3:4" x14ac:dyDescent="0.25">
      <c r="C1004" s="147"/>
      <c r="D1004" s="147"/>
    </row>
    <row r="1005" spans="3:4" x14ac:dyDescent="0.25">
      <c r="C1005" s="147"/>
      <c r="D1005" s="147"/>
    </row>
    <row r="1006" spans="3:4" x14ac:dyDescent="0.25">
      <c r="C1006" s="147"/>
      <c r="D1006" s="147"/>
    </row>
    <row r="1007" spans="3:4" x14ac:dyDescent="0.25">
      <c r="C1007" s="147"/>
      <c r="D1007" s="147"/>
    </row>
    <row r="1008" spans="3:4" x14ac:dyDescent="0.25">
      <c r="C1008" s="147"/>
      <c r="D1008" s="147"/>
    </row>
    <row r="1009" spans="3:4" x14ac:dyDescent="0.25">
      <c r="C1009" s="147"/>
      <c r="D1009" s="147"/>
    </row>
    <row r="1010" spans="3:4" x14ac:dyDescent="0.25">
      <c r="C1010" s="147"/>
      <c r="D1010" s="147"/>
    </row>
    <row r="1011" spans="3:4" x14ac:dyDescent="0.25">
      <c r="C1011" s="147"/>
      <c r="D1011" s="147"/>
    </row>
    <row r="1012" spans="3:4" x14ac:dyDescent="0.25">
      <c r="C1012" s="147"/>
      <c r="D1012" s="147"/>
    </row>
    <row r="1013" spans="3:4" x14ac:dyDescent="0.25">
      <c r="C1013" s="147"/>
      <c r="D1013" s="147"/>
    </row>
    <row r="1014" spans="3:4" x14ac:dyDescent="0.25">
      <c r="C1014" s="149"/>
      <c r="D1014" s="149"/>
    </row>
    <row r="1015" spans="3:4" x14ac:dyDescent="0.25">
      <c r="C1015" s="147"/>
      <c r="D1015" s="147"/>
    </row>
    <row r="1016" spans="3:4" x14ac:dyDescent="0.25">
      <c r="C1016" s="147"/>
      <c r="D1016" s="147"/>
    </row>
    <row r="1017" spans="3:4" x14ac:dyDescent="0.25">
      <c r="C1017" s="147"/>
      <c r="D1017" s="147"/>
    </row>
    <row r="1018" spans="3:4" x14ac:dyDescent="0.25">
      <c r="C1018" s="147"/>
      <c r="D1018" s="147"/>
    </row>
    <row r="1019" spans="3:4" x14ac:dyDescent="0.25">
      <c r="C1019" s="147"/>
      <c r="D1019" s="147"/>
    </row>
    <row r="1020" spans="3:4" x14ac:dyDescent="0.25">
      <c r="C1020" s="147"/>
      <c r="D1020" s="147"/>
    </row>
    <row r="1021" spans="3:4" x14ac:dyDescent="0.25">
      <c r="C1021" s="147"/>
      <c r="D1021" s="147"/>
    </row>
    <row r="1022" spans="3:4" x14ac:dyDescent="0.25">
      <c r="C1022" s="147"/>
      <c r="D1022" s="147"/>
    </row>
    <row r="1023" spans="3:4" x14ac:dyDescent="0.25">
      <c r="C1023" s="147"/>
      <c r="D1023" s="147"/>
    </row>
    <row r="1024" spans="3:4" x14ac:dyDescent="0.25">
      <c r="C1024" s="147"/>
      <c r="D1024" s="147"/>
    </row>
    <row r="1025" spans="3:4" x14ac:dyDescent="0.25">
      <c r="C1025" s="147"/>
      <c r="D1025" s="147"/>
    </row>
    <row r="1026" spans="3:4" x14ac:dyDescent="0.25">
      <c r="C1026" s="147"/>
      <c r="D1026" s="147"/>
    </row>
    <row r="1027" spans="3:4" x14ac:dyDescent="0.25">
      <c r="C1027" s="147"/>
      <c r="D1027" s="147"/>
    </row>
    <row r="1028" spans="3:4" x14ac:dyDescent="0.25">
      <c r="C1028" s="147"/>
      <c r="D1028" s="147"/>
    </row>
    <row r="1029" spans="3:4" x14ac:dyDescent="0.25">
      <c r="C1029" s="147"/>
      <c r="D1029" s="147"/>
    </row>
    <row r="1030" spans="3:4" x14ac:dyDescent="0.25">
      <c r="C1030" s="147"/>
      <c r="D1030" s="147"/>
    </row>
    <row r="1031" spans="3:4" x14ac:dyDescent="0.25">
      <c r="C1031" s="147"/>
      <c r="D1031" s="147"/>
    </row>
    <row r="1032" spans="3:4" x14ac:dyDescent="0.25">
      <c r="C1032" s="147"/>
      <c r="D1032" s="147"/>
    </row>
    <row r="1033" spans="3:4" x14ac:dyDescent="0.25">
      <c r="C1033" s="147"/>
      <c r="D1033" s="147"/>
    </row>
    <row r="1034" spans="3:4" x14ac:dyDescent="0.25">
      <c r="C1034" s="147"/>
      <c r="D1034" s="147"/>
    </row>
    <row r="1035" spans="3:4" x14ac:dyDescent="0.25">
      <c r="C1035" s="147"/>
      <c r="D1035" s="147"/>
    </row>
    <row r="1036" spans="3:4" x14ac:dyDescent="0.25">
      <c r="C1036" s="147"/>
      <c r="D1036" s="147"/>
    </row>
    <row r="1037" spans="3:4" x14ac:dyDescent="0.25">
      <c r="C1037" s="147"/>
      <c r="D1037" s="147"/>
    </row>
    <row r="1038" spans="3:4" x14ac:dyDescent="0.25">
      <c r="C1038" s="147"/>
      <c r="D1038" s="147"/>
    </row>
    <row r="1039" spans="3:4" x14ac:dyDescent="0.25">
      <c r="C1039" s="147"/>
      <c r="D1039" s="147"/>
    </row>
    <row r="1040" spans="3:4" x14ac:dyDescent="0.25">
      <c r="C1040" s="147"/>
      <c r="D1040" s="147"/>
    </row>
    <row r="1041" spans="3:4" x14ac:dyDescent="0.25">
      <c r="C1041" s="147"/>
      <c r="D1041" s="147"/>
    </row>
    <row r="1042" spans="3:4" x14ac:dyDescent="0.25">
      <c r="C1042" s="147"/>
      <c r="D1042" s="147"/>
    </row>
    <row r="1043" spans="3:4" x14ac:dyDescent="0.25">
      <c r="C1043" s="147"/>
      <c r="D1043" s="147"/>
    </row>
    <row r="1044" spans="3:4" x14ac:dyDescent="0.25">
      <c r="C1044" s="149"/>
      <c r="D1044" s="149"/>
    </row>
    <row r="1045" spans="3:4" x14ac:dyDescent="0.25">
      <c r="C1045" s="147"/>
      <c r="D1045" s="147"/>
    </row>
    <row r="1046" spans="3:4" x14ac:dyDescent="0.25">
      <c r="C1046" s="147"/>
      <c r="D1046" s="147"/>
    </row>
    <row r="1047" spans="3:4" x14ac:dyDescent="0.25">
      <c r="C1047" s="147"/>
      <c r="D1047" s="147"/>
    </row>
    <row r="1048" spans="3:4" x14ac:dyDescent="0.25">
      <c r="C1048" s="147"/>
      <c r="D1048" s="147"/>
    </row>
    <row r="1049" spans="3:4" x14ac:dyDescent="0.25">
      <c r="C1049" s="147"/>
      <c r="D1049" s="147"/>
    </row>
    <row r="1050" spans="3:4" x14ac:dyDescent="0.25">
      <c r="C1050" s="147"/>
      <c r="D1050" s="147"/>
    </row>
    <row r="1051" spans="3:4" x14ac:dyDescent="0.25">
      <c r="C1051" s="147"/>
      <c r="D1051" s="147"/>
    </row>
    <row r="1052" spans="3:4" x14ac:dyDescent="0.25">
      <c r="C1052" s="147"/>
      <c r="D1052" s="147"/>
    </row>
    <row r="1053" spans="3:4" x14ac:dyDescent="0.25">
      <c r="C1053" s="147"/>
      <c r="D1053" s="147"/>
    </row>
    <row r="1054" spans="3:4" x14ac:dyDescent="0.25">
      <c r="C1054" s="147"/>
      <c r="D1054" s="147"/>
    </row>
    <row r="1055" spans="3:4" x14ac:dyDescent="0.25">
      <c r="C1055" s="147"/>
      <c r="D1055" s="147"/>
    </row>
    <row r="1056" spans="3:4" x14ac:dyDescent="0.25">
      <c r="C1056" s="147"/>
      <c r="D1056" s="147"/>
    </row>
    <row r="1057" spans="3:4" x14ac:dyDescent="0.25">
      <c r="C1057" s="149"/>
      <c r="D1057" s="149"/>
    </row>
    <row r="1058" spans="3:4" x14ac:dyDescent="0.25">
      <c r="C1058" s="147"/>
      <c r="D1058" s="147"/>
    </row>
    <row r="1059" spans="3:4" x14ac:dyDescent="0.25">
      <c r="C1059" s="147"/>
      <c r="D1059" s="147"/>
    </row>
    <row r="1060" spans="3:4" x14ac:dyDescent="0.25">
      <c r="C1060" s="147"/>
      <c r="D1060" s="147"/>
    </row>
    <row r="1061" spans="3:4" x14ac:dyDescent="0.25">
      <c r="C1061" s="147"/>
      <c r="D1061" s="147"/>
    </row>
    <row r="1062" spans="3:4" x14ac:dyDescent="0.25">
      <c r="C1062" s="151"/>
      <c r="D1062" s="151"/>
    </row>
    <row r="1063" spans="3:4" x14ac:dyDescent="0.25">
      <c r="C1063" s="147"/>
      <c r="D1063" s="147"/>
    </row>
    <row r="1064" spans="3:4" x14ac:dyDescent="0.25">
      <c r="C1064" s="147"/>
      <c r="D1064" s="147"/>
    </row>
    <row r="1065" spans="3:4" x14ac:dyDescent="0.25">
      <c r="C1065" s="147"/>
      <c r="D1065" s="147"/>
    </row>
    <row r="1066" spans="3:4" x14ac:dyDescent="0.25">
      <c r="C1066" s="147"/>
      <c r="D1066" s="147"/>
    </row>
    <row r="1067" spans="3:4" x14ac:dyDescent="0.25">
      <c r="C1067" s="147"/>
      <c r="D1067" s="147"/>
    </row>
    <row r="1068" spans="3:4" x14ac:dyDescent="0.25">
      <c r="C1068" s="147"/>
      <c r="D1068" s="147"/>
    </row>
    <row r="1069" spans="3:4" x14ac:dyDescent="0.25">
      <c r="C1069" s="147"/>
      <c r="D1069" s="147"/>
    </row>
    <row r="1070" spans="3:4" x14ac:dyDescent="0.25">
      <c r="C1070" s="147"/>
      <c r="D1070" s="147"/>
    </row>
    <row r="1071" spans="3:4" x14ac:dyDescent="0.25">
      <c r="C1071" s="147"/>
      <c r="D1071" s="147"/>
    </row>
    <row r="1072" spans="3:4" x14ac:dyDescent="0.25">
      <c r="C1072" s="147"/>
      <c r="D1072" s="147"/>
    </row>
    <row r="1073" spans="3:4" x14ac:dyDescent="0.25">
      <c r="C1073" s="147"/>
      <c r="D1073" s="147"/>
    </row>
    <row r="1074" spans="3:4" x14ac:dyDescent="0.25">
      <c r="C1074" s="147"/>
      <c r="D1074" s="147"/>
    </row>
    <row r="1075" spans="3:4" x14ac:dyDescent="0.25">
      <c r="C1075" s="147"/>
      <c r="D1075" s="147"/>
    </row>
    <row r="1076" spans="3:4" x14ac:dyDescent="0.25">
      <c r="C1076" s="147"/>
      <c r="D1076" s="147"/>
    </row>
    <row r="1077" spans="3:4" x14ac:dyDescent="0.25">
      <c r="C1077" s="147"/>
      <c r="D1077" s="147"/>
    </row>
    <row r="1078" spans="3:4" x14ac:dyDescent="0.25">
      <c r="C1078" s="147"/>
      <c r="D1078" s="147"/>
    </row>
    <row r="1079" spans="3:4" x14ac:dyDescent="0.25">
      <c r="C1079" s="147"/>
      <c r="D1079" s="147"/>
    </row>
    <row r="1080" spans="3:4" x14ac:dyDescent="0.25">
      <c r="C1080" s="147"/>
      <c r="D1080" s="147"/>
    </row>
    <row r="1081" spans="3:4" x14ac:dyDescent="0.25">
      <c r="C1081" s="147"/>
      <c r="D1081" s="147"/>
    </row>
    <row r="1082" spans="3:4" x14ac:dyDescent="0.25">
      <c r="C1082" s="147"/>
      <c r="D1082" s="147"/>
    </row>
    <row r="1083" spans="3:4" x14ac:dyDescent="0.25">
      <c r="C1083" s="147"/>
      <c r="D1083" s="147"/>
    </row>
    <row r="1084" spans="3:4" x14ac:dyDescent="0.25">
      <c r="C1084" s="147"/>
      <c r="D1084" s="147"/>
    </row>
    <row r="1085" spans="3:4" x14ac:dyDescent="0.25">
      <c r="C1085" s="147"/>
      <c r="D1085" s="147"/>
    </row>
    <row r="1086" spans="3:4" x14ac:dyDescent="0.25">
      <c r="C1086" s="147"/>
      <c r="D1086" s="147"/>
    </row>
    <row r="1087" spans="3:4" x14ac:dyDescent="0.25">
      <c r="C1087" s="147"/>
      <c r="D1087" s="147"/>
    </row>
    <row r="1088" spans="3:4" x14ac:dyDescent="0.25">
      <c r="C1088" s="147"/>
      <c r="D1088" s="147"/>
    </row>
    <row r="1089" spans="3:4" x14ac:dyDescent="0.25">
      <c r="C1089" s="149"/>
      <c r="D1089" s="149"/>
    </row>
    <row r="1090" spans="3:4" x14ac:dyDescent="0.25">
      <c r="C1090" s="147"/>
      <c r="D1090" s="147"/>
    </row>
    <row r="1091" spans="3:4" x14ac:dyDescent="0.25">
      <c r="C1091" s="147"/>
      <c r="D1091" s="147"/>
    </row>
    <row r="1092" spans="3:4" x14ac:dyDescent="0.25">
      <c r="C1092" s="147"/>
      <c r="D1092" s="147"/>
    </row>
    <row r="1093" spans="3:4" x14ac:dyDescent="0.25">
      <c r="C1093" s="147"/>
      <c r="D1093" s="147"/>
    </row>
    <row r="1094" spans="3:4" x14ac:dyDescent="0.25">
      <c r="C1094" s="147"/>
      <c r="D1094" s="147"/>
    </row>
    <row r="1095" spans="3:4" x14ac:dyDescent="0.25">
      <c r="C1095" s="147"/>
      <c r="D1095" s="147"/>
    </row>
    <row r="1096" spans="3:4" x14ac:dyDescent="0.25">
      <c r="C1096" s="147"/>
      <c r="D1096" s="147"/>
    </row>
    <row r="1097" spans="3:4" x14ac:dyDescent="0.25">
      <c r="C1097" s="149"/>
      <c r="D1097" s="149"/>
    </row>
    <row r="1098" spans="3:4" x14ac:dyDescent="0.25">
      <c r="C1098" s="147"/>
      <c r="D1098" s="147"/>
    </row>
    <row r="1099" spans="3:4" x14ac:dyDescent="0.25">
      <c r="C1099" s="147"/>
      <c r="D1099" s="147"/>
    </row>
    <row r="1100" spans="3:4" x14ac:dyDescent="0.25">
      <c r="C1100" s="147"/>
      <c r="D1100" s="147"/>
    </row>
    <row r="1101" spans="3:4" x14ac:dyDescent="0.25">
      <c r="C1101" s="147"/>
      <c r="D1101" s="147"/>
    </row>
    <row r="1102" spans="3:4" x14ac:dyDescent="0.25">
      <c r="C1102" s="147"/>
      <c r="D1102" s="147"/>
    </row>
    <row r="1103" spans="3:4" x14ac:dyDescent="0.25">
      <c r="C1103" s="147"/>
      <c r="D1103" s="147"/>
    </row>
    <row r="1104" spans="3:4" x14ac:dyDescent="0.25">
      <c r="C1104" s="147"/>
      <c r="D1104" s="147"/>
    </row>
    <row r="1105" spans="3:4" x14ac:dyDescent="0.25">
      <c r="C1105" s="147"/>
      <c r="D1105" s="147"/>
    </row>
    <row r="1106" spans="3:4" x14ac:dyDescent="0.25">
      <c r="C1106" s="147"/>
      <c r="D1106" s="147"/>
    </row>
    <row r="1107" spans="3:4" x14ac:dyDescent="0.25">
      <c r="C1107" s="147"/>
      <c r="D1107" s="147"/>
    </row>
    <row r="1108" spans="3:4" x14ac:dyDescent="0.25">
      <c r="C1108" s="147"/>
      <c r="D1108" s="147"/>
    </row>
    <row r="1109" spans="3:4" x14ac:dyDescent="0.25">
      <c r="C1109" s="149"/>
      <c r="D1109" s="149"/>
    </row>
    <row r="1110" spans="3:4" x14ac:dyDescent="0.25">
      <c r="C1110" s="147"/>
      <c r="D1110" s="147"/>
    </row>
    <row r="1111" spans="3:4" x14ac:dyDescent="0.25">
      <c r="C1111" s="147"/>
      <c r="D1111" s="147"/>
    </row>
    <row r="1112" spans="3:4" x14ac:dyDescent="0.25">
      <c r="C1112" s="147"/>
      <c r="D1112" s="147"/>
    </row>
    <row r="1113" spans="3:4" x14ac:dyDescent="0.25">
      <c r="C1113" s="147"/>
      <c r="D1113" s="147"/>
    </row>
    <row r="1114" spans="3:4" x14ac:dyDescent="0.25">
      <c r="C1114" s="147"/>
      <c r="D1114" s="147"/>
    </row>
    <row r="1115" spans="3:4" x14ac:dyDescent="0.25">
      <c r="C1115" s="147"/>
      <c r="D1115" s="147"/>
    </row>
    <row r="1116" spans="3:4" x14ac:dyDescent="0.25">
      <c r="C1116" s="147"/>
      <c r="D1116" s="147"/>
    </row>
    <row r="1117" spans="3:4" x14ac:dyDescent="0.25">
      <c r="C1117" s="147"/>
      <c r="D1117" s="147"/>
    </row>
    <row r="1118" spans="3:4" x14ac:dyDescent="0.25">
      <c r="C1118" s="147"/>
      <c r="D1118" s="147"/>
    </row>
    <row r="1119" spans="3:4" x14ac:dyDescent="0.25">
      <c r="C1119" s="147"/>
      <c r="D1119" s="147"/>
    </row>
    <row r="1120" spans="3:4" x14ac:dyDescent="0.25">
      <c r="C1120" s="147"/>
      <c r="D1120" s="147"/>
    </row>
    <row r="1121" spans="3:4" x14ac:dyDescent="0.25">
      <c r="C1121" s="147"/>
      <c r="D1121" s="147"/>
    </row>
    <row r="1122" spans="3:4" x14ac:dyDescent="0.25">
      <c r="C1122" s="147"/>
      <c r="D1122" s="147"/>
    </row>
    <row r="1123" spans="3:4" x14ac:dyDescent="0.25">
      <c r="C1123" s="147"/>
      <c r="D1123" s="147"/>
    </row>
    <row r="1124" spans="3:4" x14ac:dyDescent="0.25">
      <c r="C1124" s="147"/>
      <c r="D1124" s="147"/>
    </row>
    <row r="1125" spans="3:4" x14ac:dyDescent="0.25">
      <c r="C1125" s="147"/>
      <c r="D1125" s="147"/>
    </row>
    <row r="1126" spans="3:4" x14ac:dyDescent="0.25">
      <c r="C1126" s="147"/>
      <c r="D1126" s="147"/>
    </row>
    <row r="1127" spans="3:4" x14ac:dyDescent="0.25">
      <c r="C1127" s="147"/>
      <c r="D1127" s="147"/>
    </row>
    <row r="1128" spans="3:4" x14ac:dyDescent="0.25">
      <c r="C1128" s="147"/>
      <c r="D1128" s="147"/>
    </row>
    <row r="1129" spans="3:4" x14ac:dyDescent="0.25">
      <c r="C1129" s="147"/>
      <c r="D1129" s="147"/>
    </row>
    <row r="1130" spans="3:4" x14ac:dyDescent="0.25">
      <c r="C1130" s="147"/>
      <c r="D1130" s="147"/>
    </row>
    <row r="1131" spans="3:4" x14ac:dyDescent="0.25">
      <c r="C1131" s="147"/>
      <c r="D1131" s="147"/>
    </row>
    <row r="1132" spans="3:4" x14ac:dyDescent="0.25">
      <c r="C1132" s="147"/>
      <c r="D1132" s="147"/>
    </row>
    <row r="1133" spans="3:4" x14ac:dyDescent="0.25">
      <c r="C1133" s="133"/>
      <c r="D1133" s="133"/>
    </row>
    <row r="1134" spans="3:4" x14ac:dyDescent="0.25">
      <c r="C1134" s="133"/>
      <c r="D1134" s="133"/>
    </row>
    <row r="1135" spans="3:4" x14ac:dyDescent="0.25">
      <c r="C1135" s="133"/>
      <c r="D1135" s="133"/>
    </row>
    <row r="1136" spans="3:4" x14ac:dyDescent="0.25">
      <c r="C1136" s="133"/>
      <c r="D1136" s="133"/>
    </row>
    <row r="1137" spans="3:4" x14ac:dyDescent="0.25">
      <c r="C1137" s="133"/>
      <c r="D1137" s="133"/>
    </row>
    <row r="1138" spans="3:4" x14ac:dyDescent="0.25">
      <c r="C1138" s="133"/>
      <c r="D1138" s="133"/>
    </row>
    <row r="1139" spans="3:4" x14ac:dyDescent="0.25">
      <c r="C1139" s="133"/>
      <c r="D1139" s="133"/>
    </row>
    <row r="1140" spans="3:4" x14ac:dyDescent="0.25">
      <c r="C1140" s="133"/>
      <c r="D1140" s="133"/>
    </row>
    <row r="1141" spans="3:4" x14ac:dyDescent="0.25">
      <c r="C1141" s="133"/>
      <c r="D1141" s="133"/>
    </row>
    <row r="1142" spans="3:4" x14ac:dyDescent="0.25">
      <c r="C1142" s="133"/>
      <c r="D1142" s="133"/>
    </row>
    <row r="1143" spans="3:4" x14ac:dyDescent="0.25">
      <c r="C1143" s="133"/>
      <c r="D1143" s="133"/>
    </row>
    <row r="1144" spans="3:4" x14ac:dyDescent="0.25">
      <c r="C1144" s="133"/>
      <c r="D1144" s="133"/>
    </row>
    <row r="1145" spans="3:4" x14ac:dyDescent="0.25">
      <c r="C1145" s="133"/>
      <c r="D1145" s="133"/>
    </row>
    <row r="1146" spans="3:4" x14ac:dyDescent="0.25">
      <c r="C1146" s="133"/>
      <c r="D1146" s="133"/>
    </row>
    <row r="1147" spans="3:4" x14ac:dyDescent="0.25">
      <c r="C1147" s="133"/>
      <c r="D1147" s="133"/>
    </row>
    <row r="1148" spans="3:4" x14ac:dyDescent="0.25">
      <c r="C1148" s="133"/>
      <c r="D1148" s="133"/>
    </row>
    <row r="1149" spans="3:4" x14ac:dyDescent="0.25">
      <c r="C1149" s="133"/>
      <c r="D1149" s="133"/>
    </row>
    <row r="1150" spans="3:4" x14ac:dyDescent="0.25">
      <c r="C1150" s="133"/>
      <c r="D1150" s="133"/>
    </row>
    <row r="1151" spans="3:4" x14ac:dyDescent="0.25">
      <c r="C1151" s="133"/>
      <c r="D1151" s="133"/>
    </row>
    <row r="1152" spans="3:4" x14ac:dyDescent="0.25">
      <c r="C1152" s="133"/>
      <c r="D1152" s="133"/>
    </row>
    <row r="1153" spans="3:4" x14ac:dyDescent="0.25">
      <c r="C1153" s="133"/>
      <c r="D1153" s="133"/>
    </row>
    <row r="1154" spans="3:4" x14ac:dyDescent="0.25">
      <c r="C1154" s="133"/>
      <c r="D1154" s="133"/>
    </row>
    <row r="1155" spans="3:4" x14ac:dyDescent="0.25">
      <c r="C1155" s="133"/>
      <c r="D1155" s="133"/>
    </row>
    <row r="1156" spans="3:4" x14ac:dyDescent="0.25">
      <c r="C1156" s="133"/>
      <c r="D1156" s="133"/>
    </row>
    <row r="1157" spans="3:4" x14ac:dyDescent="0.25">
      <c r="C1157" s="133"/>
      <c r="D1157" s="133"/>
    </row>
    <row r="1158" spans="3:4" x14ac:dyDescent="0.25">
      <c r="C1158" s="133"/>
      <c r="D1158" s="133"/>
    </row>
    <row r="1159" spans="3:4" x14ac:dyDescent="0.25">
      <c r="C1159" s="133"/>
      <c r="D1159" s="133"/>
    </row>
    <row r="1160" spans="3:4" x14ac:dyDescent="0.25">
      <c r="C1160" s="133"/>
      <c r="D1160" s="133"/>
    </row>
    <row r="1161" spans="3:4" x14ac:dyDescent="0.25">
      <c r="C1161" s="133"/>
      <c r="D1161" s="133"/>
    </row>
    <row r="1162" spans="3:4" x14ac:dyDescent="0.25">
      <c r="C1162" s="133"/>
      <c r="D1162" s="133"/>
    </row>
    <row r="1163" spans="3:4" x14ac:dyDescent="0.25">
      <c r="C1163" s="133"/>
      <c r="D1163" s="133"/>
    </row>
    <row r="1164" spans="3:4" x14ac:dyDescent="0.25">
      <c r="C1164" s="133"/>
      <c r="D1164" s="133"/>
    </row>
    <row r="1165" spans="3:4" x14ac:dyDescent="0.25">
      <c r="C1165" s="133"/>
      <c r="D1165" s="133"/>
    </row>
    <row r="1166" spans="3:4" x14ac:dyDescent="0.25">
      <c r="C1166" s="133"/>
      <c r="D1166" s="133"/>
    </row>
    <row r="1167" spans="3:4" x14ac:dyDescent="0.25">
      <c r="C1167" s="133"/>
      <c r="D1167" s="133"/>
    </row>
    <row r="1168" spans="3:4" x14ac:dyDescent="0.25">
      <c r="C1168" s="133"/>
      <c r="D1168" s="133"/>
    </row>
    <row r="1169" spans="3:4" x14ac:dyDescent="0.25">
      <c r="C1169" s="133"/>
      <c r="D1169" s="133"/>
    </row>
    <row r="1170" spans="3:4" x14ac:dyDescent="0.25">
      <c r="C1170" s="133"/>
      <c r="D1170" s="133"/>
    </row>
    <row r="1171" spans="3:4" x14ac:dyDescent="0.25">
      <c r="C1171" s="133"/>
      <c r="D1171" s="133"/>
    </row>
    <row r="1172" spans="3:4" x14ac:dyDescent="0.25">
      <c r="C1172" s="133"/>
      <c r="D1172" s="133"/>
    </row>
    <row r="1173" spans="3:4" x14ac:dyDescent="0.25">
      <c r="C1173" s="133"/>
      <c r="D1173" s="133"/>
    </row>
    <row r="1174" spans="3:4" x14ac:dyDescent="0.25">
      <c r="C1174" s="133"/>
      <c r="D1174" s="133"/>
    </row>
    <row r="1175" spans="3:4" x14ac:dyDescent="0.25">
      <c r="C1175" s="133"/>
      <c r="D1175" s="133"/>
    </row>
    <row r="1176" spans="3:4" x14ac:dyDescent="0.25">
      <c r="C1176" s="133"/>
      <c r="D1176" s="133"/>
    </row>
    <row r="1177" spans="3:4" x14ac:dyDescent="0.25">
      <c r="C1177" s="133"/>
      <c r="D1177" s="133"/>
    </row>
    <row r="1178" spans="3:4" x14ac:dyDescent="0.25">
      <c r="C1178" s="133"/>
      <c r="D1178" s="133"/>
    </row>
    <row r="1179" spans="3:4" x14ac:dyDescent="0.25">
      <c r="C1179" s="133"/>
      <c r="D1179" s="133"/>
    </row>
    <row r="1180" spans="3:4" x14ac:dyDescent="0.25">
      <c r="C1180" s="133"/>
      <c r="D1180" s="133"/>
    </row>
    <row r="1181" spans="3:4" x14ac:dyDescent="0.25">
      <c r="C1181" s="133"/>
      <c r="D1181" s="133"/>
    </row>
    <row r="1182" spans="3:4" x14ac:dyDescent="0.25">
      <c r="C1182" s="133"/>
      <c r="D1182" s="133"/>
    </row>
    <row r="1183" spans="3:4" x14ac:dyDescent="0.25">
      <c r="C1183" s="133"/>
      <c r="D1183" s="133"/>
    </row>
    <row r="1184" spans="3:4" x14ac:dyDescent="0.25">
      <c r="C1184" s="133"/>
      <c r="D1184" s="133"/>
    </row>
    <row r="1185" spans="3:4" x14ac:dyDescent="0.25">
      <c r="C1185" s="133"/>
      <c r="D1185" s="133"/>
    </row>
    <row r="1186" spans="3:4" x14ac:dyDescent="0.25">
      <c r="C1186" s="133"/>
      <c r="D1186" s="133"/>
    </row>
    <row r="1187" spans="3:4" x14ac:dyDescent="0.25">
      <c r="C1187" s="133"/>
      <c r="D1187" s="133"/>
    </row>
    <row r="1188" spans="3:4" x14ac:dyDescent="0.25">
      <c r="C1188" s="133"/>
      <c r="D1188" s="133"/>
    </row>
    <row r="1189" spans="3:4" x14ac:dyDescent="0.25">
      <c r="C1189" s="133"/>
      <c r="D1189" s="133"/>
    </row>
    <row r="1190" spans="3:4" x14ac:dyDescent="0.25">
      <c r="C1190" s="133"/>
      <c r="D1190" s="133"/>
    </row>
    <row r="1191" spans="3:4" x14ac:dyDescent="0.25">
      <c r="C1191" s="133"/>
      <c r="D1191" s="133"/>
    </row>
    <row r="1192" spans="3:4" x14ac:dyDescent="0.25">
      <c r="C1192" s="133"/>
      <c r="D1192" s="133"/>
    </row>
    <row r="1193" spans="3:4" x14ac:dyDescent="0.25">
      <c r="C1193" s="133"/>
      <c r="D1193" s="133"/>
    </row>
    <row r="1194" spans="3:4" x14ac:dyDescent="0.25">
      <c r="C1194" s="133"/>
      <c r="D1194" s="133"/>
    </row>
    <row r="1195" spans="3:4" x14ac:dyDescent="0.25">
      <c r="C1195" s="133"/>
      <c r="D1195" s="133"/>
    </row>
    <row r="1196" spans="3:4" x14ac:dyDescent="0.25">
      <c r="C1196" s="133"/>
      <c r="D1196" s="133"/>
    </row>
    <row r="1197" spans="3:4" x14ac:dyDescent="0.25">
      <c r="C1197" s="133"/>
      <c r="D1197" s="133"/>
    </row>
    <row r="1198" spans="3:4" x14ac:dyDescent="0.25">
      <c r="C1198" s="133"/>
      <c r="D1198" s="133"/>
    </row>
    <row r="1199" spans="3:4" x14ac:dyDescent="0.25">
      <c r="C1199" s="133"/>
      <c r="D1199" s="133"/>
    </row>
    <row r="1200" spans="3:4" x14ac:dyDescent="0.25">
      <c r="C1200" s="133"/>
      <c r="D1200" s="133"/>
    </row>
    <row r="1201" spans="3:4" x14ac:dyDescent="0.25">
      <c r="C1201" s="133"/>
      <c r="D1201" s="133"/>
    </row>
    <row r="1202" spans="3:4" x14ac:dyDescent="0.25">
      <c r="C1202" s="133"/>
      <c r="D1202" s="133"/>
    </row>
    <row r="1203" spans="3:4" x14ac:dyDescent="0.25">
      <c r="C1203" s="133"/>
      <c r="D1203" s="133"/>
    </row>
    <row r="1204" spans="3:4" x14ac:dyDescent="0.25">
      <c r="C1204" s="133"/>
      <c r="D1204" s="133"/>
    </row>
    <row r="1205" spans="3:4" x14ac:dyDescent="0.25">
      <c r="C1205" s="133"/>
      <c r="D1205" s="133"/>
    </row>
    <row r="1206" spans="3:4" x14ac:dyDescent="0.25">
      <c r="C1206" s="133"/>
      <c r="D1206" s="133"/>
    </row>
    <row r="1207" spans="3:4" x14ac:dyDescent="0.25">
      <c r="C1207" s="133"/>
      <c r="D1207" s="133"/>
    </row>
    <row r="1208" spans="3:4" x14ac:dyDescent="0.25">
      <c r="C1208" s="133"/>
      <c r="D1208" s="133"/>
    </row>
    <row r="1209" spans="3:4" x14ac:dyDescent="0.25">
      <c r="C1209" s="133"/>
      <c r="D1209" s="133"/>
    </row>
    <row r="1210" spans="3:4" x14ac:dyDescent="0.25">
      <c r="C1210" s="133"/>
      <c r="D1210" s="133"/>
    </row>
    <row r="1211" spans="3:4" x14ac:dyDescent="0.25">
      <c r="C1211" s="133"/>
      <c r="D1211" s="133"/>
    </row>
    <row r="1212" spans="3:4" x14ac:dyDescent="0.25">
      <c r="C1212" s="133"/>
      <c r="D1212" s="133"/>
    </row>
    <row r="1213" spans="3:4" x14ac:dyDescent="0.25">
      <c r="C1213" s="133"/>
      <c r="D1213" s="133"/>
    </row>
    <row r="1214" spans="3:4" x14ac:dyDescent="0.25">
      <c r="C1214" s="133"/>
      <c r="D1214" s="133"/>
    </row>
  </sheetData>
  <mergeCells count="93">
    <mergeCell ref="A584:G584"/>
    <mergeCell ref="A585:G585"/>
    <mergeCell ref="A156:G156"/>
    <mergeCell ref="I155:O155"/>
    <mergeCell ref="I156:O156"/>
    <mergeCell ref="A198:G198"/>
    <mergeCell ref="A199:G199"/>
    <mergeCell ref="A179:G179"/>
    <mergeCell ref="A180:G180"/>
    <mergeCell ref="I179:O179"/>
    <mergeCell ref="I180:O180"/>
    <mergeCell ref="I292:O292"/>
    <mergeCell ref="A355:G355"/>
    <mergeCell ref="A356:G356"/>
    <mergeCell ref="A326:G326"/>
    <mergeCell ref="A327:G327"/>
    <mergeCell ref="A133:G133"/>
    <mergeCell ref="I133:O133"/>
    <mergeCell ref="A134:G134"/>
    <mergeCell ref="I134:O134"/>
    <mergeCell ref="A155:G155"/>
    <mergeCell ref="A111:G111"/>
    <mergeCell ref="A66:G66"/>
    <mergeCell ref="A67:G67"/>
    <mergeCell ref="A87:G87"/>
    <mergeCell ref="A88:G88"/>
    <mergeCell ref="A110:G110"/>
    <mergeCell ref="I87:O87"/>
    <mergeCell ref="I88:O88"/>
    <mergeCell ref="I111:O111"/>
    <mergeCell ref="I110:O110"/>
    <mergeCell ref="Q2:W2"/>
    <mergeCell ref="Q3:W3"/>
    <mergeCell ref="I19:O19"/>
    <mergeCell ref="I20:O20"/>
    <mergeCell ref="I45:O45"/>
    <mergeCell ref="I46:O46"/>
    <mergeCell ref="I67:O67"/>
    <mergeCell ref="A18:G18"/>
    <mergeCell ref="A3:G3"/>
    <mergeCell ref="A2:G2"/>
    <mergeCell ref="A17:G17"/>
    <mergeCell ref="I2:O2"/>
    <mergeCell ref="I3:O3"/>
    <mergeCell ref="I339:O339"/>
    <mergeCell ref="I340:O340"/>
    <mergeCell ref="I229:O229"/>
    <mergeCell ref="I230:O230"/>
    <mergeCell ref="A280:G280"/>
    <mergeCell ref="A281:G281"/>
    <mergeCell ref="I291:O291"/>
    <mergeCell ref="A229:G229"/>
    <mergeCell ref="A230:G230"/>
    <mergeCell ref="I386:O386"/>
    <mergeCell ref="I387:O387"/>
    <mergeCell ref="A431:G431"/>
    <mergeCell ref="A403:G403"/>
    <mergeCell ref="A404:G404"/>
    <mergeCell ref="I463:O463"/>
    <mergeCell ref="I464:O464"/>
    <mergeCell ref="I440:O440"/>
    <mergeCell ref="I441:O441"/>
    <mergeCell ref="I435:O435"/>
    <mergeCell ref="I436:O436"/>
    <mergeCell ref="A481:G481"/>
    <mergeCell ref="A482:G482"/>
    <mergeCell ref="A432:G432"/>
    <mergeCell ref="A383:G383"/>
    <mergeCell ref="A384:G384"/>
    <mergeCell ref="I631:O631"/>
    <mergeCell ref="I632:O632"/>
    <mergeCell ref="A514:G514"/>
    <mergeCell ref="A515:G515"/>
    <mergeCell ref="I507:O507"/>
    <mergeCell ref="I508:O508"/>
    <mergeCell ref="I537:O537"/>
    <mergeCell ref="A534:G534"/>
    <mergeCell ref="A535:G535"/>
    <mergeCell ref="I538:O538"/>
    <mergeCell ref="I600:O600"/>
    <mergeCell ref="A561:G561"/>
    <mergeCell ref="A562:G562"/>
    <mergeCell ref="I566:O566"/>
    <mergeCell ref="I567:O567"/>
    <mergeCell ref="I599:O599"/>
    <mergeCell ref="A670:G670"/>
    <mergeCell ref="A696:G696"/>
    <mergeCell ref="A697:G697"/>
    <mergeCell ref="A626:G626"/>
    <mergeCell ref="A627:G627"/>
    <mergeCell ref="A649:G649"/>
    <mergeCell ref="A650:G650"/>
    <mergeCell ref="A669:G669"/>
  </mergeCells>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CONTROL DE CAPACITACIONES</vt:lpstr>
      <vt:lpstr>Hoja1</vt:lpstr>
      <vt:lpstr>T_EVALUACION CONOCIMIENTOS</vt:lpstr>
      <vt:lpstr>'CONTROL DE CAPACITACIONES'!Área_de_impresión</vt:lpstr>
      <vt:lpstr>'T_EVALUACION CONOCIMIENTOS'!Área_de_impresión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Ruíz Pérez</dc:creator>
  <cp:lastModifiedBy>María Cristina Ruíz Pérez</cp:lastModifiedBy>
  <cp:lastPrinted>2019-09-12T20:11:33Z</cp:lastPrinted>
  <dcterms:created xsi:type="dcterms:W3CDTF">2018-05-17T21:38:26Z</dcterms:created>
  <dcterms:modified xsi:type="dcterms:W3CDTF">2019-10-09T22:45:36Z</dcterms:modified>
</cp:coreProperties>
</file>