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lara\Documents\SECRETARIAGENERAL\BALANCES\2021\JUNIO 2021\firmados\"/>
    </mc:Choice>
  </mc:AlternateContent>
  <bookViews>
    <workbookView xWindow="0" yWindow="0" windowWidth="28800" windowHeight="1143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J22" i="1"/>
  <c r="L25" i="1"/>
  <c r="K25" i="1"/>
  <c r="G26" i="1"/>
  <c r="J29" i="1"/>
  <c r="I34" i="1" l="1"/>
  <c r="H34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J26" i="1"/>
  <c r="G34" i="1"/>
  <c r="D26" i="1"/>
  <c r="D34" i="1" s="1"/>
  <c r="C26" i="1"/>
  <c r="C34" i="1" s="1"/>
  <c r="L24" i="1"/>
  <c r="K24" i="1"/>
  <c r="L23" i="1"/>
  <c r="K23" i="1"/>
  <c r="L22" i="1"/>
  <c r="K22" i="1"/>
  <c r="L21" i="1"/>
  <c r="K21" i="1"/>
  <c r="L20" i="1"/>
  <c r="K20" i="1"/>
  <c r="J19" i="1"/>
  <c r="F19" i="1"/>
  <c r="F34" i="1" s="1"/>
  <c r="D19" i="1"/>
  <c r="C19" i="1"/>
  <c r="L18" i="1"/>
  <c r="K18" i="1"/>
  <c r="K17" i="1" s="1"/>
  <c r="L17" i="1"/>
  <c r="J17" i="1"/>
  <c r="E17" i="1"/>
  <c r="E6" i="1" s="1"/>
  <c r="E34" i="1" s="1"/>
  <c r="D17" i="1"/>
  <c r="D6" i="1" s="1"/>
  <c r="C17" i="1"/>
  <c r="C6" i="1" s="1"/>
  <c r="L16" i="1"/>
  <c r="L14" i="1" s="1"/>
  <c r="K16" i="1"/>
  <c r="L15" i="1"/>
  <c r="K15" i="1"/>
  <c r="K14" i="1"/>
  <c r="J14" i="1"/>
  <c r="E14" i="1"/>
  <c r="D14" i="1"/>
  <c r="C14" i="1"/>
  <c r="L13" i="1"/>
  <c r="K13" i="1"/>
  <c r="L12" i="1"/>
  <c r="K12" i="1"/>
  <c r="L11" i="1"/>
  <c r="K11" i="1"/>
  <c r="L10" i="1"/>
  <c r="K10" i="1"/>
  <c r="K7" i="1" s="1"/>
  <c r="K6" i="1" s="1"/>
  <c r="L9" i="1"/>
  <c r="L7" i="1" s="1"/>
  <c r="L6" i="1" s="1"/>
  <c r="K9" i="1"/>
  <c r="L8" i="1"/>
  <c r="K8" i="1"/>
  <c r="J7" i="1"/>
  <c r="E7" i="1"/>
  <c r="D7" i="1"/>
  <c r="C7" i="1"/>
  <c r="J6" i="1"/>
  <c r="L26" i="1" l="1"/>
  <c r="J34" i="1"/>
  <c r="K26" i="1"/>
  <c r="L19" i="1"/>
  <c r="K19" i="1"/>
  <c r="L34" i="1" l="1"/>
  <c r="K34" i="1"/>
</calcChain>
</file>

<file path=xl/comments1.xml><?xml version="1.0" encoding="utf-8"?>
<comments xmlns="http://schemas.openxmlformats.org/spreadsheetml/2006/main">
  <authors>
    <author>María Andrea Gómez Restrepo</author>
  </authors>
  <commentList>
    <comment ref="J19" authorId="0" shapeId="0">
      <text>
        <r>
          <rPr>
            <b/>
            <sz val="9"/>
            <color indexed="81"/>
            <rFont val="Tahoma"/>
            <family val="2"/>
          </rPr>
          <t>Corresponde al Valor Presente Entidad (Obligaciones Probables)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</rPr>
          <t xml:space="preserve">Corresponde al Valor Final del contingente (Obligaciones Posibles)
</t>
        </r>
      </text>
    </comment>
  </commentList>
</comments>
</file>

<file path=xl/sharedStrings.xml><?xml version="1.0" encoding="utf-8"?>
<sst xmlns="http://schemas.openxmlformats.org/spreadsheetml/2006/main" count="65" uniqueCount="54">
  <si>
    <t>FORMATO DE CONCILIACION DE PROCESOS JUDICIALES</t>
  </si>
  <si>
    <t xml:space="preserve">SECRETARIA GENERAL </t>
  </si>
  <si>
    <t>INFORMACIÓN CONTABLE</t>
  </si>
  <si>
    <t>INFORMACIÓN  APLICATIVO PROCESOS JUDICIALES</t>
  </si>
  <si>
    <t>DIFERENCIAS</t>
  </si>
  <si>
    <t>CÓDIGO CONTABLE</t>
  </si>
  <si>
    <t>DENOMINACIÓN</t>
  </si>
  <si>
    <t>No. Procesos en Contabilidad</t>
  </si>
  <si>
    <t xml:space="preserve">Saldo en Contabilidad
</t>
  </si>
  <si>
    <t xml:space="preserve">No. Procesos Terminados SIN cumplimiento (con erogación económica) </t>
  </si>
  <si>
    <t>No procesos Obligaciones Probables</t>
  </si>
  <si>
    <t xml:space="preserve">No. Procesos Obligaciones Posibles </t>
  </si>
  <si>
    <t>No. Procesos Obligaciones Remotas</t>
  </si>
  <si>
    <t>No. Procesos Sin Obligación</t>
  </si>
  <si>
    <t xml:space="preserve">Valor en el Reporte </t>
  </si>
  <si>
    <t>Diferencia No. Procesos</t>
  </si>
  <si>
    <t xml:space="preserve">Diferencia en Valores
</t>
  </si>
  <si>
    <t xml:space="preserve">JUSTIFICACION DIFERENCIA </t>
  </si>
  <si>
    <t>Creditos Judiciales</t>
  </si>
  <si>
    <t>Sentencias</t>
  </si>
  <si>
    <t>Civiles</t>
  </si>
  <si>
    <t>Laborales</t>
  </si>
  <si>
    <t>Penales</t>
  </si>
  <si>
    <t>Administrativos</t>
  </si>
  <si>
    <t>Obligaciones fiscales</t>
  </si>
  <si>
    <t>OtrasSentencias</t>
  </si>
  <si>
    <t>Laudos arbitrales y conciliaciones extrajudiciales</t>
  </si>
  <si>
    <t>Arbitrajes</t>
  </si>
  <si>
    <t>Conciliaciones Extrajudiciales</t>
  </si>
  <si>
    <t>Otros créditos judiciales</t>
  </si>
  <si>
    <t>Otros creditos judiciales</t>
  </si>
  <si>
    <t>Litigios y demandas</t>
  </si>
  <si>
    <t>Otros litigios y demandas</t>
  </si>
  <si>
    <t>Litigios y mecanismos alternativos de solución de conflictos</t>
  </si>
  <si>
    <t xml:space="preserve">Proceso civil contra NSTITUTO COLOMBIANO DE BIENESTAR FAMILIAR - ICBF REG. CUNDINAMARCA sin cuantia definida </t>
  </si>
  <si>
    <t>Otros litigios y mecanismos alternativos de solución de conflictos</t>
  </si>
  <si>
    <t>NA</t>
  </si>
  <si>
    <t>Obligaciones Remotas</t>
  </si>
  <si>
    <t>Procesos SIN Obligaciòn</t>
  </si>
  <si>
    <t>TOTAL OBLIGACIONES EN CONTRA</t>
  </si>
  <si>
    <t>ELABORÓ</t>
  </si>
  <si>
    <t>SANDRA PATRICIA LARA FUENTES</t>
  </si>
  <si>
    <t>PROFESIONAL ESPECIALIZADA</t>
  </si>
  <si>
    <t>APROBO</t>
  </si>
  <si>
    <t>LUIS ALEJANDRO  LEAL BERNAL</t>
  </si>
  <si>
    <t>DIRECCIÓN  FINANCIERA</t>
  </si>
  <si>
    <t>PROFESIONAL ESPECIALIZADO</t>
  </si>
  <si>
    <t>42  demandas procesos laborales ordinarios de los cuales 40 no tienen pretención cuantificada</t>
  </si>
  <si>
    <t>Procesos de acción constitucional de laos cuales uno presenta cuantia determinada en la pretención inicial y 82 no presentan  cuantia determinada</t>
  </si>
  <si>
    <t xml:space="preserve">De las demandas instauradas 12 estan calificadas como remotas 10 no presentan pretención inical y 2 tienen una pretención inicial </t>
  </si>
  <si>
    <t xml:space="preserve">*Procesos Judiciales con calificación Probable, en segundo fallo de   estas demandas  3 tienen  fallo favorable,7 con fallo desfavorable y 18 aun no presentan  fallo.
Estan clasificados  en :
*Administrativos se encuentran 28 demandas de las cuales  2 tienen pretención con cuantia determinada.
</t>
  </si>
  <si>
    <t>Orden laboral 15 procesos los cuales todos estan sin pretencion cuantificada;  De estas demandas 3 presentan en segunda instancia fallo favorable, 10 desfavorable  y 2 sin fallo</t>
  </si>
  <si>
    <t>Acción constitucional se encuentran  19 procesos sin pretención cuantificada  .  De estas demandas  2 presentan en segundo fallo dicatamen desfavorable y 17 procesos no presentan fallo</t>
  </si>
  <si>
    <t>Corresponde a 136 demandas administrativas sin cuantia , estos procesos de jurisdicción administrativas 15 presentan pretención cuantificada : ; Del total de estas demandas administrativas corresponden 10 a solicitud de  Nulidad ; 10 de carácter Contractual; 46 de  Nulidad y Restablecimiento y 70  de Reparación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</si>
</sst>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Gray">
        <bgColor theme="9" tint="0.59999389629810485"/>
      </patternFill>
    </fill>
    <fill>
      <patternFill patternType="solid">
        <fgColor theme="9" tint="0.79998168889431442"/>
        <bgColor indexed="64"/>
      </patternFill>
    </fill>
    <fill>
      <patternFill patternType="lightGray">
        <bgColor theme="9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lightGray"/>
    </fill>
    <fill>
      <patternFill patternType="solid">
        <fgColor rgb="FFFFFF99"/>
        <bgColor indexed="64"/>
      </patternFill>
    </fill>
    <fill>
      <patternFill patternType="lightGray">
        <bgColor theme="9" tint="0.79995117038483843"/>
      </patternFill>
    </fill>
    <fill>
      <patternFill patternType="solid">
        <fgColor theme="9" tint="0.39997558519241921"/>
        <bgColor indexed="64"/>
      </patternFill>
    </fill>
    <fill>
      <patternFill patternType="lightGray">
        <bgColor theme="9" tint="0.3999450666829432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6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right" vertical="center" wrapText="1"/>
    </xf>
    <xf numFmtId="3" fontId="2" fillId="6" borderId="1" xfId="0" applyNumberFormat="1" applyFont="1" applyFill="1" applyBorder="1" applyAlignment="1" applyProtection="1">
      <alignment horizontal="right" vertical="center" wrapText="1"/>
    </xf>
    <xf numFmtId="3" fontId="2" fillId="7" borderId="1" xfId="0" applyNumberFormat="1" applyFont="1" applyFill="1" applyBorder="1" applyAlignment="1" applyProtection="1">
      <alignment horizontal="right" vertical="center" wrapText="1"/>
    </xf>
    <xf numFmtId="0" fontId="1" fillId="8" borderId="1" xfId="0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vertical="center" wrapText="1"/>
    </xf>
    <xf numFmtId="0" fontId="2" fillId="8" borderId="1" xfId="0" applyFont="1" applyFill="1" applyBorder="1" applyAlignment="1" applyProtection="1">
      <alignment horizontal="right" vertical="center" wrapText="1"/>
    </xf>
    <xf numFmtId="3" fontId="2" fillId="8" borderId="1" xfId="0" applyNumberFormat="1" applyFont="1" applyFill="1" applyBorder="1" applyAlignment="1" applyProtection="1">
      <alignment horizontal="right" vertical="center" wrapText="1"/>
    </xf>
    <xf numFmtId="3" fontId="2" fillId="9" borderId="1" xfId="0" applyNumberFormat="1" applyFont="1" applyFill="1" applyBorder="1" applyAlignment="1" applyProtection="1">
      <alignment horizontal="right" vertical="center" wrapText="1"/>
    </xf>
    <xf numFmtId="0" fontId="2" fillId="9" borderId="1" xfId="0" applyFont="1" applyFill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11" borderId="1" xfId="0" applyNumberFormat="1" applyFont="1" applyFill="1" applyBorder="1" applyAlignment="1" applyProtection="1">
      <alignment horizontal="right" vertical="center" wrapText="1"/>
    </xf>
    <xf numFmtId="0" fontId="3" fillId="11" borderId="1" xfId="0" applyFont="1" applyFill="1" applyBorder="1" applyAlignment="1" applyProtection="1">
      <alignment horizontal="right" vertical="center" wrapText="1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3" fontId="3" fillId="12" borderId="1" xfId="0" applyNumberFormat="1" applyFont="1" applyFill="1" applyBorder="1" applyAlignment="1" applyProtection="1">
      <alignment horizontal="right" vertical="center" wrapText="1"/>
    </xf>
    <xf numFmtId="3" fontId="3" fillId="1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1" fillId="8" borderId="1" xfId="0" quotePrefix="1" applyFont="1" applyFill="1" applyBorder="1" applyAlignment="1" applyProtection="1">
      <alignment horizontal="center" vertical="center"/>
    </xf>
    <xf numFmtId="3" fontId="2" fillId="13" borderId="1" xfId="0" applyNumberFormat="1" applyFont="1" applyFill="1" applyBorder="1" applyAlignment="1" applyProtection="1">
      <alignment horizontal="right" vertical="center" wrapText="1"/>
    </xf>
    <xf numFmtId="0" fontId="1" fillId="6" borderId="1" xfId="0" applyFont="1" applyFill="1" applyBorder="1" applyAlignment="1" applyProtection="1">
      <alignment vertical="center" wrapText="1"/>
    </xf>
    <xf numFmtId="0" fontId="2" fillId="7" borderId="1" xfId="0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11" borderId="2" xfId="0" applyFont="1" applyFill="1" applyBorder="1" applyAlignment="1" applyProtection="1">
      <alignment horizontal="right" vertical="center" wrapText="1"/>
    </xf>
    <xf numFmtId="0" fontId="3" fillId="11" borderId="1" xfId="0" applyNumberFormat="1" applyFont="1" applyFill="1" applyBorder="1" applyAlignment="1" applyProtection="1">
      <alignment horizontal="right" vertical="center" wrapText="1"/>
    </xf>
    <xf numFmtId="0" fontId="1" fillId="6" borderId="1" xfId="0" quotePrefix="1" applyFont="1" applyFill="1" applyBorder="1" applyAlignment="1" applyProtection="1">
      <alignment horizontal="center" vertical="center"/>
    </xf>
    <xf numFmtId="0" fontId="1" fillId="0" borderId="1" xfId="0" quotePrefix="1" applyFont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wrapText="1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6" borderId="5" xfId="0" applyFont="1" applyFill="1" applyBorder="1" applyAlignment="1" applyProtection="1">
      <alignment wrapText="1"/>
    </xf>
    <xf numFmtId="3" fontId="4" fillId="14" borderId="1" xfId="0" applyNumberFormat="1" applyFont="1" applyFill="1" applyBorder="1" applyAlignment="1" applyProtection="1">
      <alignment horizontal="right" vertical="center"/>
    </xf>
    <xf numFmtId="3" fontId="4" fillId="15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Fill="1"/>
    <xf numFmtId="0" fontId="6" fillId="0" borderId="7" xfId="0" applyFont="1" applyFill="1" applyBorder="1"/>
    <xf numFmtId="3" fontId="3" fillId="1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14" borderId="6" xfId="0" applyFont="1" applyFill="1" applyBorder="1" applyAlignment="1" applyProtection="1">
      <alignment horizontal="center" vertical="center" wrapText="1"/>
    </xf>
    <xf numFmtId="0" fontId="4" fillId="14" borderId="5" xfId="0" applyFont="1" applyFill="1" applyBorder="1" applyAlignment="1" applyProtection="1">
      <alignment horizontal="center" vertical="center" wrapText="1"/>
    </xf>
    <xf numFmtId="1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Protection="1">
      <protection locked="0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Protection="1">
      <protection locked="0"/>
    </xf>
    <xf numFmtId="1" fontId="7" fillId="3" borderId="1" xfId="0" applyNumberFormat="1" applyFont="1" applyFill="1" applyBorder="1" applyAlignment="1" applyProtection="1">
      <alignment horizontal="center" vertical="center" wrapText="1"/>
    </xf>
    <xf numFmtId="1" fontId="7" fillId="4" borderId="1" xfId="0" applyNumberFormat="1" applyFont="1" applyFill="1" applyBorder="1" applyAlignment="1" applyProtection="1">
      <alignment horizontal="center" vertical="center" wrapText="1"/>
    </xf>
    <xf numFmtId="1" fontId="7" fillId="5" borderId="1" xfId="0" applyNumberFormat="1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3" fontId="10" fillId="3" borderId="2" xfId="0" applyNumberFormat="1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3" fontId="10" fillId="4" borderId="1" xfId="0" applyNumberFormat="1" applyFont="1" applyFill="1" applyBorder="1" applyAlignment="1" applyProtection="1">
      <alignment horizontal="center" vertical="center" wrapText="1"/>
    </xf>
    <xf numFmtId="0" fontId="10" fillId="5" borderId="3" xfId="0" applyFont="1" applyFill="1" applyBorder="1" applyAlignment="1" applyProtection="1">
      <alignment horizontal="center" vertical="center" wrapText="1"/>
    </xf>
    <xf numFmtId="3" fontId="10" fillId="5" borderId="3" xfId="0" applyNumberFormat="1" applyFont="1" applyFill="1" applyBorder="1" applyAlignment="1" applyProtection="1">
      <alignment horizontal="center" vertical="center" wrapText="1"/>
    </xf>
    <xf numFmtId="1" fontId="1" fillId="5" borderId="4" xfId="0" applyNumberFormat="1" applyFont="1" applyFill="1" applyBorder="1" applyAlignment="1" applyProtection="1">
      <alignment horizontal="center" vertical="center" wrapText="1"/>
    </xf>
    <xf numFmtId="0" fontId="8" fillId="10" borderId="1" xfId="0" quotePrefix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 wrapText="1"/>
    </xf>
    <xf numFmtId="0" fontId="9" fillId="10" borderId="1" xfId="0" quotePrefix="1" applyFont="1" applyFill="1" applyBorder="1" applyAlignment="1" applyProtection="1">
      <alignment horizontal="center" vertical="center"/>
      <protection locked="0"/>
    </xf>
    <xf numFmtId="0" fontId="1" fillId="10" borderId="1" xfId="0" quotePrefix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6"/>
  <sheetViews>
    <sheetView tabSelected="1" view="pageBreakPreview" zoomScaleNormal="100" zoomScaleSheetLayoutView="100" workbookViewId="0">
      <pane ySplit="5" topLeftCell="A6" activePane="bottomLeft" state="frozen"/>
      <selection pane="bottomLeft" activeCell="B9" sqref="B9"/>
    </sheetView>
  </sheetViews>
  <sheetFormatPr baseColWidth="10" defaultRowHeight="15" x14ac:dyDescent="0.25"/>
  <cols>
    <col min="1" max="1" width="21.7109375" style="40" customWidth="1"/>
    <col min="2" max="2" width="34.28515625" style="40" customWidth="1"/>
    <col min="3" max="3" width="14" style="40" customWidth="1"/>
    <col min="4" max="4" width="18" style="40" customWidth="1"/>
    <col min="5" max="5" width="13.28515625" style="40" customWidth="1"/>
    <col min="6" max="9" width="11.42578125" style="40"/>
    <col min="10" max="10" width="17.7109375" style="40" customWidth="1"/>
    <col min="11" max="11" width="11.42578125" style="40"/>
    <col min="12" max="12" width="14.140625" style="40" customWidth="1"/>
    <col min="13" max="13" width="31.85546875" style="40" customWidth="1"/>
    <col min="14" max="14" width="11.42578125" style="40"/>
    <col min="15" max="15" width="0" style="40" hidden="1" customWidth="1"/>
    <col min="16" max="16384" width="11.42578125" style="40"/>
  </cols>
  <sheetData>
    <row r="1" spans="1:15" ht="15.7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5" ht="15.75" x14ac:dyDescent="0.25">
      <c r="A2" s="41">
        <v>10406</v>
      </c>
      <c r="B2" s="41" t="s">
        <v>1</v>
      </c>
      <c r="C2" s="41">
        <v>10406</v>
      </c>
      <c r="D2" s="42">
        <v>2021</v>
      </c>
      <c r="E2" s="43"/>
      <c r="F2" s="44"/>
      <c r="G2" s="43"/>
      <c r="H2" s="43"/>
      <c r="I2" s="43"/>
      <c r="J2" s="43"/>
      <c r="K2" s="43"/>
      <c r="L2" s="45"/>
      <c r="M2" s="43"/>
    </row>
    <row r="3" spans="1:15" ht="15.75" x14ac:dyDescent="0.25">
      <c r="A3" s="41"/>
      <c r="B3" s="41"/>
      <c r="C3" s="41"/>
      <c r="D3" s="42"/>
      <c r="E3" s="43"/>
      <c r="F3" s="44"/>
      <c r="G3" s="43"/>
      <c r="H3" s="43"/>
      <c r="I3" s="43"/>
      <c r="J3" s="43"/>
      <c r="K3" s="43"/>
      <c r="L3" s="43"/>
      <c r="M3" s="43"/>
    </row>
    <row r="4" spans="1:15" ht="15.75" x14ac:dyDescent="0.25">
      <c r="A4" s="46" t="s">
        <v>2</v>
      </c>
      <c r="B4" s="46"/>
      <c r="C4" s="46"/>
      <c r="D4" s="46"/>
      <c r="E4" s="47" t="s">
        <v>3</v>
      </c>
      <c r="F4" s="47"/>
      <c r="G4" s="47"/>
      <c r="H4" s="47"/>
      <c r="I4" s="47"/>
      <c r="J4" s="47"/>
      <c r="K4" s="48" t="s">
        <v>4</v>
      </c>
      <c r="L4" s="48"/>
      <c r="M4" s="48"/>
    </row>
    <row r="5" spans="1:15" ht="67.5" x14ac:dyDescent="0.25">
      <c r="A5" s="49" t="s">
        <v>5</v>
      </c>
      <c r="B5" s="49" t="s">
        <v>6</v>
      </c>
      <c r="C5" s="49" t="s">
        <v>7</v>
      </c>
      <c r="D5" s="50" t="s">
        <v>8</v>
      </c>
      <c r="E5" s="51" t="s">
        <v>9</v>
      </c>
      <c r="F5" s="52" t="s">
        <v>10</v>
      </c>
      <c r="G5" s="52" t="s">
        <v>11</v>
      </c>
      <c r="H5" s="53" t="s">
        <v>12</v>
      </c>
      <c r="I5" s="53" t="s">
        <v>13</v>
      </c>
      <c r="J5" s="54" t="s">
        <v>14</v>
      </c>
      <c r="K5" s="55" t="s">
        <v>15</v>
      </c>
      <c r="L5" s="56" t="s">
        <v>16</v>
      </c>
      <c r="M5" s="57" t="s">
        <v>17</v>
      </c>
    </row>
    <row r="6" spans="1:15" ht="16.5" x14ac:dyDescent="0.25">
      <c r="A6" s="1">
        <v>2460</v>
      </c>
      <c r="B6" s="21" t="s">
        <v>18</v>
      </c>
      <c r="C6" s="2">
        <f>C7+C14+C17</f>
        <v>0</v>
      </c>
      <c r="D6" s="3">
        <f>D7+D14+D17</f>
        <v>0</v>
      </c>
      <c r="E6" s="3">
        <f>E7+E14+E17</f>
        <v>0</v>
      </c>
      <c r="F6" s="4"/>
      <c r="G6" s="4"/>
      <c r="H6" s="4"/>
      <c r="I6" s="4"/>
      <c r="J6" s="3">
        <f>J7+J14+J17</f>
        <v>0</v>
      </c>
      <c r="K6" s="3">
        <f>K7+K14+K17</f>
        <v>0</v>
      </c>
      <c r="L6" s="3">
        <f>L7+L14+L17</f>
        <v>0</v>
      </c>
      <c r="M6" s="4"/>
    </row>
    <row r="7" spans="1:15" ht="16.5" x14ac:dyDescent="0.25">
      <c r="A7" s="5">
        <v>246002</v>
      </c>
      <c r="B7" s="6" t="s">
        <v>19</v>
      </c>
      <c r="C7" s="7">
        <f>SUM(C8:C13)</f>
        <v>0</v>
      </c>
      <c r="D7" s="8">
        <f>SUM(D8:D13)</f>
        <v>0</v>
      </c>
      <c r="E7" s="8">
        <f>SUM(E8:E13)</f>
        <v>0</v>
      </c>
      <c r="F7" s="9"/>
      <c r="G7" s="10"/>
      <c r="H7" s="10"/>
      <c r="I7" s="10"/>
      <c r="J7" s="8">
        <f t="shared" ref="J7:L7" si="0">SUM(J8:J13)</f>
        <v>0</v>
      </c>
      <c r="K7" s="8">
        <f>SUM(K8:K13)</f>
        <v>0</v>
      </c>
      <c r="L7" s="8">
        <f t="shared" si="0"/>
        <v>0</v>
      </c>
      <c r="M7" s="9"/>
    </row>
    <row r="8" spans="1:15" ht="16.5" x14ac:dyDescent="0.25">
      <c r="A8" s="58"/>
      <c r="B8" s="59" t="s">
        <v>20</v>
      </c>
      <c r="C8" s="11">
        <v>0</v>
      </c>
      <c r="D8" s="12">
        <v>0</v>
      </c>
      <c r="E8" s="11">
        <v>0</v>
      </c>
      <c r="F8" s="13"/>
      <c r="G8" s="14"/>
      <c r="H8" s="14"/>
      <c r="I8" s="14"/>
      <c r="J8" s="15">
        <v>0</v>
      </c>
      <c r="K8" s="16">
        <f>C8-E8</f>
        <v>0</v>
      </c>
      <c r="L8" s="16">
        <f t="shared" ref="L8:L13" si="1">D8-J8</f>
        <v>0</v>
      </c>
      <c r="M8" s="17"/>
    </row>
    <row r="9" spans="1:15" ht="16.5" x14ac:dyDescent="0.25">
      <c r="A9" s="58"/>
      <c r="B9" s="59" t="s">
        <v>21</v>
      </c>
      <c r="C9" s="11">
        <v>0</v>
      </c>
      <c r="D9" s="15">
        <v>0</v>
      </c>
      <c r="E9" s="11">
        <v>0</v>
      </c>
      <c r="F9" s="13"/>
      <c r="G9" s="14"/>
      <c r="H9" s="14"/>
      <c r="I9" s="14"/>
      <c r="J9" s="15">
        <v>0</v>
      </c>
      <c r="K9" s="16">
        <f t="shared" ref="K9:K13" si="2">C9-E9</f>
        <v>0</v>
      </c>
      <c r="L9" s="16">
        <f t="shared" si="1"/>
        <v>0</v>
      </c>
      <c r="M9" s="17"/>
    </row>
    <row r="10" spans="1:15" ht="16.5" x14ac:dyDescent="0.25">
      <c r="A10" s="58"/>
      <c r="B10" s="59" t="s">
        <v>22</v>
      </c>
      <c r="C10" s="11">
        <v>0</v>
      </c>
      <c r="D10" s="15">
        <v>0</v>
      </c>
      <c r="E10" s="11">
        <v>0</v>
      </c>
      <c r="F10" s="13"/>
      <c r="G10" s="14"/>
      <c r="H10" s="14"/>
      <c r="I10" s="14"/>
      <c r="J10" s="15">
        <v>0</v>
      </c>
      <c r="K10" s="16">
        <f t="shared" si="2"/>
        <v>0</v>
      </c>
      <c r="L10" s="16">
        <f t="shared" si="1"/>
        <v>0</v>
      </c>
      <c r="M10" s="17"/>
      <c r="O10" s="40">
        <v>10103</v>
      </c>
    </row>
    <row r="11" spans="1:15" ht="16.5" x14ac:dyDescent="0.25">
      <c r="A11" s="60"/>
      <c r="B11" s="59" t="s">
        <v>23</v>
      </c>
      <c r="C11" s="18">
        <v>0</v>
      </c>
      <c r="D11" s="12">
        <v>0</v>
      </c>
      <c r="E11" s="18">
        <v>0</v>
      </c>
      <c r="F11" s="13"/>
      <c r="G11" s="14"/>
      <c r="H11" s="14"/>
      <c r="I11" s="14"/>
      <c r="J11" s="15">
        <v>0</v>
      </c>
      <c r="K11" s="16">
        <f t="shared" si="2"/>
        <v>0</v>
      </c>
      <c r="L11" s="16">
        <f t="shared" si="1"/>
        <v>0</v>
      </c>
      <c r="M11" s="17"/>
      <c r="O11" s="40">
        <v>10406</v>
      </c>
    </row>
    <row r="12" spans="1:15" ht="16.5" x14ac:dyDescent="0.25">
      <c r="A12" s="58"/>
      <c r="B12" s="59" t="s">
        <v>24</v>
      </c>
      <c r="C12" s="11">
        <v>0</v>
      </c>
      <c r="D12" s="15">
        <v>0</v>
      </c>
      <c r="E12" s="11">
        <v>0</v>
      </c>
      <c r="F12" s="13"/>
      <c r="G12" s="14"/>
      <c r="H12" s="14"/>
      <c r="I12" s="14"/>
      <c r="J12" s="15">
        <v>0</v>
      </c>
      <c r="K12" s="16">
        <f t="shared" si="2"/>
        <v>0</v>
      </c>
      <c r="L12" s="16">
        <f t="shared" si="1"/>
        <v>0</v>
      </c>
      <c r="M12" s="17"/>
      <c r="O12" s="40">
        <v>10509</v>
      </c>
    </row>
    <row r="13" spans="1:15" ht="16.5" x14ac:dyDescent="0.25">
      <c r="A13" s="58"/>
      <c r="B13" s="61" t="s">
        <v>25</v>
      </c>
      <c r="C13" s="11">
        <v>0</v>
      </c>
      <c r="D13" s="15">
        <v>0</v>
      </c>
      <c r="E13" s="11">
        <v>0</v>
      </c>
      <c r="F13" s="13"/>
      <c r="G13" s="14"/>
      <c r="H13" s="14"/>
      <c r="I13" s="14"/>
      <c r="J13" s="15">
        <v>0</v>
      </c>
      <c r="K13" s="16">
        <f t="shared" si="2"/>
        <v>0</v>
      </c>
      <c r="L13" s="16">
        <f t="shared" si="1"/>
        <v>0</v>
      </c>
      <c r="M13" s="17"/>
      <c r="O13" s="40">
        <v>11012</v>
      </c>
    </row>
    <row r="14" spans="1:15" ht="25.5" x14ac:dyDescent="0.25">
      <c r="A14" s="19">
        <v>246003</v>
      </c>
      <c r="B14" s="6" t="s">
        <v>26</v>
      </c>
      <c r="C14" s="7">
        <f>SUM(C15:C16)</f>
        <v>0</v>
      </c>
      <c r="D14" s="8">
        <f>SUM(D15:D16)</f>
        <v>0</v>
      </c>
      <c r="E14" s="8">
        <f>SUM(E15:E16)</f>
        <v>0</v>
      </c>
      <c r="F14" s="9"/>
      <c r="G14" s="10"/>
      <c r="H14" s="10"/>
      <c r="I14" s="10"/>
      <c r="J14" s="8">
        <f>SUM(J15:J16)</f>
        <v>0</v>
      </c>
      <c r="K14" s="7">
        <f>SUM(K15:K16)</f>
        <v>0</v>
      </c>
      <c r="L14" s="8">
        <f>SUM(L15:L16)</f>
        <v>0</v>
      </c>
      <c r="M14" s="20"/>
    </row>
    <row r="15" spans="1:15" ht="16.5" x14ac:dyDescent="0.25">
      <c r="A15" s="62"/>
      <c r="B15" s="61" t="s">
        <v>27</v>
      </c>
      <c r="C15" s="11">
        <v>0</v>
      </c>
      <c r="D15" s="15">
        <v>0</v>
      </c>
      <c r="E15" s="11">
        <v>0</v>
      </c>
      <c r="F15" s="13"/>
      <c r="G15" s="14"/>
      <c r="H15" s="14"/>
      <c r="I15" s="14"/>
      <c r="J15" s="15">
        <v>0</v>
      </c>
      <c r="K15" s="16">
        <f>C15-E15</f>
        <v>0</v>
      </c>
      <c r="L15" s="16">
        <f>D15-J15</f>
        <v>0</v>
      </c>
      <c r="M15" s="17"/>
    </row>
    <row r="16" spans="1:15" ht="16.5" x14ac:dyDescent="0.25">
      <c r="A16" s="62"/>
      <c r="B16" s="61" t="s">
        <v>28</v>
      </c>
      <c r="C16" s="11">
        <v>0</v>
      </c>
      <c r="D16" s="15">
        <v>0</v>
      </c>
      <c r="E16" s="11">
        <v>0</v>
      </c>
      <c r="F16" s="13"/>
      <c r="G16" s="14"/>
      <c r="H16" s="14"/>
      <c r="I16" s="14"/>
      <c r="J16" s="15">
        <v>0</v>
      </c>
      <c r="K16" s="16">
        <f>C16-E16</f>
        <v>0</v>
      </c>
      <c r="L16" s="16">
        <f>D16-J16</f>
        <v>0</v>
      </c>
      <c r="M16" s="17"/>
    </row>
    <row r="17" spans="1:13" ht="16.5" x14ac:dyDescent="0.25">
      <c r="A17" s="19">
        <v>246090</v>
      </c>
      <c r="B17" s="6" t="s">
        <v>29</v>
      </c>
      <c r="C17" s="7">
        <f>SUM(C18:C18)</f>
        <v>0</v>
      </c>
      <c r="D17" s="8">
        <f>SUM(D18:D18)</f>
        <v>0</v>
      </c>
      <c r="E17" s="8">
        <f>SUM(E18:E18)</f>
        <v>0</v>
      </c>
      <c r="F17" s="9"/>
      <c r="G17" s="10"/>
      <c r="H17" s="10"/>
      <c r="I17" s="10"/>
      <c r="J17" s="8">
        <f>SUM(J18:J18)</f>
        <v>0</v>
      </c>
      <c r="K17" s="7">
        <f>SUM(K18:K18)</f>
        <v>0</v>
      </c>
      <c r="L17" s="8">
        <f>SUM(L18:L18)</f>
        <v>0</v>
      </c>
      <c r="M17" s="20"/>
    </row>
    <row r="18" spans="1:13" ht="16.5" x14ac:dyDescent="0.25">
      <c r="A18" s="58"/>
      <c r="B18" s="61" t="s">
        <v>30</v>
      </c>
      <c r="C18" s="11">
        <v>0</v>
      </c>
      <c r="D18" s="15">
        <v>0</v>
      </c>
      <c r="E18" s="11">
        <v>0</v>
      </c>
      <c r="F18" s="13"/>
      <c r="G18" s="13"/>
      <c r="H18" s="13"/>
      <c r="I18" s="14"/>
      <c r="J18" s="15">
        <v>0</v>
      </c>
      <c r="K18" s="16">
        <f>C18-E18</f>
        <v>0</v>
      </c>
      <c r="L18" s="16">
        <f>D18-J18</f>
        <v>0</v>
      </c>
      <c r="M18" s="17"/>
    </row>
    <row r="19" spans="1:13" ht="16.5" x14ac:dyDescent="0.25">
      <c r="A19" s="27">
        <v>2701</v>
      </c>
      <c r="B19" s="21" t="s">
        <v>31</v>
      </c>
      <c r="C19" s="2">
        <f t="shared" ref="C19:L19" si="3">SUM(C20:C25)</f>
        <v>2</v>
      </c>
      <c r="D19" s="3">
        <f t="shared" si="3"/>
        <v>122334844</v>
      </c>
      <c r="E19" s="22"/>
      <c r="F19" s="3">
        <f>SUM(F20:F25)</f>
        <v>62</v>
      </c>
      <c r="G19" s="22"/>
      <c r="H19" s="22"/>
      <c r="I19" s="22"/>
      <c r="J19" s="3">
        <f t="shared" si="3"/>
        <v>122334844</v>
      </c>
      <c r="K19" s="3">
        <f>SUM(K20:K25)</f>
        <v>-60</v>
      </c>
      <c r="L19" s="3">
        <f t="shared" si="3"/>
        <v>0</v>
      </c>
      <c r="M19" s="4"/>
    </row>
    <row r="20" spans="1:13" ht="16.5" x14ac:dyDescent="0.25">
      <c r="A20" s="63">
        <v>270101</v>
      </c>
      <c r="B20" s="23" t="s">
        <v>20</v>
      </c>
      <c r="C20" s="24">
        <v>0</v>
      </c>
      <c r="D20" s="15">
        <v>0</v>
      </c>
      <c r="E20" s="13"/>
      <c r="F20" s="15">
        <v>0</v>
      </c>
      <c r="G20" s="13"/>
      <c r="H20" s="13"/>
      <c r="I20" s="14"/>
      <c r="J20" s="15">
        <v>0</v>
      </c>
      <c r="K20" s="16">
        <f>C20-F20</f>
        <v>0</v>
      </c>
      <c r="L20" s="16">
        <f t="shared" ref="L20:L24" si="4">D20-J20</f>
        <v>0</v>
      </c>
      <c r="M20" s="17"/>
    </row>
    <row r="21" spans="1:13" ht="16.5" x14ac:dyDescent="0.25">
      <c r="A21" s="63">
        <v>270102</v>
      </c>
      <c r="B21" s="23" t="s">
        <v>22</v>
      </c>
      <c r="C21" s="24">
        <v>0</v>
      </c>
      <c r="D21" s="15">
        <v>0</v>
      </c>
      <c r="E21" s="13"/>
      <c r="F21" s="15">
        <v>0</v>
      </c>
      <c r="G21" s="13"/>
      <c r="H21" s="13"/>
      <c r="I21" s="25"/>
      <c r="J21" s="15">
        <v>0</v>
      </c>
      <c r="K21" s="16">
        <f t="shared" ref="K21:K24" si="5">C21-F21</f>
        <v>0</v>
      </c>
      <c r="L21" s="16">
        <f t="shared" si="4"/>
        <v>0</v>
      </c>
      <c r="M21" s="17"/>
    </row>
    <row r="22" spans="1:13" ht="162.75" customHeight="1" x14ac:dyDescent="0.25">
      <c r="A22" s="63">
        <v>270103</v>
      </c>
      <c r="B22" s="23" t="s">
        <v>23</v>
      </c>
      <c r="C22" s="11">
        <v>2</v>
      </c>
      <c r="D22" s="12">
        <v>122334844</v>
      </c>
      <c r="E22" s="13"/>
      <c r="F22" s="11">
        <v>28</v>
      </c>
      <c r="G22" s="13"/>
      <c r="H22" s="13"/>
      <c r="I22" s="14"/>
      <c r="J22" s="12">
        <f>D22</f>
        <v>122334844</v>
      </c>
      <c r="K22" s="16">
        <f t="shared" si="5"/>
        <v>-26</v>
      </c>
      <c r="L22" s="16">
        <f t="shared" si="4"/>
        <v>0</v>
      </c>
      <c r="M22" s="36" t="s">
        <v>50</v>
      </c>
    </row>
    <row r="23" spans="1:13" ht="16.5" x14ac:dyDescent="0.25">
      <c r="A23" s="63">
        <v>270104</v>
      </c>
      <c r="B23" s="23" t="s">
        <v>24</v>
      </c>
      <c r="C23" s="24">
        <v>0</v>
      </c>
      <c r="D23" s="15">
        <v>0</v>
      </c>
      <c r="E23" s="13"/>
      <c r="F23" s="15"/>
      <c r="G23" s="13"/>
      <c r="H23" s="13"/>
      <c r="I23" s="26"/>
      <c r="J23" s="15">
        <v>0</v>
      </c>
      <c r="K23" s="16">
        <f t="shared" si="5"/>
        <v>0</v>
      </c>
      <c r="L23" s="16">
        <f t="shared" si="4"/>
        <v>0</v>
      </c>
      <c r="M23" s="36"/>
    </row>
    <row r="24" spans="1:13" ht="82.5" x14ac:dyDescent="0.25">
      <c r="A24" s="63">
        <v>270105</v>
      </c>
      <c r="B24" s="23" t="s">
        <v>21</v>
      </c>
      <c r="C24" s="24">
        <v>0</v>
      </c>
      <c r="D24" s="15">
        <v>0</v>
      </c>
      <c r="E24" s="13"/>
      <c r="F24" s="15">
        <v>15</v>
      </c>
      <c r="G24" s="13"/>
      <c r="H24" s="13"/>
      <c r="I24" s="26"/>
      <c r="J24" s="15">
        <v>0</v>
      </c>
      <c r="K24" s="16">
        <f t="shared" si="5"/>
        <v>-15</v>
      </c>
      <c r="L24" s="16">
        <f t="shared" si="4"/>
        <v>0</v>
      </c>
      <c r="M24" s="36" t="s">
        <v>51</v>
      </c>
    </row>
    <row r="25" spans="1:13" ht="99" x14ac:dyDescent="0.25">
      <c r="A25" s="63">
        <v>270190</v>
      </c>
      <c r="B25" s="23" t="s">
        <v>32</v>
      </c>
      <c r="C25" s="11">
        <v>0</v>
      </c>
      <c r="D25" s="15">
        <v>0</v>
      </c>
      <c r="E25" s="13"/>
      <c r="F25" s="15">
        <v>19</v>
      </c>
      <c r="G25" s="13"/>
      <c r="H25" s="13"/>
      <c r="I25" s="14"/>
      <c r="J25" s="15">
        <v>0</v>
      </c>
      <c r="K25" s="16">
        <f t="shared" ref="K25" si="6">C25-F25</f>
        <v>-19</v>
      </c>
      <c r="L25" s="16">
        <f t="shared" ref="L25" si="7">D25-J25</f>
        <v>0</v>
      </c>
      <c r="M25" s="36" t="s">
        <v>52</v>
      </c>
    </row>
    <row r="26" spans="1:13" ht="25.5" x14ac:dyDescent="0.25">
      <c r="A26" s="27">
        <v>9120</v>
      </c>
      <c r="B26" s="21" t="s">
        <v>33</v>
      </c>
      <c r="C26" s="2">
        <f>SUM(C27:C31)</f>
        <v>25</v>
      </c>
      <c r="D26" s="3">
        <f>SUM(D27:D31)</f>
        <v>6696918919</v>
      </c>
      <c r="E26" s="22"/>
      <c r="F26" s="4"/>
      <c r="G26" s="2">
        <f>SUM(G27:G31)</f>
        <v>262</v>
      </c>
      <c r="H26" s="22"/>
      <c r="I26" s="22"/>
      <c r="J26" s="3">
        <f t="shared" ref="J26:L26" si="8">SUM(J27:J31)</f>
        <v>6696918919</v>
      </c>
      <c r="K26" s="3">
        <f>SUM(K27:K31)</f>
        <v>-237</v>
      </c>
      <c r="L26" s="3">
        <f t="shared" si="8"/>
        <v>0</v>
      </c>
      <c r="M26" s="4"/>
    </row>
    <row r="27" spans="1:13" ht="66" x14ac:dyDescent="0.25">
      <c r="A27" s="28">
        <v>912001</v>
      </c>
      <c r="B27" s="23" t="s">
        <v>20</v>
      </c>
      <c r="C27" s="11">
        <v>0</v>
      </c>
      <c r="D27" s="15">
        <v>0</v>
      </c>
      <c r="E27" s="13"/>
      <c r="F27" s="13"/>
      <c r="G27" s="11">
        <v>1</v>
      </c>
      <c r="H27" s="13"/>
      <c r="I27" s="14"/>
      <c r="J27" s="15">
        <v>0</v>
      </c>
      <c r="K27" s="16">
        <f>C27-G27</f>
        <v>-1</v>
      </c>
      <c r="L27" s="16">
        <f t="shared" ref="L27:L32" si="9">D27-J27</f>
        <v>0</v>
      </c>
      <c r="M27" s="36" t="s">
        <v>34</v>
      </c>
    </row>
    <row r="28" spans="1:13" ht="49.5" x14ac:dyDescent="0.25">
      <c r="A28" s="28">
        <v>912002</v>
      </c>
      <c r="B28" s="23" t="s">
        <v>21</v>
      </c>
      <c r="C28" s="24">
        <v>2</v>
      </c>
      <c r="D28" s="15">
        <v>10256053</v>
      </c>
      <c r="E28" s="13"/>
      <c r="F28" s="13"/>
      <c r="G28" s="24">
        <v>42</v>
      </c>
      <c r="H28" s="13"/>
      <c r="I28" s="26"/>
      <c r="J28" s="15">
        <v>10256053</v>
      </c>
      <c r="K28" s="16">
        <f t="shared" ref="K28:K31" si="10">C28-G28</f>
        <v>-40</v>
      </c>
      <c r="L28" s="16">
        <f t="shared" si="9"/>
        <v>0</v>
      </c>
      <c r="M28" s="36" t="s">
        <v>47</v>
      </c>
    </row>
    <row r="29" spans="1:13" ht="165" x14ac:dyDescent="0.25">
      <c r="A29" s="28">
        <v>912004</v>
      </c>
      <c r="B29" s="23" t="s">
        <v>23</v>
      </c>
      <c r="C29" s="11">
        <v>22</v>
      </c>
      <c r="D29" s="15">
        <v>4430942744</v>
      </c>
      <c r="E29" s="13"/>
      <c r="F29" s="13"/>
      <c r="G29" s="11">
        <v>136</v>
      </c>
      <c r="H29" s="13"/>
      <c r="I29" s="14"/>
      <c r="J29" s="15">
        <f>D29</f>
        <v>4430942744</v>
      </c>
      <c r="K29" s="16">
        <f t="shared" si="10"/>
        <v>-114</v>
      </c>
      <c r="L29" s="16">
        <f t="shared" si="9"/>
        <v>0</v>
      </c>
      <c r="M29" s="36" t="s">
        <v>53</v>
      </c>
    </row>
    <row r="30" spans="1:13" ht="16.5" x14ac:dyDescent="0.25">
      <c r="A30" s="28">
        <v>912005</v>
      </c>
      <c r="B30" s="23" t="s">
        <v>24</v>
      </c>
      <c r="C30" s="24">
        <v>0</v>
      </c>
      <c r="D30" s="15"/>
      <c r="E30" s="13"/>
      <c r="F30" s="13"/>
      <c r="G30" s="24">
        <v>0</v>
      </c>
      <c r="H30" s="13"/>
      <c r="I30" s="26"/>
      <c r="J30" s="15">
        <v>0</v>
      </c>
      <c r="K30" s="16">
        <f t="shared" si="10"/>
        <v>0</v>
      </c>
      <c r="L30" s="16">
        <f t="shared" si="9"/>
        <v>0</v>
      </c>
      <c r="M30" s="17"/>
    </row>
    <row r="31" spans="1:13" ht="90" customHeight="1" x14ac:dyDescent="0.25">
      <c r="A31" s="28">
        <v>912090</v>
      </c>
      <c r="B31" s="23" t="s">
        <v>35</v>
      </c>
      <c r="C31" s="11">
        <v>1</v>
      </c>
      <c r="D31" s="15">
        <v>2255720122</v>
      </c>
      <c r="E31" s="13"/>
      <c r="F31" s="13"/>
      <c r="G31" s="11">
        <v>83</v>
      </c>
      <c r="H31" s="13"/>
      <c r="I31" s="14"/>
      <c r="J31" s="15">
        <v>2255720122</v>
      </c>
      <c r="K31" s="16">
        <f t="shared" si="10"/>
        <v>-82</v>
      </c>
      <c r="L31" s="16">
        <f t="shared" si="9"/>
        <v>0</v>
      </c>
      <c r="M31" s="36" t="s">
        <v>48</v>
      </c>
    </row>
    <row r="32" spans="1:13" ht="66" x14ac:dyDescent="0.25">
      <c r="A32" s="1" t="s">
        <v>36</v>
      </c>
      <c r="B32" s="29" t="s">
        <v>37</v>
      </c>
      <c r="C32" s="30">
        <v>12</v>
      </c>
      <c r="D32" s="4"/>
      <c r="E32" s="22"/>
      <c r="F32" s="22"/>
      <c r="G32" s="22"/>
      <c r="H32" s="64">
        <v>12</v>
      </c>
      <c r="I32" s="22"/>
      <c r="J32" s="30">
        <v>0</v>
      </c>
      <c r="K32" s="3">
        <f>C32-H32</f>
        <v>0</v>
      </c>
      <c r="L32" s="3">
        <f t="shared" si="9"/>
        <v>0</v>
      </c>
      <c r="M32" s="36" t="s">
        <v>49</v>
      </c>
    </row>
    <row r="33" spans="1:13" ht="16.5" x14ac:dyDescent="0.25">
      <c r="A33" s="1" t="s">
        <v>36</v>
      </c>
      <c r="B33" s="31" t="s">
        <v>38</v>
      </c>
      <c r="C33" s="30">
        <v>35</v>
      </c>
      <c r="D33" s="4"/>
      <c r="E33" s="22"/>
      <c r="F33" s="22"/>
      <c r="G33" s="22"/>
      <c r="H33" s="22"/>
      <c r="I33" s="30">
        <v>35</v>
      </c>
      <c r="J33" s="22"/>
      <c r="K33" s="3">
        <f>C33-I33</f>
        <v>0</v>
      </c>
      <c r="L33" s="22"/>
      <c r="M33" s="17"/>
    </row>
    <row r="34" spans="1:13" x14ac:dyDescent="0.25">
      <c r="A34" s="37" t="s">
        <v>39</v>
      </c>
      <c r="B34" s="38"/>
      <c r="C34" s="32">
        <f>+C6+C14+C19+C26+C32+C33</f>
        <v>74</v>
      </c>
      <c r="D34" s="32">
        <f>+D6+D14+D19+D26+D32+33</f>
        <v>6819253796</v>
      </c>
      <c r="E34" s="32">
        <f>+E6+E19+E26</f>
        <v>0</v>
      </c>
      <c r="F34" s="32">
        <f>+F6+F19+F26</f>
        <v>62</v>
      </c>
      <c r="G34" s="32">
        <f>+G6+G19+G26</f>
        <v>262</v>
      </c>
      <c r="H34" s="32">
        <f t="shared" ref="H34" si="11">+H6+H19+H26+H32</f>
        <v>12</v>
      </c>
      <c r="I34" s="32">
        <f>+I6+I19+I26+I33</f>
        <v>35</v>
      </c>
      <c r="J34" s="32">
        <f>+J6+J19+J26+J32</f>
        <v>6819253763</v>
      </c>
      <c r="K34" s="32">
        <f>+K6+K19+K26+K32+K33</f>
        <v>-297</v>
      </c>
      <c r="L34" s="32">
        <f>+L6+L19+L26+L32</f>
        <v>0</v>
      </c>
      <c r="M34" s="33"/>
    </row>
    <row r="36" spans="1:13" x14ac:dyDescent="0.25">
      <c r="M36" s="40">
        <f>15+20+46+70</f>
        <v>151</v>
      </c>
    </row>
    <row r="38" spans="1:13" s="34" customFormat="1" ht="15.75" x14ac:dyDescent="0.25">
      <c r="B38" s="35"/>
      <c r="C38" s="35"/>
      <c r="H38" s="35"/>
      <c r="I38" s="35"/>
      <c r="J38" s="35"/>
      <c r="K38" s="35"/>
    </row>
    <row r="39" spans="1:13" s="34" customFormat="1" ht="15.75" x14ac:dyDescent="0.25">
      <c r="B39" s="34" t="s">
        <v>40</v>
      </c>
      <c r="H39" s="34" t="s">
        <v>43</v>
      </c>
    </row>
    <row r="40" spans="1:13" s="34" customFormat="1" ht="15.75" x14ac:dyDescent="0.25">
      <c r="B40" s="34" t="s">
        <v>41</v>
      </c>
      <c r="H40" s="34" t="s">
        <v>44</v>
      </c>
    </row>
    <row r="41" spans="1:13" s="34" customFormat="1" ht="15.75" x14ac:dyDescent="0.25">
      <c r="B41" s="34" t="s">
        <v>45</v>
      </c>
      <c r="H41" s="34" t="s">
        <v>45</v>
      </c>
    </row>
    <row r="42" spans="1:13" s="34" customFormat="1" ht="15.75" x14ac:dyDescent="0.25">
      <c r="B42" s="34" t="s">
        <v>42</v>
      </c>
      <c r="H42" s="34" t="s">
        <v>46</v>
      </c>
    </row>
    <row r="43" spans="1:13" s="34" customFormat="1" ht="15.75" x14ac:dyDescent="0.25"/>
    <row r="44" spans="1:13" s="34" customFormat="1" ht="15.75" x14ac:dyDescent="0.25"/>
    <row r="45" spans="1:13" s="34" customFormat="1" ht="15.75" x14ac:dyDescent="0.25"/>
    <row r="46" spans="1:13" s="34" customFormat="1" ht="15.75" x14ac:dyDescent="0.25"/>
  </sheetData>
  <mergeCells count="5">
    <mergeCell ref="A1:M1"/>
    <mergeCell ref="A4:D4"/>
    <mergeCell ref="E4:J4"/>
    <mergeCell ref="K4:M4"/>
    <mergeCell ref="A34:B34"/>
  </mergeCells>
  <dataValidations count="2">
    <dataValidation type="list" allowBlank="1" showInputMessage="1" showErrorMessage="1" prompt="Seleccionar período" sqref="C2">
      <formula1>$O$10:$O$13</formula1>
    </dataValidation>
    <dataValidation type="list" allowBlank="1" showInputMessage="1" showErrorMessage="1" prompt="Seleccionar período" sqref="C3">
      <formula1>$O$6:$O$9</formula1>
    </dataValidation>
  </dataValidations>
  <printOptions horizontalCentered="1" verticalCentered="1"/>
  <pageMargins left="0.70866141732283472" right="0.70866141732283472" top="0.35433070866141736" bottom="0.15748031496062992" header="0.31496062992125984" footer="0.31496062992125984"/>
  <pageSetup scale="52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Patricia Lara Fuentes</dc:creator>
  <cp:lastModifiedBy>Sandra Patricia Lara Fuentes</cp:lastModifiedBy>
  <cp:lastPrinted>2021-01-29T19:18:57Z</cp:lastPrinted>
  <dcterms:created xsi:type="dcterms:W3CDTF">2021-01-26T21:50:52Z</dcterms:created>
  <dcterms:modified xsi:type="dcterms:W3CDTF">2021-07-16T20:18:08Z</dcterms:modified>
</cp:coreProperties>
</file>