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hidePivotFieldList="1"/>
  <mc:AlternateContent xmlns:mc="http://schemas.openxmlformats.org/markup-compatibility/2006">
    <mc:Choice Requires="x15">
      <x15ac:absPath xmlns:x15ac="http://schemas.microsoft.com/office/spreadsheetml/2010/11/ac" url="C:\Users\CESAR\Desktop\Alcaldía Bogotá\Metodología riesgos Alcaldía\18Macro abril-mayo 2022 6abril\"/>
    </mc:Choice>
  </mc:AlternateContent>
  <xr:revisionPtr revIDLastSave="0" documentId="13_ncr:1_{18D2E564-E1D9-4F55-A795-C8C56092A1AB}" xr6:coauthVersionLast="47" xr6:coauthVersionMax="47" xr10:uidLastSave="{00000000-0000-0000-0000-000000000000}"/>
  <workbookProtection workbookPassword="C5C7" lockStructure="1"/>
  <bookViews>
    <workbookView xWindow="-120" yWindow="-120" windowWidth="20730" windowHeight="1104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Dependencias_Proces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Mapa_riesgos!$A$11:$CR$11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Mapa_riesgos!$A$1:$AQ$117</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6" r:id="rId12"/>
    <pivotCache cacheId="7"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B117" i="41" l="1"/>
  <c r="CB116" i="41"/>
  <c r="CB115" i="41"/>
  <c r="CB114" i="41"/>
  <c r="CB113" i="41"/>
  <c r="CB112" i="41"/>
  <c r="CB111" i="41"/>
  <c r="CB110" i="41"/>
  <c r="CB109" i="41"/>
  <c r="CB108" i="41"/>
  <c r="CB107" i="41"/>
  <c r="CB106" i="41"/>
  <c r="CB105" i="41"/>
  <c r="CB104" i="41"/>
  <c r="CB103" i="41"/>
  <c r="CB102" i="41"/>
  <c r="CB101" i="41"/>
  <c r="CB100" i="41"/>
  <c r="CB99" i="41"/>
  <c r="CB98" i="41"/>
  <c r="CB97" i="41"/>
  <c r="CB96" i="41"/>
  <c r="CB95" i="41"/>
  <c r="CB94" i="41"/>
  <c r="CB93" i="41"/>
  <c r="CB92" i="41"/>
  <c r="CB91" i="41"/>
  <c r="CB90" i="41"/>
  <c r="CB89" i="41"/>
  <c r="CB88" i="41"/>
  <c r="CB87" i="41"/>
  <c r="CB86" i="41"/>
  <c r="CB85" i="41"/>
  <c r="CB84" i="41"/>
  <c r="CB83" i="41"/>
  <c r="CB82" i="41"/>
  <c r="CB81" i="41"/>
  <c r="CB80" i="41"/>
  <c r="CB79" i="41"/>
  <c r="CB78" i="41"/>
  <c r="CB77" i="41"/>
  <c r="CB76" i="41"/>
  <c r="CB75" i="41"/>
  <c r="CB74" i="41"/>
  <c r="CB73" i="41"/>
  <c r="CB72" i="41"/>
  <c r="CB71" i="41"/>
  <c r="CB70" i="41"/>
  <c r="CB69" i="41"/>
  <c r="CB68" i="41"/>
  <c r="CB67" i="41"/>
  <c r="CB66" i="41"/>
  <c r="CB65" i="41"/>
  <c r="CB64" i="41"/>
  <c r="CB63" i="41"/>
  <c r="CB62" i="41"/>
  <c r="CB61" i="41"/>
  <c r="CB60" i="41"/>
  <c r="CB59" i="41"/>
  <c r="CB58" i="41"/>
  <c r="CB57" i="41"/>
  <c r="CB56" i="41"/>
  <c r="CB55" i="41"/>
  <c r="CB54" i="41"/>
  <c r="CB53" i="41"/>
  <c r="CB52" i="41"/>
  <c r="CB51" i="41"/>
  <c r="CB50" i="41"/>
  <c r="CB49" i="41"/>
  <c r="CB48" i="41"/>
  <c r="CB47" i="41"/>
  <c r="CB46" i="41"/>
  <c r="CB45" i="41"/>
  <c r="CB44" i="41"/>
  <c r="CB43" i="41"/>
  <c r="CB42" i="41"/>
  <c r="CB41" i="41"/>
  <c r="CB40" i="41"/>
  <c r="CB39" i="41"/>
  <c r="CB38" i="41"/>
  <c r="CB37" i="41"/>
  <c r="CB36" i="41"/>
  <c r="CB35" i="41"/>
  <c r="CB34" i="41"/>
  <c r="CB33" i="41"/>
  <c r="CB32" i="41"/>
  <c r="CB31" i="41"/>
  <c r="CB30" i="41"/>
  <c r="CB29" i="41"/>
  <c r="CB28" i="41"/>
  <c r="CB27" i="41"/>
  <c r="CB26" i="41"/>
  <c r="CB25" i="41"/>
  <c r="CB24" i="41"/>
  <c r="CB23" i="41"/>
  <c r="CB22" i="41"/>
  <c r="CB21" i="41"/>
  <c r="CB20" i="41"/>
  <c r="CB19" i="41"/>
  <c r="CB18" i="41"/>
  <c r="CB17" i="41"/>
  <c r="CB16" i="41"/>
  <c r="CB15" i="41"/>
  <c r="CB14" i="41"/>
  <c r="CB13" i="41"/>
  <c r="CB12" i="41" l="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<sst xmlns="http://schemas.openxmlformats.org/spreadsheetml/2006/main" count="7773" uniqueCount="2072">
  <si>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</si>
  <si>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</si>
  <si>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</si>
  <si>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</si>
  <si>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</si>
  <si>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</si>
  <si>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</si>
  <si>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</si>
  <si>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</si>
  <si>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</si>
  <si>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</si>
  <si>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</si>
  <si>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</si>
  <si>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</si>
  <si>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</si>
  <si>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</si>
  <si>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</si>
  <si>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</si>
  <si>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</si>
  <si>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</si>
  <si>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</si>
  <si>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</si>
  <si>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</si>
  <si>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</si>
  <si>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</si>
  <si>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</si>
  <si>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</si>
  <si>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</si>
  <si>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</si>
  <si>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</si>
  <si>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</si>
  <si>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</si>
  <si>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</si>
  <si>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</si>
  <si>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</si>
  <si>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</si>
  <si>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</si>
  <si>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</si>
  <si>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</si>
  <si>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</si>
  <si>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</si>
  <si>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</si>
  <si>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</si>
  <si>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</si>
  <si>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</si>
  <si>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</si>
  <si>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</si>
  <si>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</si>
  <si>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</si>
  <si>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</si>
  <si>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</si>
  <si>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</si>
  <si>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</si>
  <si>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</si>
  <si>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</si>
  <si>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</si>
  <si>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</si>
  <si>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</si>
  <si>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</si>
  <si>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</si>
  <si>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</si>
  <si>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</si>
  <si>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</si>
  <si>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</si>
  <si>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</si>
  <si>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</si>
  <si>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</si>
  <si>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</si>
  <si>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</si>
  <si>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</si>
  <si>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</si>
  <si>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</si>
  <si>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</si>
  <si>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</si>
  <si>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</si>
  <si>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</si>
  <si>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</si>
  <si>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</si>
  <si>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</si>
  <si>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</si>
  <si>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</si>
  <si>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</si>
  <si>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</si>
  <si>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</si>
  <si>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</si>
  <si>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</si>
  <si>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</si>
  <si>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</si>
  <si>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</si>
  <si>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</si>
  <si>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</si>
  <si>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</si>
  <si>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</si>
  <si>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</si>
  <si>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</si>
  <si>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</si>
  <si>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</si>
  <si>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</si>
  <si>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</si>
  <si>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</si>
  <si>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</si>
  <si>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</si>
  <si>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</si>
  <si>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</si>
  <si>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</si>
  <si>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</si>
  <si>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</si>
  <si>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</si>
  <si>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</si>
  <si>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</si>
  <si>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</si>
  <si>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</si>
  <si>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</si>
  <si>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</si>
  <si>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</si>
  <si>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</si>
  <si>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</si>
  <si>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</si>
  <si>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</si>
  <si>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</si>
  <si>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</si>
  <si>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</si>
  <si>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</si>
  <si>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</si>
  <si>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</si>
  <si>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</si>
  <si>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</si>
  <si>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</si>
  <si>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</si>
  <si>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</si>
  <si>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</si>
  <si>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</si>
  <si>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</si>
  <si>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</si>
  <si>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</si>
  <si>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</si>
  <si>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</si>
  <si>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</si>
  <si>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</si>
  <si>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</si>
  <si>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</si>
  <si>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</si>
  <si>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</si>
  <si>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</si>
  <si>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</si>
  <si>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</si>
  <si>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</si>
  <si>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</si>
  <si>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</si>
  <si>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</si>
  <si>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</si>
  <si>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</si>
  <si>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</si>
  <si>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</si>
  <si>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</si>
  <si>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</si>
  <si>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</si>
  <si>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</si>
  <si>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</si>
  <si>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</si>
  <si>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</si>
  <si>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</si>
  <si>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</si>
  <si>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</si>
  <si>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</si>
  <si>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</si>
  <si>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</si>
  <si>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</si>
  <si>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</si>
  <si>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</si>
  <si>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</si>
  <si>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</si>
  <si>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</si>
  <si>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</si>
  <si>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</si>
  <si>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</si>
  <si>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</si>
  <si>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</si>
  <si>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</si>
  <si>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</si>
  <si>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</si>
  <si>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</si>
  <si>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</si>
  <si>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</si>
  <si>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</si>
  <si>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</si>
  <si>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</si>
  <si>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</si>
  <si>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</si>
  <si>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</si>
  <si>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</si>
  <si>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</si>
  <si>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</si>
  <si>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</si>
  <si>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</si>
  <si>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</si>
  <si>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</si>
  <si>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</si>
  <si>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</si>
  <si>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</si>
  <si>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</si>
  <si>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</si>
  <si>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</si>
  <si>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</si>
  <si>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</si>
  <si>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</si>
  <si>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</si>
  <si>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</si>
  <si>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</si>
  <si>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</si>
  <si>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</si>
  <si>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</si>
  <si>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</si>
  <si>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</si>
  <si>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</si>
  <si>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</si>
  <si>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</si>
  <si>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</si>
  <si>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</si>
  <si>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</si>
  <si>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</si>
  <si>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</si>
  <si>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</si>
  <si>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</si>
  <si>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</si>
  <si>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</si>
  <si>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</si>
  <si>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</si>
  <si>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</si>
  <si>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</si>
  <si>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</si>
  <si>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</si>
  <si>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</si>
  <si>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</si>
  <si>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</si>
  <si>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</si>
  <si>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frente a la valoración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</si>
  <si>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</si>
  <si>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</si>
  <si>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</si>
  <si>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</si>
  <si>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</si>
  <si>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</si>
  <si>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</si>
  <si>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</si>
  <si>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</si>
  <si>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</si>
  <si>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</si>
  <si>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</si>
  <si>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</si>
  <si>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</si>
  <si>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</si>
  <si>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</si>
  <si>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</si>
  <si>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</si>
  <si>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</si>
  <si>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</si>
  <si>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</si>
  <si>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</si>
  <si>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</si>
  <si>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</si>
  <si>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</si>
  <si>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</si>
  <si>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</si>
  <si>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</si>
  <si>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</si>
  <si>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</si>
  <si>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</si>
  <si>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</si>
  <si>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</si>
  <si>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</si>
  <si>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</si>
  <si>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</si>
  <si>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IMPACTO</t>
  </si>
  <si>
    <t>PROBABILIDAD</t>
  </si>
  <si>
    <t>Bajo</t>
  </si>
  <si>
    <t>Alto</t>
  </si>
  <si>
    <t>Extremo</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</si>
  <si>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</si>
  <si>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</si>
  <si>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</si>
  <si>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</si>
  <si>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</si>
  <si>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</si>
  <si>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</si>
  <si>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</si>
  <si>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</si>
  <si>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</si>
  <si>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</si>
  <si>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</si>
  <si>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</si>
  <si>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</si>
  <si>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</si>
  <si>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</si>
  <si>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</si>
  <si>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</si>
  <si>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</si>
  <si>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</si>
  <si>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</si>
  <si>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</si>
  <si>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</si>
  <si>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</si>
  <si>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</si>
  <si>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</si>
  <si>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</si>
  <si>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Acciones frente a las características de los controles</t>
  </si>
  <si>
    <t>Descripción del riesgo</t>
  </si>
  <si>
    <t>Riesgo estratégico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</si>
  <si>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</si>
  <si>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</si>
  <si>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</si>
  <si>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</si>
  <si>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</si>
  <si>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</si>
  <si>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</si>
  <si>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</si>
  <si>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</si>
  <si>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</si>
  <si>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</si>
  <si>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</si>
  <si>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</si>
  <si>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</si>
  <si>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</si>
  <si>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</si>
  <si>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Producto (acciones características)</t>
  </si>
  <si>
    <t>Fecha de inicio (acciones características)</t>
  </si>
  <si>
    <t>Fecha de terminación (acciones características)</t>
  </si>
  <si>
    <t>Acciones (valoración):
Probabilidad
---------------
Impacto</t>
  </si>
  <si>
    <t>Responsable de ejecución (acciones características)</t>
  </si>
  <si>
    <t>Responsable de ejecución (acciones valoración)</t>
  </si>
  <si>
    <t>Producto (acciones valoración)</t>
  </si>
  <si>
    <t>Fecha de inicio (acciones valoración)</t>
  </si>
  <si>
    <t>Fecha de terminación (acciones valoración)</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</si>
  <si>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</si>
  <si>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</si>
  <si>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</si>
  <si>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</si>
  <si>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</si>
  <si>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</si>
  <si>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</si>
  <si>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</si>
  <si>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</si>
  <si>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</si>
  <si>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</si>
  <si>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</si>
  <si>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</si>
  <si>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</si>
  <si>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Control Interno Disciplinario</t>
  </si>
  <si>
    <t>Oficina de Tecnologías de la Información y las Comunicaciones</t>
  </si>
  <si>
    <t>Oficina de Control Interno</t>
  </si>
  <si>
    <t>xxx</t>
  </si>
  <si>
    <t>Oficina Asesora de Jurídica</t>
  </si>
  <si>
    <t xml:space="preserve"> </t>
  </si>
  <si>
    <t>Asesorar  Técnicamente  y  formular  Proyectos  en  materia  TIC,  para  la  ejecución  del  Plan  Distrital  de  Desarrollo  y  las  Políticas, Directrices  y  Lineamientos  TIC  en  el  Distrito  Capital.</t>
  </si>
  <si>
    <t>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t>
  </si>
  <si>
    <t>Jefe de Oficina Alta Consejería Distrital de Tecnologías de la Información y las Comunicaciones -TIC-</t>
  </si>
  <si>
    <t>Definir las asesorías técnicas y formular los proyectos en materia TIC y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</si>
  <si>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t>
  </si>
  <si>
    <t>Usuarios, productos y prácticas</t>
  </si>
  <si>
    <t xml:space="preserve">- La identificación de necesidades que se requiere para la prestación de una asesoría y/o formulación de proyectos no es suficiente, clara, completa y de calidad.
- Desconocimiento por parte de algunos servidores acerca de las funciones de la oficina y del proceso.
</t>
  </si>
  <si>
    <t xml:space="preserve">- Recorte de recursos financieros que dificulta la ejecución de metas establecidas en el cuatrienio.
- Falta de coordinación entre los gobiernos locales, distrital y nacional.
</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</si>
  <si>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</si>
  <si>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</si>
  <si>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</si>
  <si>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</si>
  <si>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</si>
  <si>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</si>
  <si>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</si>
  <si>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</si>
  <si>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_______________
</t>
  </si>
  <si>
    <t xml:space="preserve">
_______________
</t>
  </si>
  <si>
    <t>-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mapa de riesgos Asesoría Técnica y Proyectos en Materia TIC</t>
  </si>
  <si>
    <t>-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t>
  </si>
  <si>
    <t>-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 Documento de análisis de errores 
- Proyecto reformulado
- Mapa de riesgo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</si>
  <si>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</si>
  <si>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</si>
  <si>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</si>
  <si>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</si>
  <si>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</si>
  <si>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</si>
  <si>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</si>
  <si>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</si>
  <si>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</si>
  <si>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</si>
  <si>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</si>
  <si>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</si>
  <si>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</si>
  <si>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Se realizan ajustes menores a las actividades de control preventivas (PC#5),(PC#7)  y detectiva (PC#8). </t>
  </si>
  <si>
    <t>30/11/2021</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</si>
  <si>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</si>
  <si>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</si>
  <si>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</si>
  <si>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 xml:space="preserve">Ejecutar y hacer seguimiento a los Proyectos en materia TIC y la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</si>
  <si>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ejecución y seguimiento a los proyectos en materia TIC  y transformación digital</t>
  </si>
  <si>
    <t xml:space="preserve">- Falta de seguimiento en la etapa de ejecución del proyecto
- Desconocimiento técnico por parte del líder del proyecto
</t>
  </si>
  <si>
    <t xml:space="preserve">- Recorte de recursos financieros que dificulta la ejecución de metas establecidas en el cuatrienio.
- Falta de coordinación entre los gobiernos locales, distrital y nacional.
</t>
  </si>
  <si>
    <t xml:space="preserve">- Reprocesos en el desarrollo de los proyectos
- Incumplimiento metas (Plan de desarrollo, proyecto de inversión) y objetivos institucionales
- Perdida de credibilidad entidades y usuarios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</si>
  <si>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</si>
  <si>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</si>
  <si>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</si>
  <si>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</si>
  <si>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
- Causas de incumplimiento identificadas
- Acción formulada en el aplicativo Sistema Integrado de Gestión
- Plan de trabajo actualizado 
- Mapa de riesgo  Asesoría Técnica y Proyectos en Materia TIC, actualizado.</t>
  </si>
  <si>
    <t>Ejecutar las Asesorías Técnicas y Proyectos en materia TIC y Transformación digital</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</si>
  <si>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</si>
  <si>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</si>
  <si>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</si>
  <si>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</si>
  <si>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Pérdidas financieras por mala utilización de recursos en los Proyectos
- Investigaciones disciplinarias.
- Pérdida credibilidad por parte de la entidades interesadas.
- Desviaciones en los Objetivos, el Alcance y el Cronograma del Proyecto.
- Interrupciones en la ejecución del Proyecto.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</si>
  <si>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</si>
  <si>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</si>
  <si>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</si>
  <si>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</si>
  <si>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</si>
  <si>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 (AP# 1084 Aplicativo CHIE) Revisar los formatos asociados al procedimiento, en busca de identificar mejoras que permitan fortalecer la gestión del riesgo.
- (AP# 1085 Aplicativo CHIE) Verificar la implementación de los formatos ajustados.
_______________
</t>
  </si>
  <si>
    <t xml:space="preserve">- Profesionales responsables de Riesgos en la ACDTIC
- Profesionales responsables de Riesgos en la ACDTIC
_______________
</t>
  </si>
  <si>
    <t xml:space="preserve">- Reunión de revisión de Formatos.
- Reunión de verificación implementación  de Formatos.
_______________
</t>
  </si>
  <si>
    <t xml:space="preserve">15/03/2022
01/07/2022
_______________
</t>
  </si>
  <si>
    <t xml:space="preserve">30/06/2022
30/12/2022
_______________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</si>
  <si>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</si>
  <si>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</si>
  <si>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Asesoría Técnica y Proyectos en Materia TIC, actualizado.</t>
  </si>
  <si>
    <t xml:space="preserve">
</t>
  </si>
  <si>
    <t>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t>
  </si>
  <si>
    <t>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t>
  </si>
  <si>
    <t xml:space="preserve">Elaborar el plan de comunicaciones institucional garantizando el desarrollo de las acciones de comunicación pública identificadas y planeadas para la vigencia, generando bienestar en los servidores públicos y confianza en la en la administración distrital.	</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</si>
  <si>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</si>
  <si>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</si>
  <si>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</si>
  <si>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</si>
  <si>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</si>
  <si>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</si>
  <si>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</si>
  <si>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</si>
  <si>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</si>
  <si>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</si>
  <si>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</si>
  <si>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</si>
  <si>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</si>
  <si>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</si>
  <si>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</si>
  <si>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</si>
  <si>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</si>
  <si>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</si>
  <si>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</si>
  <si>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</si>
  <si>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xml:space="preserve">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	</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</si>
  <si>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</si>
  <si>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</si>
  <si>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</si>
  <si>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</si>
  <si>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</si>
  <si>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Comunicación Pública</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</si>
  <si>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</si>
  <si>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</si>
  <si>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</si>
  <si>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</si>
  <si>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</si>
  <si>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</si>
  <si>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</si>
  <si>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de comunicación pública para divulgar hacia la ciudadanía, informando sobre las diferentes acciones que realiza la Administración Distrital para el cumplimiento del PDD 2020-2024 aplicando los lineamientos de comunicación establecidos.   </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</si>
  <si>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</si>
  <si>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</si>
  <si>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</si>
  <si>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</si>
  <si>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</si>
  <si>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Comunicación Pública</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</si>
  <si>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</si>
  <si>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</si>
  <si>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</si>
  <si>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</si>
  <si>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</si>
  <si>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</si>
  <si>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para los servidores y la ciudadanía a través de portales y micrositios web de la Secretaria General.</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</si>
  <si>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</si>
  <si>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</si>
  <si>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</si>
  <si>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</si>
  <si>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 Consulta del Registro Distrital (Consulta)
- Publicación de actos o documentos administrativos en el Registro Distrital (Trámite)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</si>
  <si>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</si>
  <si>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Comunicación Pública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</si>
  <si>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</si>
  <si>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Comunicación Pública, actualizado.</t>
  </si>
  <si>
    <t>Creación del riesgo</t>
  </si>
  <si>
    <t>Generación y oficialización de los lineamientos en materia de comunicación publica definidos por la Oficina Consejería de Comunicaciones.
Fase (propósito): Descoordinación interinstitucional en la aplicación de los lineamientos dictados en materia de comunicación pública.</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</si>
  <si>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</si>
  <si>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</si>
  <si>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</si>
  <si>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</si>
  <si>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</si>
  <si>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</si>
  <si>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</si>
  <si>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</si>
  <si>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Comunicación Pública, actualizado.</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</si>
  <si>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</si>
  <si>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</si>
  <si>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Ejecutar las acciones necesarias para la implementación y el seguimiento de los lineamientos distritales en materia de comunicación publica definidos por la Oficina Consejería de Comunicaciones.	
Fase (componente): Falta de adherencia de las entidades del Distrito que impidan la implementación de los lineamientos distritales en materia de comunicación pública.</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</si>
  <si>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</si>
  <si>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</si>
  <si>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</si>
  <si>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</si>
  <si>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</si>
  <si>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</si>
  <si>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Comunicación Pública</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</si>
  <si>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</si>
  <si>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</si>
  <si>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</si>
  <si>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</si>
  <si>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Identificar las necesidades e intereses de los ciudadanos en términos de comunicación publica.
Fase (actividad): Desconocimiento de los intereses comunicacionales del ciudadano que genere barreras de identificación y comprensión de mensajes.</t>
  </si>
  <si>
    <t>Posibilidad de afectación reputacional por resultados de mediciones de percepción ciudadana no satisfactorias, debido 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</si>
  <si>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</si>
  <si>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</si>
  <si>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t>
  </si>
  <si>
    <t>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t>
  </si>
  <si>
    <t xml:space="preserve">- Jefe de la Oficina Consejería de Comunicaciones
_______________
</t>
  </si>
  <si>
    <t xml:space="preserve">- Procedimiento No. 4140000-PR-369 Comunicación hacia la ciudadanía actualizado.
_______________
</t>
  </si>
  <si>
    <t xml:space="preserve">01/03/2022
_______________
</t>
  </si>
  <si>
    <t>-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Comunicación Pública</t>
  </si>
  <si>
    <t>-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</si>
  <si>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</si>
  <si>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</si>
  <si>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Se define una acción de tratamiento producto de la valoración.</t>
  </si>
  <si>
    <t>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t>
  </si>
  <si>
    <t>Verificar la solicitud de contratación (documentos y estudios previos).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</si>
  <si>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</si>
  <si>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</si>
  <si>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</si>
  <si>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</si>
  <si>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</si>
  <si>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</si>
  <si>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</si>
  <si>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xml:space="preserve">- (AP# 113 Aplicativo CHIE) Adelantar una socialización a los  enlaces contractuales de las dependencias sobre la estructuración de estudios y documentos previos para adelantar los procesos contractuales con fundamento en los procedimientos internos.
- (AP# 114 Aplicativo CHIE) Adelantar la actualización de la 4231000-GS-081-Guía para la estructuración de estudios previos
_______________
</t>
  </si>
  <si>
    <t xml:space="preserve">- Director de Contratación 
- Director de Contratación 
_______________
</t>
  </si>
  <si>
    <t xml:space="preserve">- Evidencias de la socialización adelantada
- Guía para la estructuración de estudios previos-4231000-GS-081 actualizada
_______________
</t>
  </si>
  <si>
    <t xml:space="preserve">01/07/2022
01/02/2022
_______________
</t>
  </si>
  <si>
    <t xml:space="preserve">31/12/2022
30/06/2022
_______________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</si>
  <si>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</si>
  <si>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</si>
  <si>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</si>
  <si>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</si>
  <si>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</si>
  <si>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</si>
  <si>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</si>
  <si>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</si>
  <si>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</si>
  <si>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</si>
  <si>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Realizar la verificación, análisis y selección de las propuestas.
Fase (propósito): Fortalecer la gestión corporativa, jurídica y la estrategia de comunicación conforme con las necesidades de la operación misional de la Entidad.</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</si>
  <si>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</si>
  <si>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</si>
  <si>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</si>
  <si>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</si>
  <si>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</si>
  <si>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</si>
  <si>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_______________
</t>
  </si>
  <si>
    <t xml:space="preserve">- Base de revisión de la publicación en el SECOP del acto administrativo de conformación del Comité Evaluador
- Base de revisión de la publicación en el SECOP de los informes de evaluación de los procesos de selección 
_______________
</t>
  </si>
  <si>
    <t xml:space="preserve">01/03/2022
01/03/2022
_______________
</t>
  </si>
  <si>
    <t xml:space="preserve">15/12/2022
15/12/2022
_______________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</si>
  <si>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</si>
  <si>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</si>
  <si>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</si>
  <si>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</si>
  <si>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</si>
  <si>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</si>
  <si>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</si>
  <si>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</si>
  <si>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</si>
  <si>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</si>
  <si>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</si>
  <si>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(AP# 118 Aplicativo CHIE) Realizar socializaciones  a los supervisores y apoyos  de los mismos acerca del cumplimiento a lo establecido en el Manual de Supervisión y el manejo de la plataforma SECOP 2 para la publicación de la información de ejecución contractual.
-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
_______________
</t>
  </si>
  <si>
    <t xml:space="preserve">- Evidencias de las socializaciones adelantadas
- Solicitud trimestral a  los supervisores  y reporte de cumplimiento y requerimiento de revisión por parte de los supervisores de lo publicado en SECOP 2 de los contratos a su cargo
_______________
</t>
  </si>
  <si>
    <t xml:space="preserve">01/02/2022
12/02/2022
_______________
</t>
  </si>
  <si>
    <t xml:space="preserve">15/12/2022
31/12/2022
_______________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</si>
  <si>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</si>
  <si>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</si>
  <si>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</si>
  <si>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</si>
  <si>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</si>
  <si>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</si>
  <si>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</si>
  <si>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</si>
  <si>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</si>
  <si>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Verificar los estudios y documentos previos.
Fase (propósito): Fortalecer la gestión corporativa, jurídica y la estrategia de comunicación conforme con las necesidades de la operación misional de la Entidad.</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</si>
  <si>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</si>
  <si>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</si>
  <si>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</si>
  <si>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</si>
  <si>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</si>
  <si>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</si>
  <si>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</si>
  <si>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</si>
  <si>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</si>
  <si>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</si>
  <si>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</si>
  <si>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</si>
  <si>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</si>
  <si>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</si>
  <si>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</si>
  <si>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</si>
  <si>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</si>
  <si>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</si>
  <si>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</si>
  <si>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</si>
  <si>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</si>
  <si>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(AP# 1120 Aplicativo CHIE)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</si>
  <si>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</si>
  <si>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</si>
  <si>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01/02/2022
_______________
</t>
  </si>
  <si>
    <t xml:space="preserve">30/11/2022
_______________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</si>
  <si>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</si>
  <si>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</si>
  <si>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</si>
  <si>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</si>
  <si>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</si>
  <si>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</si>
  <si>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Adelantar el proceso de liquidación de contratos y/o convenios</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</si>
  <si>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</si>
  <si>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</si>
  <si>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</si>
  <si>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</si>
  <si>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</si>
  <si>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</si>
  <si>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xml:space="preserve">- (AP# 1121 Aplicativo CHIE) Adelantar mesas bimestrales con los enlaces de las áreas ordenadoras del gasto a fin de realizar seguimiento a la liquidación de los contratos en los tiempos establecidos por la norma y resolver dudas respecto a este tema.
_______________
</t>
  </si>
  <si>
    <t xml:space="preserve">- Evidencias de reuniones adelantadas
_______________
</t>
  </si>
  <si>
    <t xml:space="preserve">31/12/2022
_______________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</si>
  <si>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</si>
  <si>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</si>
  <si>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</si>
  <si>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</si>
  <si>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</si>
  <si>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Verificar el cumplimiento de los requisitos de perfeccionamiento y ejecución contractual</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</si>
  <si>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</si>
  <si>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</si>
  <si>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</si>
  <si>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</si>
  <si>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</si>
  <si>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</si>
  <si>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</si>
  <si>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</si>
  <si>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</si>
  <si>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12/02/2022
12/02/2022
_______________
</t>
  </si>
  <si>
    <t xml:space="preserve">31/12/2022
31/12/2022
_______________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</si>
  <si>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</si>
  <si>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</si>
  <si>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</si>
  <si>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</si>
  <si>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</si>
  <si>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</si>
  <si>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</si>
  <si>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</si>
  <si>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Lograr  la  notificación  oportuna  y  ajustada  a  la  normatividad  de  las  decisiones  administrativas  y  establecer  los  fallos  absolutorios o condenatorios,  ajustados  a  la  normativa,  los  procedimientos  y  protocolos  dispuestos  por  la  Secretaría  General,  para  estos  efectos.</t>
  </si>
  <si>
    <t>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t>
  </si>
  <si>
    <t>Adelantar los procesos disciplinarios de conformidad con las etapas procesales fijadas por la Ley 734 de 2002</t>
  </si>
  <si>
    <t>Posibilidad de afectación económica (o presupuestal) por fallo judicial en contra de los intereses de la entidad, debido a errores (fallas o deficiencias) en el trámite de los procesos disciplinarios</t>
  </si>
  <si>
    <t xml:space="preserve">- Alta rotación de personal generando retrasos en la curva de aprendizaje y represamiento de trámites.
- Dificultades en la transferencia de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Falta de personal para priorizar los procesos disciplinarios que llevan largo tiempo en la dependencia y/o asuntos próximos a vencerse.
- Fallas en la interpretación de los términos previstos para la aplicación de los procedimientos ordinario y verbal.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</si>
  <si>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</si>
  <si>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disciplinaria vigente.
- Insatisfacción frente al desarrollo del proceso disciplinario de conformidad con la ley 734 de 2002 o ley disciplinaria vigente.
- Beneficio al sujeto disciplinable en el trámite del proceso disciplinario.
</t>
  </si>
  <si>
    <t>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</si>
  <si>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Asesora Jurídica con el fin de analizar si hay lugar a iniciar alguna acción judicial en contra del funcionario que eventualmente haya dado lugar al fallo que condenó a la Entidad.
- Actualizar el mapa de riesgos Control Disciplinario</t>
  </si>
  <si>
    <t>- Jefe Oficina de Control Interno Disciplinario
- Profesional y Jefe de la Oficina de Control Interno Disciplinario
- Profesional y Jefe de la Oficina de Control Interno Disciplinario
- Jefe de la Oficina de Control Interno Disciplinario
- Jefe Oficina de Control Interno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</si>
  <si>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de con el análisis y plan de acción a seguir para subsanar el correspondiente error.
- Auto o decisión subsanando el error y/o falla procedimental.
- Memorando comunicando a la Oficina Asesora Jurídica.
- Mapa de riesgo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</si>
  <si>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</si>
  <si>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</si>
  <si>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</si>
  <si>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</si>
  <si>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</si>
  <si>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</si>
  <si>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</si>
  <si>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</si>
  <si>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</si>
  <si>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</si>
  <si>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</si>
  <si>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</si>
  <si>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</si>
  <si>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</si>
  <si>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Interno Disciplinario, con el fin de continuar con el proceso.
- Actualizar el mapa de riesgos Control Disciplinario</t>
  </si>
  <si>
    <t>- Jefe Oficina de Control Interno Disciplinario
- Jefe de la Oficina de Control Interno Disciplinario
- Jefe de la Oficina de Control Interno Disciplinario
- Jefe Oficina de Control Interno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</si>
  <si>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 Auto de indagación preliminar o investigación disciplinaria en contra del funcionario que reveló la información reservada
- Acta de reparto reasignando el expediente disciplinario a otro profesional
- Mapa de riesgo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</si>
  <si>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</si>
  <si>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</si>
  <si>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</si>
  <si>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</si>
  <si>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</si>
  <si>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</si>
  <si>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</si>
  <si>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Falta de personal para priorizar los procesos disciplinarios que llevan largo tiempo en la dependencia y/o asuntos próximos a vencerse.
- Presentarse una situación de conflicto de interés y no manifestarlo.
-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</si>
  <si>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</si>
  <si>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</si>
  <si>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</si>
  <si>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</si>
  <si>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1076 Aplicativo CHIE) Actualizar los procedimientos verbal y ordinario conforme a la normatividad del nuevo Código General Disciplinario.
- (AP# 1077 Aplicativo CHIE) Definir e implementar una estrategia de divulgación, en materia preventiva disciplinaria, dirigida a los funcionarios y colaboradores de la Secretaría General.
-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
_______________
</t>
  </si>
  <si>
    <t xml:space="preserve">- Jefe de la Oficina de Control Interno Disciplinario
- Jefe de la Oficina de Control Interno Disciplinario
- Jefe de la Oficina de Control Interno Disciplinario
_______________
</t>
  </si>
  <si>
    <t xml:space="preserve">- Procedimientos verbal y ordinario actualizados.
- Estrategia de divulgación definida e implementada.
- Informes cuatrimestrales sobre acciones preventivas, materialización de riesgos de corrupción y denuncias de posibles actos de corrupción recibidas en el período.
_______________
</t>
  </si>
  <si>
    <t xml:space="preserve">01/03/2022
14/02/2022
29/04/2022
_______________
</t>
  </si>
  <si>
    <t xml:space="preserve">30/05/2022
30/11/2022
31/12/2022
_______________
</t>
  </si>
  <si>
    <t>-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Interno Disciplinario, con el fin de tramitar las actuaciones derivadas de la declaratoria de prescripción y/o caducidad.
- Actualizar el mapa de riesgos Control Disciplinario</t>
  </si>
  <si>
    <t>- Jefe Oficina de Control Interno Disciplinario
- Jefe Oficina de Control Interno Disciplinario.
- Jefe Oficina de Control Interno Disciplinario.
- Jefe Oficina de Control Interno Disciplinario</t>
  </si>
  <si>
    <t>-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</si>
  <si>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</si>
  <si>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</si>
  <si>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</si>
  <si>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</si>
  <si>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</si>
  <si>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</si>
  <si>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</si>
  <si>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</si>
  <si>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</si>
  <si>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</si>
  <si>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Orientar  estratégicamente  a  la  Secretaría  General  en  la  planeación,  ejecución,  seguimiento  y  monitoreo  de  planes,  programas, proyectos,  procesos  y  políticas  con  miras  al  cumplimiento  de  la  misión,  visión,  plan  de  desarrollo  distrital  y  objetivos  institucionales.</t>
  </si>
  <si>
    <t>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t>
  </si>
  <si>
    <t>Definir lineamientos y directrices para la formulación y seguimiento de la plataforma estratégica, Plan estratégico sectorial, Plan estratégico institucional y Plan de acción institucional.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</si>
  <si>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</si>
  <si>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</si>
  <si>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</si>
  <si>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</si>
  <si>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</si>
  <si>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Se determina la probabilidad de ocurrencia de este riesgo como  "muy baja", teniendo en cuenta que se definieron 7 controles (3 preventivos) (4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</si>
  <si>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</si>
  <si>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</si>
  <si>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</si>
  <si>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</si>
  <si>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</si>
  <si>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</si>
  <si>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</si>
  <si>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</si>
  <si>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</si>
  <si>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</si>
  <si>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</si>
  <si>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</si>
  <si>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</si>
  <si>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</si>
  <si>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Se determina la probabilidad de ocurrencia de este riesgo como  "muy baja", teniendo en cuenta que se definieron 10 controles (4 preventivos) (6 detectivos)  y ante su materialización, podrían disminuirse los efectos, aplicando las acciones de contingencia.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</si>
  <si>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</si>
  <si>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</si>
  <si>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</si>
  <si>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</si>
  <si>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</si>
  <si>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</si>
  <si>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</si>
  <si>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</si>
  <si>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</si>
  <si>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</si>
  <si>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Elaborar  los  impresos  de  los  trabajos  de  artes  gráficas  requeridos  por  las  entidades,  organismos  y  órganos  de  control  del  Distrito Capital  y  garantizar  la  eficacia  y  transparencia  pública  con  la  publicación  de  los  actos  y  documentos  administrativos  en  el  Registro Distrital.</t>
  </si>
  <si>
    <t>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</si>
  <si>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</si>
  <si>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t>
  </si>
  <si>
    <t xml:space="preserve">- Posible vulnerabilidad en los controles de utilización de infraestructura y del recurso humano.
- Falta de transparencia en las actuaciones.
</t>
  </si>
  <si>
    <t xml:space="preserve">- Tendencia a la personalización de productos, los cuales no se elaboran en la Subdirección de Imprenta Distrital.
- Intención de soborno de terceros a funcionarios del Subdirección de Imprenta Distrital, para la realización de trabajos de impresión de artes gráficas, ajenos a la administración distrital.
- Presiones o motivaciones individuales, sociales o colectivas, que inciten a la realizar conductas contrarias al deber ser.
</t>
  </si>
  <si>
    <t xml:space="preserve">- Reducción de disponibilidades de recursos técnicos, intelectuales y materiales para el cumplimiento de la demanda oficial de servicios.
- La buena reputación de la Subdirección de Imprenta Distrital y por consiguiente la Secretaría General de la Alcaldía Mayor de Bogotá, D.C., se vería afectada, lo cual generaría desconfianza ante las partes interesadas.
</t>
  </si>
  <si>
    <t xml:space="preserve">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</si>
  <si>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</si>
  <si>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1117 Aplicativo CHIE) Realizar análisis de los actuales puntos de control del procedimiento de producción de artes gráficas para entidades distritales y su vulnerabilidad para con posibilidad de materialización del riesgo.
_______________
</t>
  </si>
  <si>
    <t xml:space="preserve">- El (la) Subdirector(a) Técnico(a) de la Imprenta Distrital
_______________
</t>
  </si>
  <si>
    <t xml:space="preserve">- Informe de resultados del análisis.
_______________
</t>
  </si>
  <si>
    <t>-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
- Ejecutar las acciones inherentes a la Subdirección de Imprenta Distrital, determinadas en el fallo,
- Actualizar el mapa de riesgos Elaboración de Impresos y Registro Distrital</t>
  </si>
  <si>
    <t>- Subdirector(a) de Imprenta Distrital
- Subdirector(a) de Imprenta Distrital
- Subdirector(a) de Imprenta Distrital</t>
  </si>
  <si>
    <t>-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
- Plan de acción para el cumplimiento del fallo.
- Mapa de riesgo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</si>
  <si>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</si>
  <si>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identificaron las perspectivas del impacto y se definieron las acciones de tratamiento para el año 2020 y 2021.</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</si>
  <si>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</si>
  <si>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</si>
  <si>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 xml:space="preserve">Fila 60: Cambio proyecto de inversión.
Fila 126, 127, 128, 142 y 143 : Cambio de ejecución a "Siempre"
Fila 189: Cambio a "Reducir"
Fila 214,215,215, 224y 225: Se borra contenido inicial  por cambio de solidez.
</t>
  </si>
  <si>
    <t xml:space="preserve">Se ajustó la identificación del riesgo.
Se ajustó la redacción y evaluación de los controles según los criterios definidos.
Se incluyeron los controles correctivos.
Se ajustaron las acciones de contingencia.
Se definieron las acciones de tratamiento a implementar en la vigencia 2022.
Se actualizó el contexto de la gestión del proceso.
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t>
  </si>
  <si>
    <t>Posibilidad de afectación económica (o presupuestal) por realización de compras relacionadas con la reposición de materia primas o insumos, debido a errores (fallas o deficiencias de calidad) en la impresión de artes gráficas para las entidades del Distrito Capital</t>
  </si>
  <si>
    <t xml:space="preserve">- Recursos de infraestructura tecnológica misional dependiente de otras esferas.
- Dificultad en la articulación de actividades comunes a las dependencias.
- Desconocimiento de las demás dependencias, sobre las particularidades de la Subdirección de Imprenta Distrital
</t>
  </si>
  <si>
    <t xml:space="preserve">- Cambios de características técnicas del producto por parte de los usuarios.
- Cambios en el diseño del producto por parte de los usuarios.
</t>
  </si>
  <si>
    <t xml:space="preserve">- Ajustes presupuestales para la asunción de las responsabilidades institucionales.
- Afectación del cumplimiento de plazos de entrega de productos terminados.
</t>
  </si>
  <si>
    <t>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t>
  </si>
  <si>
    <t xml:space="preserve">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t>
  </si>
  <si>
    <t>-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
- Hacer uso del inventario de seguridad de materias primas e insumos, para adicionarlos a la orden de producción en caso de estar aún abierta
- Generar una nueva orden de producción incluyendo el material de reposición.
- Analizar y ajustar, si aplica, el inventario mínimo de materias primas e insumos, necesarios para la producción de artes gráficas.
- Actualizar el mapa de riesgos Elaboración de Impresos y Registro Distrital</t>
  </si>
  <si>
    <t>- Subdirector(a) de Imprenta Distrital
- Profesional Universitario (Producción)
- Profesional Universitario (Producción)
- Profesional Universitario (Inventarios)
- Subdirector(a) de Imprenta Distrital</t>
  </si>
  <si>
    <t>-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
- Orden de Producción
- Orden de Producción
- Acta y actualización de EMLAZE
- Mapa de riesgo  Elaboración de Impresos y Registro Distrital, actualizado.</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</si>
  <si>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</si>
  <si>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</si>
  <si>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</si>
  <si>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Se ajustó la identificación del riesgo.
Se ajustó la redacción y evaluación de los controles según los criterios definidos.
Se incluyeron los controles correctivos.
Se ajustaron las acciones de contingencia.
Se actualizó el contexto de la gestión del proceso.
El riesgo se unificó con el riesgo de gestión de procesos denominado “Interrupciones en la elaboración de impresos”</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</si>
  <si>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</si>
  <si>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</si>
  <si>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</si>
  <si>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Fallas en las comunicaciones. 
- Cambios de características técnicas del producto por parte de los usuarios.
- Cambios en el diseño del producto por parte de los usuarios.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</si>
  <si>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</si>
  <si>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</si>
  <si>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</si>
  <si>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Elaboración de Impresos y Registro Distrital</t>
  </si>
  <si>
    <t>- Subdirector(a) de Imprenta Distrital
- Subdirector(a) de Imprenta Distrital
- Subdirector(a) de Imprenta Distrital
- Profesional Universitario (Producción)
- Profesional Universitario (Producción)
- Profesional Universitario (Producción)
- Subdirector(a) de Imprenta Distrital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</si>
  <si>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</si>
  <si>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</si>
  <si>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</si>
  <si>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</si>
  <si>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 xml:space="preserve">
Publicar los actos y documentos administrativos en el Registro Distrital.
</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</si>
  <si>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</si>
  <si>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Recursos de infraestructura tecnológica misional dependiente de otras esferas.
- Desconocimiento de las demás dependencias, sobre las particularidades de la Subdirección de Imprenta Distrital.
</t>
  </si>
  <si>
    <t xml:space="preserve">- Ataques informáticos a la Infraestructura de la entidad.
- Fallas en las comunicaciones.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</si>
  <si>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</si>
  <si>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</si>
  <si>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</si>
  <si>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Elaboración de Impresos y Registro Distrital</t>
  </si>
  <si>
    <t>- Subdirector(a) de Imprenta Distrital
- Subdirector(a) de Imprenta Distrital
- Subdirector(a) de Imprenta Distrital
- Subdirector(a) de Imprenta Distrital
- Técnico Operativo
- Subdirector(a) de Imprenta Distrital
- Subdirector(a) de Imprenta Distrital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</si>
  <si>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Elaboración de Impresos y Registro Distrital, actualizado.</t>
  </si>
  <si>
    <t>Revisión y actualización de mapa de riesgos según el reporte de monitoreo efectuado a corte 31 de diciembre de 2019.</t>
  </si>
  <si>
    <t>Fila 60. Se modifica proyecto de inversión.</t>
  </si>
  <si>
    <t>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t>
  </si>
  <si>
    <t>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t>
  </si>
  <si>
    <t>Formular el Plan Estratégico de Tecnologías de la Información y las Comunicaciones</t>
  </si>
  <si>
    <t>Posibilidad de afectación reputacional por hallazgos de auditoria Interna o externa, debido a 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</si>
  <si>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 Falta de Coherencia entre lo documentado en los procesos y la ejecución.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</si>
  <si>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</si>
  <si>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 Reclamaciones o quejas de los usuarios ante la entidad, que implican investigaciones internas disciplinarias.
- Hallazgos de auditoria Interna o externa
- Imagen institucional afectada localmente por hechos que afectan a pocos usuarios o ciudadanos.
</t>
  </si>
  <si>
    <t xml:space="preserve">- Procesos misionales en el Sistema de Gestión de Calidad
- Procesos de apoyo operativo en el Sistema de Gestión de Calidad
</t>
  </si>
  <si>
    <t>La valoración del riesgo antes de control quedó en escala de probabilidad "MUY BAJA" y continúa de impacto MENOR, toda vez que afecta los aspectos: financiero bajo, indisponibilidad de la información lo que lo continúa ubicando al riesgo en zona resultante  BAJO.</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</si>
  <si>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t>
  </si>
  <si>
    <t>-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para su revisión y aprobación 
- Publicación y socialización del PETI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</si>
  <si>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</si>
  <si>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
- Correo con observaciones
- Propuesta PETI
- PETI Actualizado
- Registros de socialización de socialización y publicación del PETI
- Mapa de riesgo  Estrategia de Tecnologías de la Información y las Comunicaciones, actualizado.</t>
  </si>
  <si>
    <t>Creación del mapa de riesgos</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</si>
  <si>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</si>
  <si>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</si>
  <si>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</si>
  <si>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</si>
  <si>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 xml:space="preserve">
Análisis antes de controles
Tratamiento del riesgo</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</si>
  <si>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</si>
  <si>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</si>
  <si>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</si>
  <si>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</si>
  <si>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Realizar seguimiento al PETI y a la ejecución del Plan del subsistema de gestión de seguridad de la información</t>
  </si>
  <si>
    <t xml:space="preserve">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t>
  </si>
  <si>
    <t>Fallas tecnológicas</t>
  </si>
  <si>
    <t xml:space="preserve">- Falta de rigurosidad en la aplicación de los lineamientos para el levantamiento de activos de información. 
- Inadecuada aplicación de los principios de seguridad de la información en los activos de información definidos al proceso.
- Falla en los equipos que soportan Infraestructura tecnológica.
- Ataques cibernéticos.
</t>
  </si>
  <si>
    <t xml:space="preserve">- Falta de continuidad del personal por cambios de gobierno.
</t>
  </si>
  <si>
    <t xml:space="preserve">- Falla daño en los equipos de computo que soportan la información de misión critica de la entidad, que podría causar pérdida de información.
- Interrupción en la prestación de servicios tecnológicos y de atención a la ciudadanía. 
- Pérdida y uso inadecuado de información y datos sensibles de la Secretaría General.
- Daños o destrucción de activos que afectan el patrimonio de la Entidad.
- Quejas o reclamaciones por la mala definición en el  sistema de seguridad de la información en la protección de datos.
- Pérdida y uso inadecuado de información y datos sensibles de la Secretaría General.
- Vulneración de los controles de seguridad de la información.
</t>
  </si>
  <si>
    <t>La valoración del riesgo antes de control quedó en escala de probabilidad por frecuencia "MUY BAJA"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</si>
  <si>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MODERADO, toda vez que se incluyeron actividades de control con solidez fuerte lo que minimiza la materialización del riesgo, y lo ubica en  zona resultante MODERADO																				
																															</t>
  </si>
  <si>
    <t xml:space="preserve">- (AP# 1086 Aplicativo CHIE) Sensibilizar a integrantes del proceso con el fin de fortalecer la aplicación de controles.
_______________
- (AP# 1086 Aplicativo CHIE) Sensibilizar a integrantes del proceso con el fin de fortalecer la aplicación de controles.
</t>
  </si>
  <si>
    <t xml:space="preserve">- Jefe de la OTIC
_______________
- Jefe de la OTIC
</t>
  </si>
  <si>
    <t xml:space="preserve">- Registros de Sensibilización a los integrantes del proceso
_______________
- Registros de Sensibilización a los integrantes del proceso
</t>
  </si>
  <si>
    <t xml:space="preserve">28/02/2022
_______________
28/02/2022
</t>
  </si>
  <si>
    <t xml:space="preserve">30/05/2022
_______________
30/05/2022
</t>
  </si>
  <si>
    <t>-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</si>
  <si>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</si>
  <si>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Estrategia de Tecnologías de la Información y las Comunicaciones, actualizado.</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</si>
  <si>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</si>
  <si>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</si>
  <si>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</si>
  <si>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</si>
  <si>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</si>
  <si>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</si>
  <si>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</si>
  <si>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</si>
  <si>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</si>
  <si>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</si>
  <si>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</si>
  <si>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Posibilidad de afectación reputacional por inadecuado seguimiento a las actividades, debido a errores (fallas o deficiencias)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</si>
  <si>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</si>
  <si>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</si>
  <si>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Incumplimiento de metas de los proyectos de inversión  con componente TIC.
- Afectación de la imagen de las dependencias que involucran componentes TIC´s ante  la  Secretaría General.
- Posibles Hallazgos de auditorias
</t>
  </si>
  <si>
    <t>La valoración antes de controles calificó en MUY BAJA  toda vez que existe una probabilidad MENOR  que suceda. 
El impacto arrojó MENOR  toda vez que impacta  la imagen y metas de la oficina sumado a que es de corrupción. Lo anterior dejó el riesgo en zona resultante como BAJO.</t>
  </si>
  <si>
    <t>La evaluación después de controles continúa en "MUY BAJA dentro de la escala de probabilidad dada la solidez de los controles. No obstante el impacto continúa MENOR  dado  la solidez de los controles es fuerte, lo que deja en zona resultante BAJO.</t>
  </si>
  <si>
    <t>-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
- Revisar las inconsistencias identificadas en el seguimiento o retroalimentación al PETI.
- Solicitar mediante memorando a las dependencias los ajustes al seguimiento del plan de acción del PETI
- Realizar los ajustes al  Seguimiento y retroalimentación trimestral de PETI
- Actualizar el mapa de riesgos Estrategia de Tecnologías de la Información y las Comunicaciones</t>
  </si>
  <si>
    <t>-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
- Documento de Seguimiento al PETI
- Memorando de Solicitud de ajustes al PETI
- Seguimiento del PETI ajustado
- Mapa de riesgo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</si>
  <si>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</si>
  <si>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</si>
  <si>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</si>
  <si>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</si>
  <si>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</si>
  <si>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</si>
  <si>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</si>
  <si>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</si>
  <si>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</si>
  <si>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</si>
  <si>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Estrategia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</si>
  <si>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</si>
  <si>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</si>
  <si>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</si>
  <si>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</si>
  <si>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</si>
  <si>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</si>
  <si>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</si>
  <si>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
Se ajustan las actividades de control conforme a la ultima actualización efectuada del PR-106 Análisis, diseño, desarrollo e implementación de soluciones publicado el 14 julio 2021
</t>
  </si>
  <si>
    <t xml:space="preserve">Formular el Plan Estratégico  de Tecnologías de la Información y las Comunicaciones </t>
  </si>
  <si>
    <t>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</si>
  <si>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 Falta de Transparencia en las actuaciones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</si>
  <si>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</si>
  <si>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</si>
  <si>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 xml:space="preserve">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		</t>
  </si>
  <si>
    <t>La valoración del riesgo después de controles quedó en escala de probabilidad MUY BAJA y el impacto bajo de catastrófico a MAYOR. En consecuencia deja el riesgo en zona resultante ALTA.</t>
  </si>
  <si>
    <t xml:space="preserve">- (AP# 1086 Aplicativo CHIE) Sensibilizar a integrantes de los procesos con el fin de fortalecer la aplicación de controles en los proceso
_______________
- (AP# 1086 Aplicativo CHIE) Sensibilizar a integrantes de los procesos con el fin de fortalecer la aplicación de controles en los proceso
</t>
  </si>
  <si>
    <t xml:space="preserve">- Sensibilización a los integrantes del proceso
_______________
- Sensibilización a los integrantes del proceso
</t>
  </si>
  <si>
    <t>-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
- Verificar el alcance del presunto hecho del área solicitante 
- Notificar el rechazo de la solicitud 
- Redefinir el proyecto en caso de que considere de carácter estratégico
- Ajustar el PETI
- Actualizar el mapa de riesgos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</si>
  <si>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</si>
  <si>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</si>
  <si>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</si>
  <si>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</si>
  <si>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</si>
  <si>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</si>
  <si>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t>
  </si>
  <si>
    <t>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t>
  </si>
  <si>
    <t>Desarrollar la fase de planeación y preparación de la auditoria interna (de gestión o de la calidad), evaluación, reportes o informes de ley o seguimiento.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</si>
  <si>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</si>
  <si>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</si>
  <si>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</si>
  <si>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</si>
  <si>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</si>
  <si>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</si>
  <si>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</si>
  <si>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</si>
  <si>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</si>
  <si>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Desarrollar la fase de ejecución de la auditoria interna (de gestión o de la calidad), evaluación, reportes o informes de ley o seguimiento.</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</si>
  <si>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</si>
  <si>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</si>
  <si>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</si>
  <si>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(AP# 1079 Aplicativo CHIE) Realizar dos talleres internos de fortalecimiento de la ética del auditor.
_______________
</t>
  </si>
  <si>
    <t xml:space="preserve">- Jefe de la Oficina de Control Interno
_______________
</t>
  </si>
  <si>
    <t xml:space="preserve">- 2 talleres internos realizados.
_______________
</t>
  </si>
  <si>
    <t xml:space="preserve">01/04/2022
_______________
</t>
  </si>
  <si>
    <t xml:space="preserve">30/09/2022
_______________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</si>
  <si>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</si>
  <si>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</si>
  <si>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</si>
  <si>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</si>
  <si>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</si>
  <si>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</si>
  <si>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</si>
  <si>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</si>
  <si>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</si>
  <si>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</si>
  <si>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Fortalecer  la  administración  y  la  gestión  pública  distrital  a  través  de  políticas,  lineamientos,  estrategias,  cursos  o  diplomados  de formación,  estudios  e  investigaciones  orientadas  a  la  modernización  y  mejora  institucional.</t>
  </si>
  <si>
    <t>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t>
  </si>
  <si>
    <t>Diseñar y ejecutar los cursos y/o diplomados de formación para las servidoras y servidores públicos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</si>
  <si>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</si>
  <si>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</si>
  <si>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</si>
  <si>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(OPA)
</t>
  </si>
  <si>
    <t xml:space="preserve">- Procesos misionales en el Sistema de Gestión de Calidad
</t>
  </si>
  <si>
    <t xml:space="preserve">- 7868 Desarrollo institucional para una gestión pública eficiente
</t>
  </si>
  <si>
    <t xml:space="preserve">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</si>
  <si>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 xml:space="preserve">Se determina una probabilidad  Muy baja (1)  teniendo en cuenta que se realiza seguimiento mensual y un impacto menor (2)  Una vez se apliquen los controles establecidos en el procedimiento los cursos y/o diplomados de formación cumplirán su fin. 	</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</si>
  <si>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</si>
  <si>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</si>
  <si>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Administración y la Gestión Pública Distrital, actualizado.</t>
  </si>
  <si>
    <t>07/19/2018</t>
  </si>
  <si>
    <t xml:space="preserve">Creación Mapa de riesgos </t>
  </si>
  <si>
    <t>8/05/20218</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</si>
  <si>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</si>
  <si>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</si>
  <si>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</si>
  <si>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</si>
  <si>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</si>
  <si>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</si>
  <si>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Construir y orientar la implementación de estrategias para el fortalecimiento de la administración y la gestión pública distrital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</si>
  <si>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</si>
  <si>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</si>
  <si>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</si>
  <si>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t>
  </si>
  <si>
    <t xml:space="preserve">Se determina una probabilidad  Muy baja (1) y un impacto menor (2)  Una vez se apliquen los controles establecidos en el procedimiento las estrategias cumplirán su fin. 	</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</si>
  <si>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Administración y la Gestión Pública Distrital</t>
  </si>
  <si>
    <t>- Director Distrital de Desarrollo Institucional
- el Director(a) y/o Subdirector(a) Técnico (a)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</si>
  <si>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</si>
  <si>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</si>
  <si>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</si>
  <si>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</si>
  <si>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</si>
  <si>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Inicia  con  la  formulación  de  acciones  y  programación  de  recursos  de  acuerdo  con  las  necesidades  para  la  gestión  de  los  recursos físicos,  continúa  con  la  administración  y  control  de  los  bienes  y  finaliza  con  el  seguimiento  y  mejora  del  proceso.</t>
  </si>
  <si>
    <t>Preparar y generar la cuenta mensual de almacén con destino a la Subdirección Financiera</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</si>
  <si>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</si>
  <si>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</si>
  <si>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</si>
  <si>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</si>
  <si>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</si>
  <si>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</si>
  <si>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</si>
  <si>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</si>
  <si>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</si>
  <si>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</si>
  <si>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</si>
  <si>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</si>
  <si>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</si>
  <si>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</si>
  <si>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</si>
  <si>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</si>
  <si>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</si>
  <si>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</si>
  <si>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Gestionar los recursos necesarios para el ingreso a bodega y registro en los inventarios de los bienes objeto de solicitud.</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</si>
  <si>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</si>
  <si>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</si>
  <si>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</si>
  <si>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</si>
  <si>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</si>
  <si>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xml:space="preserve">-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
_______________
</t>
  </si>
  <si>
    <t xml:space="preserve">- Profesional Especializado y Contratista
_______________
</t>
  </si>
  <si>
    <t xml:space="preserve">- Listado conformado con la información de los Gestores de dependencia delegados por los jefes de pendencia para el año 2022.
_______________
</t>
  </si>
  <si>
    <t xml:space="preserve">29/07/2022
_______________
</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</si>
  <si>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</si>
  <si>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</si>
  <si>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</si>
  <si>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</si>
  <si>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</si>
  <si>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</si>
  <si>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</si>
  <si>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</si>
  <si>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</si>
  <si>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</si>
  <si>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</si>
  <si>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Seguimiento y control de la información de los bienes de propiedad de la entidad</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</si>
  <si>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</si>
  <si>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</si>
  <si>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(AP# 1127 Aplicativo CHIE) Elaborar y consolidar el listado de gestores de inventarios 2022 según delegación realizada por los jefes de dependencia.
-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
_______________
</t>
  </si>
  <si>
    <t xml:space="preserve">- Profesional Especializado y Contratista
- Profesional Universitario
_______________
</t>
  </si>
  <si>
    <t xml:space="preserve">- Listado conformado con la información de los Gestores de dependencia delegados por los jefes de pendencia para el año 2022.
- Evidencias de reunión y listados de asistencia de las socializaciones realizadas.
_______________
</t>
  </si>
  <si>
    <t xml:space="preserve">01/02/2022
01/02/2022
_______________
</t>
  </si>
  <si>
    <t xml:space="preserve">29/07/2022
29/07/2022
_______________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</si>
  <si>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</si>
  <si>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 Subdirector(a) de Servicios Administrativos
- Subdirector(a) de Servicios Administrativos
- Subdirector(a)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</si>
  <si>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</si>
  <si>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</si>
  <si>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</si>
  <si>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</si>
  <si>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</si>
  <si>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t>
  </si>
  <si>
    <t>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t>
  </si>
  <si>
    <t>Diseñar y estructurar los medios de interacción ciudadana.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</si>
  <si>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interacción ciudadana, debido a errores (fallas o deficiencias) en el diseño y estructuración de  los medios de interacción ciudadana</t>
  </si>
  <si>
    <t xml:space="preserve">- Dificultad en la articulación de actividades comunes a las dependencias.
</t>
  </si>
  <si>
    <t xml:space="preserve">- Fallas de interoperabilidad con instancias externas.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</si>
  <si>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</si>
  <si>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</si>
  <si>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</si>
  <si>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</si>
  <si>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</si>
  <si>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
- Evaluar la situación presentada de acuerdo a la etapa en la que se encuentra el proyecto.
- Elaborar plan de trabajo (actividades, responsables, fechas).
- Ejecutar del plan de trabajo.
- Actualizar el mapa de riesgos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</si>
  <si>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</si>
  <si>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
- Acta con la decisión de acciones a tomar
- Plan de trabajo para la corrección de la situación
- Plan de trabajo ejecutado
- Mapa de riesgo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</si>
  <si>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</si>
  <si>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</si>
  <si>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</si>
  <si>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</si>
  <si>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</si>
  <si>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t>
  </si>
  <si>
    <t>Realizar seguimiento y monitoreo a la gestión de las entidades que hacen parte del Sistema Unificado Distrital de Inspección Vigilancia y Control
–SUDIVC.</t>
  </si>
  <si>
    <t xml:space="preserve">Posibilidad de afectación reputacional por inadecuado seguimiento a las actividades, debido a errores (fallas o deficiencias) en el seguimiento de la gestión de las entidades que hacen parte del Sistema Unificado Distrital de Inspección, Vigilancia y Control (SUDIVC).	</t>
  </si>
  <si>
    <t xml:space="preserve">- Desconocimiento por parte de algunos funcionarios acerca de las funciones de la entidad y elementos de la plataforma estratégica.
</t>
  </si>
  <si>
    <t xml:space="preserve">- Fallas de interoperabilidad con instancias externas.
- La información necesaria para el seguimiento a la gestión de las entidades participantes en la prestación de los servicios a la Ciudadanía, no es suficiente, clara, completa o de calidad.
</t>
  </si>
  <si>
    <t xml:space="preserve">- Incumplimiento de objetivos y metas institucionales. 
- Errores en la consolidación, análisis y presentación de informes de gestión del SUDIVC.  
- Hallazgos por parte de entes de control.
- Retrasos en la elaboración de informes de gestión del SUDIVC.  
</t>
  </si>
  <si>
    <t>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</si>
  <si>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</si>
  <si>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</si>
  <si>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</si>
  <si>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	
- Acta (s) de compromiso.
- Mapa de riesgo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</si>
  <si>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</si>
  <si>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</si>
  <si>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</si>
  <si>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</si>
  <si>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</si>
  <si>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Prestar servicios de información y orientación a la ciudadanía, a través de los canales de interacción del modelo multicanal
Fase (actividades): Fortalecer e implementar en los canales de atención disponibles en la Red CADE, estrategias de atención de servicio a la ciudadanía acorde a sus características poblacionales y particulares.</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</si>
  <si>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</si>
  <si>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</si>
  <si>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</si>
  <si>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</si>
  <si>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</si>
  <si>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</si>
  <si>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</si>
  <si>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Gestión del Sistema Distrital de Servicio a la Ciudadanía</t>
  </si>
  <si>
    <t>- Subsecretario(a) de Servicio a la Ciudadanía
- Profesional responsable del medio de interacción (CADE y SuperCADE)
- Profesional responsable del medio de interacción (CADE y SuperCADE)
- Subsecretario(a)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</si>
  <si>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</si>
  <si>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</si>
  <si>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</si>
  <si>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</si>
  <si>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</si>
  <si>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</si>
  <si>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</si>
  <si>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</si>
  <si>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</si>
  <si>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</si>
  <si>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</si>
  <si>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Realizar seguimiento y monitoreo a la gestión de las entidades participantes en la prestación de servicios a la ciudadanía 
Fase (componente): Documentos de lineamientos técnicos</t>
  </si>
  <si>
    <t>Posibilidad de afectación reputacional por información errónea,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</si>
  <si>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</si>
  <si>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</si>
  <si>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</si>
  <si>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</si>
  <si>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Gestión del Sistema Distrital de Servicio a la Ciudadanía</t>
  </si>
  <si>
    <t>- Subsecretario(a) de Servicio a la Ciudadanía
- Servidor(a) asignado(a) por el (la) Director (a) del Sistema Distrital de Servicio a la Ciudadanía
- Subsecretario(a) de Servicio a la Ciudadanía</t>
  </si>
  <si>
    <t>- Reporte de monitoreo indicando la materialización del riesgo de Posibilidad de afectación reputacional por información errónea, debido a errores (fallas o deficiencias) en el seguimiento a la gestión de las entidades participantes en los medios de interacción de la Red CADE
- Servidores (as) con reinducción en el protocolo de apoyo a la supervisión de contratos y convenios.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</si>
  <si>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</si>
  <si>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</si>
  <si>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</si>
  <si>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</si>
  <si>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</si>
  <si>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</si>
  <si>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</si>
  <si>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Gestionar las peticiones ciudadanas, que ingresan al Sistema Distrital para la Gestión de Peticiones Ciudadanas, brindar el soporte funcional y evaluar la conformidad de las respuestas emitidas.</t>
  </si>
  <si>
    <t>Posibilidad de afectación reputacional por inconformidad de los usuarios del sistema, debido a incumplimiento parcial de compromisos en la atención de soporte funcional en los tiempos definidos</t>
  </si>
  <si>
    <t xml:space="preserve">- Fallas en el funcionamiento de plataformas tecnológicas que soportan los canales de atención a la ciudadanía
</t>
  </si>
  <si>
    <t xml:space="preserve">- Presiones o motivaciones de los ciudadanos que incitan al servidor público a realizar conductas contrarias al deber ser.
</t>
  </si>
  <si>
    <t xml:space="preserve">- Demora en la gestión de peticiones por parte de las entidades distritales.
- Pérdida de credibilidad ante las entidades que utilizan el Sistema para la gestión de peticiones ciudadanas.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</si>
  <si>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</si>
  <si>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</si>
  <si>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</si>
  <si>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Posibilidad de afectación reputacional por inconformidad de los usuarios del sistema, debido a incumplimiento parcial de compromisos en la atención de soporte funcional en los tiempos definidos
- Incidencia re-clasificada en la Mesa de ayuda Bogotá te escucha, con indicación de los motivos por los cuales no se pudo atender dentro de los tiempos establecidos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</si>
  <si>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</si>
  <si>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</si>
  <si>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</si>
  <si>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</si>
  <si>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</si>
  <si>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</si>
  <si>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Medir y analizar la calidad en la prestación del servicio en los diferentes canales de servicio a la Ciudadanía.</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</si>
  <si>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</si>
  <si>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</si>
  <si>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</si>
  <si>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</si>
  <si>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Gestión del Sistema Distrital de Servicio a la Ciudadanía</t>
  </si>
  <si>
    <t>- Subsecretario(a) de Servicio a la Ciudadanía
- Profesional asignado
- Subsecretario(a) de Servicio a la Ciudadanía</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</si>
  <si>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</si>
  <si>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</si>
  <si>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</si>
  <si>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</si>
  <si>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</si>
  <si>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</si>
  <si>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</si>
  <si>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Gestión del Sistema Distrital de Servicio a la Ciudadanía</t>
  </si>
  <si>
    <t>- Subsecretario(a) de Servicio a la Ciudadanía
- Profesional Universitario asignado por el (la) Director (a) Distrital de Calidad del Servicio
- Subsecretario(a) de Servicio a la Ciudadanía</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</si>
  <si>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</si>
  <si>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</si>
  <si>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</si>
  <si>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</si>
  <si>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</si>
  <si>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</si>
  <si>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</si>
  <si>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</si>
  <si>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</si>
  <si>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</si>
  <si>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</si>
  <si>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</si>
  <si>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</si>
  <si>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</si>
  <si>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</si>
  <si>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</si>
  <si>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</si>
  <si>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</si>
  <si>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</si>
  <si>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Prestar servicios de información y orientación a la ciudadanía, a través de los canales de interacción del modelo multicanal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</si>
  <si>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</si>
  <si>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</si>
  <si>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</si>
  <si>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</si>
  <si>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</si>
  <si>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</si>
  <si>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1080 Aplicativo CHIE) Sensibilizar a los servidores de la Dirección del Sistema Distrital de Servicio a la Ciudadanía sobre los valores de integridad y las posibles consecuencias disciplinarias establecidas en el Código Disciplinario Único. 
_______________
</t>
  </si>
  <si>
    <t xml:space="preserve">- Gestores de transparencia e integridad de la Dirección del Sistema Distrital de Servicio a la Ciudadana.
_______________
</t>
  </si>
  <si>
    <t xml:space="preserve">- Servidores de la Red CADE sensibilizados los valores de integridad y las posibles consecuencias disciplinarias establecidas en el Código Disciplinario Único.
_______________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</si>
  <si>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Gestión del Sistema Distrital de Servicio a la Ciudadanía</t>
  </si>
  <si>
    <t>- Subsecretario(a) de Servicio a la Ciudadanía
- Director (a) del Sistema Distrital de Servicio a la Ciudadanía
- Subsecretario(a) de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</si>
  <si>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</si>
  <si>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</si>
  <si>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</si>
  <si>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</si>
  <si>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</si>
  <si>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</si>
  <si>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</si>
  <si>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</si>
  <si>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</si>
  <si>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Realizar seguimiento y monitoreo a la gestión de las entidades participantes en la prestación de servicios a la ciudadanía.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</si>
  <si>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</si>
  <si>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</si>
  <si>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</si>
  <si>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</si>
  <si>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1081 Aplicativo CHIE) Sensibilizar a los servidores de la DDCS sobre los valores de integridad, con relación al servicio a la ciudadanía.
_______________
</t>
  </si>
  <si>
    <t xml:space="preserve">- Gestor de integridad de la Dirección Distrital de Calidad del Servicio.
_______________
</t>
  </si>
  <si>
    <t xml:space="preserve">- Servidores de la DDCS sensibilizados en el Código de Integridad
_______________
</t>
  </si>
  <si>
    <t xml:space="preserve">31/10/2022
_______________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</si>
  <si>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</si>
  <si>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</si>
  <si>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</si>
  <si>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</si>
  <si>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</si>
  <si>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</si>
  <si>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</si>
  <si>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</si>
  <si>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</si>
  <si>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</si>
  <si>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Cualificar a los servidores públicos en actitudes, destrezas, habilidades y conocimientos de servicio a la Ciudadanía, al igual que en competencias de Inspección, Vigilancia y Control.</t>
  </si>
  <si>
    <t>Posibilidad de afectación reputacional por hallazgos de entes de control internos o externos, debido a incumplimiento de compromisos en la ejecución de las jornadas de cualificación a los servidores públicos</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</si>
  <si>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Debilidades en la comunicación clara y unificada en diferentes niveles de la entidad.
</t>
  </si>
  <si>
    <t xml:space="preserve">- Dificultades en la coordinación de las diferentes secretarias para la prestación de servicios públicos o ejecución de programas, así como la articulación con Entidades del orden nacional
</t>
  </si>
  <si>
    <t xml:space="preserve">- Incumplimiento de objetivos y metas institucionales. 
- Hallazgos por parte de entes de control.
</t>
  </si>
  <si>
    <t>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t>
  </si>
  <si>
    <t>-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
- Reprogramar sesión de cualificación
- Actualizar el mapa de riesgos Gestión del Sistema Distrital de Servicio a la Ciudadanía</t>
  </si>
  <si>
    <t>- Subsecretario(a) de Servicio a la Ciudadanía
- Profesional Universitario asignado por el subdirector de Inspección Vigilancia y Control
- Subsecretario(a) de Servicio a la Ciudadanía</t>
  </si>
  <si>
    <t>- Reporte de monitoreo indicando la materialización del riesgo de Posibilidad de afectación reputacional por hallazgos de entes de control internos o externos, debido a incumplimiento de compromisos en la ejecución de las jornadas de cualificación a los servidores públicos
- Informe de cualificación, indicando los retrasos, inconvenientes e inconformidades presentados.
- Mapa de riesgo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</si>
  <si>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</si>
  <si>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</si>
  <si>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</si>
  <si>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</si>
  <si>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</si>
  <si>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 acción de contingencia.
Se cambió la opción de manejo del riesgo a "aceptar".</t>
  </si>
  <si>
    <t>Coordinar y articular la gestión de las entidades participantes en el modelo multicanal de servicio</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</si>
  <si>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</si>
  <si>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</si>
  <si>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</si>
  <si>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</si>
  <si>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Gestión del Sistema Distrital de Servicio a la Ciudadanía</t>
  </si>
  <si>
    <t>- Subsecretario(a) de Servicio a la Ciudadanía
- Servidor(a) asignado por el (la) Director(a) del Sistema Distrital de Servicio a la Ciudadanía
- Subsecretario(a)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</si>
  <si>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</si>
  <si>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</si>
  <si>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</si>
  <si>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</si>
  <si>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</si>
  <si>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</si>
  <si>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t>
  </si>
  <si>
    <t>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t>
  </si>
  <si>
    <t>Director(a) Distrital de Archivo de Bogotá</t>
  </si>
  <si>
    <t>Realizar el ingreso de la documentación patrimonial a la Dirección Distrital de Archivo de Bogotá.
Organizar los fondos históricos (Clasificar, Ordenar y describir).
Realizar la Conservación, restauración y la reprografía de la documentación histórica.
Realizar Catalogación Bibliográfica
Realizar Monitoreo y Control de Condiciones Ambientales. 
Prestar el servicio para consulta de los fondos documentales custodiados por el archivo de Bogotá.
Realizar Gestión de las solicitudes internas de documentos históricos.</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</si>
  <si>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</si>
  <si>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</si>
  <si>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</si>
  <si>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</si>
  <si>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</si>
  <si>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</si>
  <si>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 (AP# 1089 Aplicativo CHIE) Actualizar el procedimiento Organización de fondos históricos (clasificación, ordenación, descripción) 2215100-PR-073 fortaleciendo la definición de los controles
- (AP# 1089 Aplicativo CHIE) Actualizar el procedimiento Organización de fondos históricos (clasificación, ordenación, descripción) 2215100-PR-073 fortaleciendo la definición de los controles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1091 Aplicativo CHIE) Alinear el instructivo de saneamiento documental 4213000-IN-044 con el control detectivo de saneamiento documental definido en el mapa de riesgos del proceso Gestión de la función archivística del patrimonio documental del Distrito Capital. 
_______________
</t>
  </si>
  <si>
    <t xml:space="preserve">-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</si>
  <si>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 Organización de fondos históricos (clasificación, ordenación, descripción) 2215100-PR-073 actualizado
- Organización de fondos históricos (clasificación, ordenación, descripción) 2215100-PR-073 actualizado
- Catalogación bibliográfica 4213200-PR-362 actualizado
- Catalogación bibliográfica 4213200-PR-362 actualizado
- Instructivo de saneamiento documental 4213000-IN-044 actualizado
_______________
</t>
  </si>
  <si>
    <t xml:space="preserve">15/02/2022
15/02/2022
15/02/2022
15/02/2022
15/02/2022
15/02/2022
15/02/2022
_______________
</t>
  </si>
  <si>
    <t xml:space="preserve">15/06/2022
15/06/2022
15/08/2022
15/08/2022
15/06/2022
15/06/2022
15/08/2022
_______________
</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</si>
  <si>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Gestión de la Función Archivística y del Patrimonio Documental del Distrito Capital</t>
  </si>
  <si>
    <t>- Director(a)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Director(a)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</si>
  <si>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Gestión de la Función Archivística y del Patrimonio Documental del Distrito Capital, actualizado.</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</si>
  <si>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</si>
  <si>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</si>
  <si>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</si>
  <si>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</si>
  <si>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</si>
  <si>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</si>
  <si>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</si>
  <si>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</si>
  <si>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</si>
  <si>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visitas guiadas en el Archivo de Bogotá</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</si>
  <si>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</si>
  <si>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</si>
  <si>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</si>
  <si>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</si>
  <si>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Archivo de Bogotá (OPA)
</t>
  </si>
  <si>
    <t>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t>
  </si>
  <si>
    <t>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t>
  </si>
  <si>
    <t xml:space="preserve">-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_______________
</t>
  </si>
  <si>
    <t xml:space="preserve">- Director(a) Distrital de Archivo de Bogotá
- Director(a) Distrital de Archivo de Bogotá
- Director(a) Distrital de Archivo de Bogotá
_______________
</t>
  </si>
  <si>
    <t xml:space="preserve">- Instructivo visitas guiadas en el Archivo de Bogotá 4213200-IN-071 actualizado
- Instructivo visitas guiadas en el Archivo de Bogotá 4213200-IN-071 actualizado
- Instructivo visitas guiadas en el Archivo de Bogotá 4213200-IN-071 actualizado
_______________
</t>
  </si>
  <si>
    <t xml:space="preserve">15/02/2022
15/02/2022
15/02/2022
_______________
</t>
  </si>
  <si>
    <t xml:space="preserve">16/06/2022
16/06/2022
16/06/2022
_______________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</si>
  <si>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Gestión de la Función Archivística y del Patrimonio Documental del Distrito Capital</t>
  </si>
  <si>
    <t>- Director(a) Distrital de Archivo de Bogotá
- Profesional Universitario de la Dirección Distrital de Archivo de Bogotá
- Profesional Universitario de la Dirección Distrital de Archivo de Bogotá
- Director(a)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</si>
  <si>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Gestión de la Función Archivística y del Patrimonio Documental del Distrito Capital, actualizado.</t>
  </si>
  <si>
    <t>Prestar el servicio para consulta de los fondos documentales custodiados por el archivo de Bogotá.
Realizar Gestión de las solicitudes internas de documentos históricos</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</si>
  <si>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</si>
  <si>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</si>
  <si>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</si>
  <si>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</si>
  <si>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</si>
  <si>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</si>
  <si>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_______________
</t>
  </si>
  <si>
    <t xml:space="preserve">-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</si>
  <si>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_______________
</t>
  </si>
  <si>
    <t xml:space="preserve">15/02/2022
15/02/2022
_______________
</t>
  </si>
  <si>
    <t xml:space="preserve">15/06/2022
15/06/2022
_______________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</si>
  <si>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Gestión de la Función Archivística y del Patrimonio Documental del Distrito Capital</t>
  </si>
  <si>
    <t>- Director(a) Distrital de Archivo de Bogotá
- Subdirector(a) de Gestión de Patrimonio Documental del Distrito
- Profesional universitario de la Subdirección de Gestión de Patrimonio Documental del Distrito								
- Director(a) Distrital de Archivo de Bogotá
- Director(a)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</si>
  <si>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</si>
  <si>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</si>
  <si>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</si>
  <si>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</si>
  <si>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</si>
  <si>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</si>
  <si>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</si>
  <si>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Diseñar o actualizar instrumentos técnicos para normalizar la gestión documental en el distrito capital.
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																																																</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</si>
  <si>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</si>
  <si>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</si>
  <si>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</si>
  <si>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</si>
  <si>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</si>
  <si>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</si>
  <si>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xml:space="preserve">- (AP# 1094 Aplicativo CHIE) Actualizar el procedimiento de elaboración y/o actualización de instrumentos técnicos para normalizar la gestión documental en el Distrito Capital 2215200-PR-294 2215200 PR:294 documentando los controles preventivo y detectivos. 
- (AP# 1094 Aplicativo CHIE) Actualizar el procedimiento de elaboración y/o actualización de instrumentos técnicos para normalizar la gestión documental en el Distrito Capital 2215200-PR-294 2215200 PR:294 documentando los controles preventivo y detectivos. 
- (AP# 1094 Aplicativo CHIE) Actualizar el procedimiento de elaboración y/o actualización de instrumentos técnicos para normalizar la gestión documental en el Distrito Capital 2215200-PR-294 2215200 PR:294 documentando los controles preventivo y detectivos. 
_______________
</t>
  </si>
  <si>
    <t xml:space="preserve">- Subdirector Sistema Distrital de Archivos
- Subdirector Sistema Distrital de Archivos
- Subdirector Sistema Distrital de Archivos
_______________
</t>
  </si>
  <si>
    <t xml:space="preserve">- Procedimiento de elaboración y/o actualización de instrumentos técnicos para normalizar la gestión documental en el Distrito Capital 2215200-PR-294 2215200 PR:294 actualizado. 
- Procedimiento de elaboración y/o actualización de instrumentos técnicos para normalizar la gestión documental en el Distrito Capital 2215200-PR-294 2215200 PR:294 actualizado. 
- Procedimiento de elaboración y/o actualización de instrumentos técnicos para normalizar la gestión documental en el Distrito Capital 2215200-PR-294 2215200 PR:294 actualizado. 
_______________
</t>
  </si>
  <si>
    <t xml:space="preserve">15/02/2022
15/02/2022
15/02/2022
_______________
</t>
  </si>
  <si>
    <t xml:space="preserve">30/06/2022
30/06/2022
30/06/2022
_______________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</si>
  <si>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Gestión de la Función Archivística y del Patrimonio Documental del Distrito Capital</t>
  </si>
  <si>
    <t>- Director(a)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Director(a)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</si>
  <si>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</si>
  <si>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</si>
  <si>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</si>
  <si>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</si>
  <si>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</si>
  <si>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</si>
  <si>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</si>
  <si>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</si>
  <si>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</si>
  <si>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</si>
  <si>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</si>
  <si>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</si>
  <si>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xml:space="preserve">- (AP# 1095 Aplicativo CHIE) Formular la circular de vistos buenos a procesos de contratación en gestión documental y archivos, de acuerdo al artículo 24 del Decreto 514 del 2006.
- (AP# 1095 Aplicativo CHIE) Formular la circular de vistos buenos a procesos de contratación en gestión documental y archivos, de acuerdo al artículo 24 del Decreto 514 del 2006.
_______________
</t>
  </si>
  <si>
    <t xml:space="preserve">- Director Distrital de Archivo de Bogotá
- Director Distrital de Archivo de Bogotá
_______________
</t>
  </si>
  <si>
    <t xml:space="preserve">- Circular de vistos buenos a procesos de contratación en gestión documental y archivos, de acuerdo al artículo 24 del Decreto 514 del 2006.
- Circular de vistos buenos a procesos de contratación en gestión documental y archivos, de acuerdo al artículo 24 del Decreto 514 del 2006.
_______________
</t>
  </si>
  <si>
    <t xml:space="preserve">10/02/2022
10/02/2022
_______________
</t>
  </si>
  <si>
    <t xml:space="preserve">10/06/2022
10/06/2022
_______________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</si>
  <si>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Gestión de la Función Archivística y del Patrimonio Documental del Distrito Capital</t>
  </si>
  <si>
    <t>- Director(a) Distrital de Archivo de Bogotá
- Director(a) Distrital de Archivo de Bogotá
- Profesional(es) Universitario(s)
- Director(a) Distrital de Archivo de Bogotá
- Director(a) Distrital de Archivo de Bogotá
- Subdirector del Sistema Distrital de Archivos
- Director(a) Distrital de Archivo de Bogotá
- Director(a)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</si>
  <si>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</si>
  <si>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</si>
  <si>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</si>
  <si>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</si>
  <si>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</si>
  <si>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</si>
  <si>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</si>
  <si>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</si>
  <si>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t>
  </si>
  <si>
    <t>Gestionar la defensa judicial y extrajudicial de la Secretaría General de la Alcaldía Mayor de Bogotá, D. C.</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</si>
  <si>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</si>
  <si>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</si>
  <si>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</si>
  <si>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</si>
  <si>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t>
  </si>
  <si>
    <t>El resultado es de probabilidad promedio de uno (1) de ocurrencia del riesgo dado que éste no se ha identificado de manera preventiva y/o se ha materializado, y el impacto es "leve" (3) en el aspecto financiero y menor en la afectación de la imagen, medidas de control interno y externo y cumplimiento de metas y objetivos institucionales.</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</si>
  <si>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</si>
  <si>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Jefe de Oficina Asesora de Jurídica
- Comité de Conciliación
- Jefe de Oficina Asesora de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</si>
  <si>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</si>
  <si>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</si>
  <si>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</si>
  <si>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</si>
  <si>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</si>
  <si>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</si>
  <si>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</si>
  <si>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</si>
  <si>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</si>
  <si>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</si>
  <si>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Elaborar y revisar los actos administrativos de carácter general.</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</si>
  <si>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</si>
  <si>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</si>
  <si>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</si>
  <si>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</si>
  <si>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Asesora de Jurídica para que realice los ajustes correspondientes.
- Actualizar el mapa de riesgos Gestión Jurídica</t>
  </si>
  <si>
    <t>- Jefe de Oficina Asesora de Jurídica
- Secretario(a) General
- Jefe de Oficina Asesora de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</si>
  <si>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</si>
  <si>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</si>
  <si>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</si>
  <si>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</si>
  <si>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</si>
  <si>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</si>
  <si>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</si>
  <si>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</si>
  <si>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</si>
  <si>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</si>
  <si>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Asesora Jurídica para que realice los ajustes
- Actualizar el mapa de riesgos Gestión Jurídica</t>
  </si>
  <si>
    <t>- Jefe de Oficina Asesora de Jurídica
- Jefe de Oficina Asesora de Jurídica
- Jefe de Oficina Asesora de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</si>
  <si>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</si>
  <si>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</si>
  <si>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</si>
  <si>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</si>
  <si>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</si>
  <si>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</si>
  <si>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</si>
  <si>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xml:space="preserve">-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1097 Aplicativo CHIE) Realizar estudio, evaluación y análisis de las conciliaciones, procesos y laudos arbitrales que fueron de conocimiento del Comité de Conciliación.
_______________
</t>
  </si>
  <si>
    <t xml:space="preserve">- Jefe de Oficina Asesora de Jurídica 
- Comité de Conciliación. 
_______________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</si>
  <si>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t>
  </si>
  <si>
    <t xml:space="preserve">28/02/2022
01/02/2022
_______________
</t>
  </si>
  <si>
    <t xml:space="preserve">31/03/2022
31/12/2022
_______________
</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</si>
  <si>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casos concretos, en esta instancia y evidenciará si el apoderado requirió insumos necesarios para defender los intereses de la Secretaría General y si preparó adecuada defensa
- Actualizar el mapa de riesgos Gestión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</si>
  <si>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Realiza recomendaciones para prevenir la recurrencia de la causa que originó el proceso o la sentencia lo cual se consigna en el acta de Comité de Conciliación
- Mapa de riesgo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</si>
  <si>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</si>
  <si>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</si>
  <si>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</si>
  <si>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</si>
  <si>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</si>
  <si>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t>
  </si>
  <si>
    <t xml:space="preserve">Ejecutar tareas del mantenimiento de la infraestructura tecnológica
Fase (actividad): Actualizar y ampliar los servicios tecnológicos de la Secretaria General  y  Optimizar sistemas de información y de gestión de datos de la Secretaria General </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</si>
  <si>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</si>
  <si>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</si>
  <si>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</si>
  <si>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</si>
  <si>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</si>
  <si>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La valoración del riesgo antes de control quedó en escala de probabilidad "MEDIA" y continúa de impacto MODERADO, toda vez que afecta los aspectos: financiero bajo, indisponibilidad de la información lo que lo continúa ubicando al riesgo en zona resultante  MODERADO.</t>
  </si>
  <si>
    <t>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t>
  </si>
  <si>
    <t xml:space="preserve">- (AP# 1126 Aplicativo CHIE) Realizar análisis de los puntos del control del procedimiento 2213200-PR-104 Mantenimiento de la Infraestructura tecnológica para la posible adecuación y creación de nuevos puntos de control con el fin de mejorar el desempeño del procedimiento.
_______________
- (AP# 1087 Aplicativo CHIE) Verificar la pertinencia de las Modificación de 4204000-OT-020 Plan de Contingencia TI-DRP
</t>
  </si>
  <si>
    <t xml:space="preserve">- Evidencia de Reunión y/o Modificación de 2213200-PR-104 Mantenimiento de la Infraestructura tecnológica
_______________
- Modificación de 4204000-OT-020 Plan de Contingencia TI-DRP
</t>
  </si>
  <si>
    <t xml:space="preserve">01/04/2022
_______________
01/04/2022
</t>
  </si>
  <si>
    <t xml:space="preserve">30/07/2022
_______________
30/07/2022
</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</si>
  <si>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</si>
  <si>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</si>
  <si>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Mapa de riesgo  Gestión, Administración y Soporte de infraestructura y Recursos tecnológicos, actualizado.
- Mapa de riesgo  Gestión, Administración y Soporte de infraestructura y Recursos tecnológicos, actualizado.</t>
  </si>
  <si>
    <t>Administración, gestión  y soporte de los recursos de la Infraestructura tecnológica de la secretaria general
Producto: Servicios de Información para la implementación de la Estrategia de Gobierno digital - Proyecto de inversión 7278 "Transformación Digital"
Fase(actividad): Hacer mantenimiento, actualización y monitoreo a la plataforma virtual de Gobierno Abierto - Proyecto de inversión 7869 "Implementación del modelo de gobierno abierto, accesible e incluyente de Bogotá"</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</si>
  <si>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</si>
  <si>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</si>
  <si>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</si>
  <si>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- 7869 Implementación del modelo de gobierno abierto, accesible e incluyente de Bogotá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</si>
  <si>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</si>
  <si>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La valoración del riesgo después de controles quedó en MUY BAJA  y de  impacto continua en MENOR, toda vez que se incluyeron actividades de control con solidez fuerte lo que minimiza la materialización del riesgo, y lo ubica en  zona resultante MODERADO.</t>
  </si>
  <si>
    <t xml:space="preserve">- (AP# 1088 Aplicativo CHIE) Revisar la precisión de las evidencias que se generan como resultado de la aplicación del control del procedimiento 2213200-PR-101 
_______________
- (AP# 1087 Aplicativo CHIE) Verificar la pertinencia de las Modificación de 4204000-OT-020 Plan de Contingencia TI-DRP
</t>
  </si>
  <si>
    <t xml:space="preserve">- Procedimiento 2213200-PR-101 Modificado
_______________
- Modificación de 4204000-OT-020 Plan de Contingencia TI-DRP
</t>
  </si>
  <si>
    <t xml:space="preserve">30/03/2022
_______________
01/04/2022
</t>
  </si>
  <si>
    <t xml:space="preserve">30/05/2022
_______________
30/07/2022
</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</si>
  <si>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</si>
  <si>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</si>
  <si>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Administración y Soporte de infraestructura y Recursos tecnológicos, actualizado.</t>
  </si>
  <si>
    <t>Administración  y/o gestión de los recursos de la Infraestructura tecnológica de la secretaria general</t>
  </si>
  <si>
    <t>Posibilidad de afectación reputacional por inadecuado seguimiento a las actividades, debido a exceso de las facultades otorgadas en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</si>
  <si>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</si>
  <si>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</si>
  <si>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</si>
  <si>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MUY  BAJA  que suceda. 
El impacto arrojó MODERADO  toda vez que impacta  la imagen y metas de la oficina sumado a que es de corrupción. Lo anterior dejó el riesgo en zona resultante como MODERADO.</t>
  </si>
  <si>
    <t>La evaluación después de controles continúa en "MUY BAJA dentro de la escala de probabilidad dada la solidez de los controles. No obstante el impacto continúa MODERADO  aunque la solidez de los controles detectivos es fuerte (por ser de corrupción), lo que deja en zona resultante MODERADO.</t>
  </si>
  <si>
    <t>-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
- Determinar las acciones a seguir conforme al análisis de los hechos para subsanar de manera inmediata
- Actualizar el mapa de riesgos Gestión, Administración y Soporte de infraestructura y Recursos tecnológicos</t>
  </si>
  <si>
    <t>-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
- Acta o evidencia de reunión 
- Mapa de riesgo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</si>
  <si>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</si>
  <si>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</si>
  <si>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</si>
  <si>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</si>
  <si>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</si>
  <si>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t>
  </si>
  <si>
    <t>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t>
  </si>
  <si>
    <t>Ejecutar Plan Anual de Seguridad y Salud en el Trabajo.</t>
  </si>
  <si>
    <t xml:space="preserve">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t>
  </si>
  <si>
    <t xml:space="preserve">- La estructura organizacional y los demás recursos son parcialmente adecuados para la gestión del proceso. 
- Aplicación errónea en algunos casos  de criterios o instrucciones para la realización de actividades.
</t>
  </si>
  <si>
    <t xml:space="preserve">- Frecuentes cambios en la normatividad en materia de Seguridad y Salud en el Trabajo que genera variaciones en los procedimientos y protocolos adoptados en la materia.
- Constantes variaciones normativas en materia de seguridad y salud en el trabajo en ocasión al virus SARS-CoV-2 que produce la enfermedad COVID-19.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</si>
  <si>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</si>
  <si>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</si>
  <si>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</si>
  <si>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</si>
  <si>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xml:space="preserve">- Director/a Técnico/a de Talento Humano.
- Director/a Técnico/a de Talento Humano.
- Director/a Técnico/a de Talento Humano.
_______________
</t>
  </si>
  <si>
    <t xml:space="preserve">- Procedimiento 4232000-PR-372 - Gestión de Peligros, Riesgos y Amenazas       actualizado
- Procedimiento 4232000-PR-372 - Gestión de Peligros, Riesgos y Amenazas       actualizado
- Procedimiento 4232000-PR-372 - Gestión de Peligros, Riesgos y Amenazas       actualizado
_______________
</t>
  </si>
  <si>
    <t>-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
- Reportar al/ a la Director/a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 Seguridad y Salud en el Trabajo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</si>
  <si>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</si>
  <si>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</si>
  <si>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</si>
  <si>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</si>
  <si>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</si>
  <si>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</si>
  <si>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</si>
  <si>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</si>
  <si>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Ejecutar actividades de Gestión de Peligros, Riesgos y Amenazas.</t>
  </si>
  <si>
    <t xml:space="preserve">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t>
  </si>
  <si>
    <t xml:space="preserve">- Aplicación errónea en algunos casos  de criterios o instrucciones para la realización de actividades.
</t>
  </si>
  <si>
    <t xml:space="preserve">- Cambios desapercibidos en la infraestructura y/o en el ambiento (natural o laboral) y/o en el número de personas expuestas a los riesgos relacionados con su integridad.
- Constantes variaciones normativas en materia de seguridad y salud en el trabajo en ocasión al virus SARS-CoV-2 que produce la enfermedad COVID-19.
</t>
  </si>
  <si>
    <t xml:space="preserve">- Intervención inadecuada de riesgos laborales.
- Generación de Accidente/s de Trabajo e Incidente/s de Trabajo.
- Pérdida de credibilidad hacia la entidad de parte de los/as servidores/as, colaboradores/as y visitantes.
- Sanción por parte del ente de control u otro ente regulador.
- Disminución en el cumplimiento de los Estándares Mínimos del Sistema de Gestión de Seguridad y Salud en el Trabajo.
</t>
  </si>
  <si>
    <t xml:space="preserve">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	</t>
  </si>
  <si>
    <t>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</si>
  <si>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</si>
  <si>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
- Reportar al/ a la Director/a Técnico/a de Talento Humano el/los error/es (fallas o deficiencias) en la identificación y actualización de peligros y en la valoración de riesgos de seguridad y salud en el trabajo. 
- Formular plan de acción para mitigar el/los error/es (fallas o deficiencias) en la identificación y actualización de peligros y en la valoración de riesgos de seguridad y salud en el trabajo. 
- Implementar las acciones formuladas para la mitigación del/de los error/es (fallas o deficiencias) en la identificación y actualización de peligros y en la valoración de riesgos de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</si>
  <si>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
- Evidencia de reunión o soporte que evidencie formulación de plan de acción definido para mitigar el/los error/es (fallas o deficiencias) en la identificación y actualización de peligros y en la valoración de riesgos de seguridad y salud en el trabajo.
- Evidencia de implementación de las acciones definidas para mitigar el/los error/es (fallas o deficiencias) en la identificación y actualización de peligros y en la valoración de riesgos de seguridad y salud en el trabajo.
- Mapa de riesgo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</si>
  <si>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</si>
  <si>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</si>
  <si>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</si>
  <si>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t>
  </si>
  <si>
    <t xml:space="preserve">- Deficiencias en los procesos de divulgación de los lineamientos normativos, procedimentales y técnicos a que hay lugar en materia de Seguridad y Salud en el Trabajo.
- Baja participación de los/as servidores/as en las actividades propuestas desde el Plan de Seguridad y Salud en el Trabajo y en los programas diseñados para la gestión de las condiciones de salud de los/as servidores/as.
- Deficiencias en la utilización de los elementos de protección personal - EPP por parte de los/as servidores/as y colaboradores/as de la entidad.
</t>
  </si>
  <si>
    <t xml:space="preserve">- Constantes variaciones normativas en materia de seguridad y salud en el trabajo en ocasión al virus SARS-CoV-2 que produce la enfermedad COVID-19.
- Desconocimiento por parte de los/as ciudadanos de los lineamientos a adoptar frente a una situación de emergencia acaecida al interior de una de las sedes de la entidad.
</t>
  </si>
  <si>
    <t xml:space="preserve">- Improvisación ante situaciones de emergencia.
- Posibles casos de morbilidad o accidentes laborales.
- Sanciones económicas motivadas por accidentes o incidentes acaecidos por servidores/as, colaboradores/as o visitantes que podrían implicar una denuncia ante los entes de control o reguladores o demanda de largo alcance para la entidad.
- Afectación de la imagen y credibilidad de la entidad motivada por quejas interpuestas por parte de los/as ciudadanos/as, servidores/as y colaboradores/as que visitan y laboran en las sedes de la entidad.
- Incumplimiento de requisitos legales y técnicos en materia de Seguridad y Salud en el Trabajo.
- Gestión inadecuada de las condiciones de salud, de los Servidores de la entidad.
- Intervención inadecuada de riesgos laborales.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</si>
  <si>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</si>
  <si>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
-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
-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
-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</si>
  <si>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
-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
-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
- Mapa de riesgo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</si>
  <si>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</si>
  <si>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</si>
  <si>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</si>
  <si>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 xml:space="preserve">
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El riesgo se fusionó con el riesgo de gestión de procesos denominado “Incumplimiento parcial de compromisos en ejecutar el Plan de Prevención, Preparación y Respuesta ante Emergencias – PPPRE”  
</t>
  </si>
  <si>
    <t>Ejecutar las actividades de gestión de la salud.</t>
  </si>
  <si>
    <t>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t>
  </si>
  <si>
    <t xml:space="preserve">- La estructura organizacional y los demás recursos son parcialmente adecuados para la gestión del proceso. 
- Baja participación de los/as servidores/as en las actividades propuestas desde el Plan de Seguridad y Salud en el Trabajo y en los programas diseñados para la gestión de las condiciones de salud de los/as servidores/as.
</t>
  </si>
  <si>
    <t xml:space="preserve">- Incumplimiento por parte de proveedores externos para el desarrollo de las actividades relacionadas con la gestión de la salud de los/as servidores/as de la entidad.
</t>
  </si>
  <si>
    <t xml:space="preserve">- Gestión inadecuada de las condiciones de salud, de los Servidores de la Entidad.
- Ocurrencia de enfermedades laborales o generación de enfermedades laborales.
- Sanción económica por parte del ente de control u otro ente regulador.
- Pérdida de credibilidad hacia la entidad de parte de los/as servidores/as.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</si>
  <si>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</si>
  <si>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xml:space="preserve">-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_______________
</t>
  </si>
  <si>
    <t xml:space="preserve">- Procedimiento 2211300-PR-166 - Gestión de la Salud actualizado
- Procedimiento 2211300-PR-166 - Gestión de la Salud actualizado
- Procedimiento 2211300-PR-166 - Gestión de la Salud actualizado
_______________
</t>
  </si>
  <si>
    <t xml:space="preserve">01/08/2022
01/08/2022
01/08/2022
_______________
</t>
  </si>
  <si>
    <t>-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
- Reportar al/ a la Director/a Técnico/a de Talento Humano el incumplimiento parcial de compromisos en las actividades definidas para la gestión de las condiciones de salud de los/as Servidore/as Público/as de la entidad.
- Formular plan de acción para mitigar el incumplimiento parcial de compromisos en las actividades definidas para la gestión de las condiciones de salud de los/as Servidore/as Público/as de la entidad.
- Implementar las acciones formuladas para la mitigación del incumplimiento parcial de compromisos en las actividades definidas para la gestión de las condiciones de salud de los/as Servidore/as Público/as de la entidad.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</si>
  <si>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
- Evidencia de reunión o soporte que evidencie formulación de plan de acción definido para mitigar  el incumplimiento parcial de compromisos en las actividades definidas para la gestión de las condiciones de salud de los/as Servidore/as Público/as de la entidad.
- Evidencia de implementación de las acciones definidas para mitigar  el incumplimiento parcial de compromisos en las actividades definidas para la gestión de las condiciones de salud de los/as Servidore/as Público/as de la entidad.
- Mapa de riesgo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</si>
  <si>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</si>
  <si>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</si>
  <si>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</si>
  <si>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Deficiencias en la utilización de los elementos de protección personal - EPP por parte de los/as servidores/as y colaboradores/as de la entidad.
</t>
  </si>
  <si>
    <t xml:space="preserve">- Detrimento patrimonial
- Investigaciones disciplinarias.
- Generación de reprocesos y desgaste administrativo.
- Pérdida de credibilidad hacia la entidad de parte de los/as servidores/as, colaboradores/as y ciudadanos/as.
</t>
  </si>
  <si>
    <t>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</si>
  <si>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</si>
  <si>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_______________
</t>
  </si>
  <si>
    <t xml:space="preserve">- (AP# 1111 Aplicativo CHIE) Definir cronograma de verificación a la completitud de los botiquines ubicados en las diferentes sedes de la entidad.
_______________
</t>
  </si>
  <si>
    <t xml:space="preserve">- Director/a Técnico/a de Talento Humano.
_______________
</t>
  </si>
  <si>
    <t xml:space="preserve">- Cronograma de verificación a los botiquines en términos de completitud y cumplimiento de las condiciones establecidas en la normatividad aplicable.
_______________
</t>
  </si>
  <si>
    <t xml:space="preserve">15/02/2022
_______________
</t>
  </si>
  <si>
    <t xml:space="preserve">15/03/2022
_______________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</si>
  <si>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 Seguridad y Salud en el Trabajo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</si>
  <si>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</si>
  <si>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 Seguridad y Salud en el Trabajo, actualizado.</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</si>
  <si>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</si>
  <si>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</si>
  <si>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t>
  </si>
  <si>
    <t>Formular, el Plan Institucional de Gestión Ambiental - PIGA para la vigencia, con su respectivo plan de acción anual</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</si>
  <si>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</si>
  <si>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</si>
  <si>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</si>
  <si>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</si>
  <si>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</si>
  <si>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</si>
  <si>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Gestión de Servicios Administrativos</t>
  </si>
  <si>
    <t>- Subdirector(a) de Servicios Administrativos
- Director(a) Administrativo y Financiero - Gestor Ambiental
- Director(a) Administrativo y Financiero - Gestor Ambiental
- Subdirector(a) de Servicios Administrativos</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</si>
  <si>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</si>
  <si>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</si>
  <si>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</si>
  <si>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</si>
  <si>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</si>
  <si>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</si>
  <si>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</si>
  <si>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</si>
  <si>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</si>
  <si>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Prestar los servicios de apoyo administrativo </t>
  </si>
  <si>
    <t>Posibilidad de afectación reputacional por resultados no satisfactorios recurrentes en las encuestas de satisfacción, debido a errores (fallas o deficiencias) en la prestación de servicios de apoyo administrativo</t>
  </si>
  <si>
    <t xml:space="preserve">- Dificultades en el  seguimiento  frente al estado de avance de los contratos, suscritos y en ejecución, pertenecientes al proceso.
- Falta de claridad en la solicitud de los requerimientos.
- No se cuenta con la cultura sobre el uso de la herramienta y los tiempos requeridos para la solicitudes de los servicios.
- No se tiene una programación real y anticipada de los eventos.
-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</si>
  <si>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Ataques informáticos generando  pérdidas de información.
- Los clientes pueden realizar solicitudes fuera del alcance del proceso y hacer evaluaciones subjetivas.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</si>
  <si>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</si>
  <si>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</si>
  <si>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</si>
  <si>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t>
  </si>
  <si>
    <t>- Subdirector(a) de Servicios Administrativos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t>
  </si>
  <si>
    <t>- Reporte de monitoreo indicando la materialización del riesgo de Posibilidad de afectación reputacional por resultados no satisfactorios recurrentes en las encuestas de satisfacción, debido a errores (fallas o deficiencias) en la prestación de servicios de apoyo administrativo
- Servicio prestado
- Correo o memorando electrónico con el reporte
- Correo electrónico
- Mapa de riesgo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</si>
  <si>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</si>
  <si>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</si>
  <si>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</si>
  <si>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</si>
  <si>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</si>
  <si>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</si>
  <si>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Posibilidad de afectación económica (o presupuestal) por erogaciones de dinero y/o uso de efectivo para compras que no cumplen los requisitos de caja menor, debido a errores (fallas o deficiencias) en la legalización de adquisición de bienes y/o servicios</t>
  </si>
  <si>
    <t xml:space="preserve">- Manipulación de la caja menor por personal no autorizado.
- Falta de integridad del funcionario encargado del manejo de caja menor.
- Falta de conocimiento de los procedimientos internos
- Incumplimiento del Manual para el manejo y control de cajas menores
- Falta de claridad en la solicitud de la compra por caja menor
</t>
  </si>
  <si>
    <t xml:space="preserve">- Falsedad en los documentos aportados para la legalización del gasto.
</t>
  </si>
  <si>
    <t xml:space="preserve">- Detrimento patrimonial.
- Investigaciones disciplinarias, fiscales y/o penales.
- Pérdida de credibilidad y desconfianza en el proceso.
- Afectación de la póliza de manejo.
</t>
  </si>
  <si>
    <t>Se determina la probabilidad (3 Media)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</si>
  <si>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t>
  </si>
  <si>
    <t>-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
- Iniciar la gestión para recuperar los recursos desviados.
- Gestionar ante el corredor de seguros la afectación de la póliza de manejo de la Secretaría General.
- Efectuar el ajuste para gestionar nuevamente la legalización
- Actualizar el mapa de riesgos Gestión de Servicios Administrativos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</si>
  <si>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</si>
  <si>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
- Comunicación oficial de traslado a la Oficina de Control Interno Disciplinario.
- Comunicación oficial de informe de los hechos al corredor de seguros.
- Documentos ajustados
- Mapa de riesgo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</si>
  <si>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</si>
  <si>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</si>
  <si>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</si>
  <si>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</si>
  <si>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</si>
  <si>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</si>
  <si>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</si>
  <si>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</si>
  <si>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</si>
  <si>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</si>
  <si>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</si>
  <si>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</si>
  <si>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</si>
  <si>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</si>
  <si>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 xml:space="preserve">- (AP# 1124 Aplicativo CHIE) Realizar sensibilización del procedimiento a los jefes de las dependencias de la Secretaría General  y/o sus delegados, con énfasis en la prevención de la materialización del riesgo de corrupción.
_______________
</t>
  </si>
  <si>
    <t xml:space="preserve">- Subdirector de Servicios Administrativos
_______________
</t>
  </si>
  <si>
    <t xml:space="preserve">- Soportes del desarrollo de la sensibilización
_______________
</t>
  </si>
  <si>
    <t xml:space="preserve">30/07/2022
_______________
</t>
  </si>
  <si>
    <t>-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t>
  </si>
  <si>
    <t>- Subdirector(a) de Servicios Administrativos
- Subdirector(a) de Servicios Administrativos.
- Subdirector Servicios Administrativos
- Subdirector(a) de Servicios Administrativos</t>
  </si>
  <si>
    <t>-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</si>
  <si>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</si>
  <si>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</si>
  <si>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</si>
  <si>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</si>
  <si>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</si>
  <si>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 xml:space="preserve">Identificar las necesidades  y recibir las solicitudes de servicios de apoyo administrativo, mantenimiento de las edificaciones, maquinaria y/o equipos </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</si>
  <si>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</si>
  <si>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</si>
  <si>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</si>
  <si>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</si>
  <si>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</si>
  <si>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t>
  </si>
  <si>
    <t xml:space="preserve">- (AP# 1125 Aplicativo CHIE) Realizar socialización del procedimiento a los profesionales responsables de punto y  servidores de apoyo a  la supervisión de contrato de mantenimiento de la Secretaría General, con énfasis en el mantenimiento de las instalaciones de la Entidad.
_______________
</t>
  </si>
  <si>
    <t xml:space="preserve">- Profesional de la Dirección Administrativa y Financiera
_______________
</t>
  </si>
  <si>
    <t xml:space="preserve">- Soportes de la socialización
_______________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</si>
  <si>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Servicios Administrativos</t>
  </si>
  <si>
    <t>- Subdirector(a)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</si>
  <si>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</si>
  <si>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</si>
  <si>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</si>
  <si>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</si>
  <si>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</si>
  <si>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Inicia con la identificación de necesidades en materia archivística en la Secretaría General, la gestión de la documentación producida y recibida con fin de facilitar el acceso y finaliza con la atención a consultas de la información.</t>
  </si>
  <si>
    <t>Gestionar y tramitar las comunicaciones oficiales y actos administrativos</t>
  </si>
  <si>
    <t>Posibilidad de afectación reputacional por incumplimiento en la entrega de comunicaciones oficiales y tramite de actos administrativos, debido a errores (fallas o deficiencias) en la gestión, trámite y/o expedición de los mismos</t>
  </si>
  <si>
    <t xml:space="preserve">- Se realiza envío de correspondencia y paquetes a través del personal motorizado de la Unidad de Correspondencia.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</si>
  <si>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</si>
  <si>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</si>
  <si>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</si>
  <si>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Documental Interna</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</si>
  <si>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</si>
  <si>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</si>
  <si>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</si>
  <si>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</si>
  <si>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</si>
  <si>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</si>
  <si>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</si>
  <si>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</si>
  <si>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 xml:space="preserve">Gestionar y tramitar transferencias documentales. </t>
  </si>
  <si>
    <t>Posibilidad de afectación reputacional por Incumplimiento en el plan de transferencias, debido a errores (fallas o deficiencias)  en la gestión y tramite de las transferencias documentales</t>
  </si>
  <si>
    <t xml:space="preserve">- Dificultad en la articulación de actividades comunes a las dependencias.
- No existe una apropiación frente a la cultura de la gestión documental por parte de los servidores públicos y demás personas involucradas con la entidad.
</t>
  </si>
  <si>
    <t xml:space="preserve">- Falta de coordinación entre los gobiernos locales, distrital y nacional.
- Cambios de estructura organizacional que afecten el desempeño del proceso de gestión documental.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</si>
  <si>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</si>
  <si>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
- Solicitar a la dependencia realizar la transferencia documental.
- Ajustar el cronograma de transferencias documentales.
- Actualizar el mapa de riesgos Gestión Documental Interna</t>
  </si>
  <si>
    <t>- Reporte de monitoreo indicando la materialización del riesgo de Posibilidad de afectación reputacional por Incumplimiento en el plan de transferencias, debido a errores (fallas o deficiencias)  en la gestión y tramite de las transferencias documentales
- Memorando de solicitud de Transferencia documental
- Cronograma de Transferencias documentales ajustado
- Mapa de riesgo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</si>
  <si>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</si>
  <si>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</si>
  <si>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</si>
  <si>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</si>
  <si>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</si>
  <si>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Posibilidad de afectación reputacional por inconsistencias en los documentos, debido a errores (fallas o deficiencias) en la recepción de documentos prestados</t>
  </si>
  <si>
    <t xml:space="preserve">- No existe una apropiación frente a la cultura de la gestión documental por parte de los servidores públicos y demás personas involucradas con la entidad.
</t>
  </si>
  <si>
    <t xml:space="preserve">- Los usuarios desconocen la Entidad que debe gestionar los tramites de acuerdo con su solicitud.
</t>
  </si>
  <si>
    <t xml:space="preserve">- Pérdida de información y documentos.
- Interrupciones en la operación del proceso.
- Quejas por no disponibilidad de documentos.
- Ocultamiento de información.
- Reemplazo no autorizado de documentos.
</t>
  </si>
  <si>
    <t>La valoración del riesgo antes de controles por la técnica de exposición arrojó un nivel bajo,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</si>
  <si>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documentos, debido a errores (fallas o deficiencias) en la recepción de documentos prestados en el informe de monitoreo a la Oficina Asesora de Planeación.
- Informar al solicitante la inconsistencia identificada y en caso que aplique se solicitara los respectivos ajustes.
- Actualizar el mapa de riesgos Gestión Documental Interna</t>
  </si>
  <si>
    <t>- Subdirector(a) de Servicios Administrativos
- Subdirector(a) de Servicios Administrativos
- Subdirector(a) de Servicios Administrativos</t>
  </si>
  <si>
    <t>- Reporte de monitoreo indicando la materialización del riesgo de Posibilidad de afectación reputacional por inconsistencias en los documentos, debido a errores (fallas o deficiencias) en la recepción de documentos prestados
- Correo electrónico informando la inconsistencia identificada con relación al (los) documento (s) prestado (s)
- Mapa de riesgo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</si>
  <si>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</si>
  <si>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</si>
  <si>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</si>
  <si>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</si>
  <si>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</si>
  <si>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 xml:space="preserve">Posibilidad de afectación reputacional por inconsistencias en los instrumentos archivísticos, debido a errores (fallas o deficiencias) en la aplicación de los lineamientos  para su actualización </t>
  </si>
  <si>
    <t xml:space="preserve">- Cambios de estructura organizacional que afecten el desempeño del proceso de gestión documental.
</t>
  </si>
  <si>
    <t xml:space="preserve">- Sanciones por parte de cualquier ente de control o regulador.
- Interrupciones en la operación del proceso.
- No disponibilidad de documentos.
- Pérdida de credibilidad.
- Incumplimiento de normatividad.
- Sobrecostos por reprocesos.
</t>
  </si>
  <si>
    <t>La valoración del riesgo antes de controles por la técnica de exposición arrojó un nivel muy bajo, toda vez que es mínima la posibilidad de que suceda, sin embargo, dentro de la escala de impacto se ubicó en menor, en consecuencia el riesgo se ubica en la zona resultante "Bajo".</t>
  </si>
  <si>
    <t>-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
- Realizar el respectivo ajuste en el instrumento archivístico.
- Actualizar el mapa de riesgos Gestión Documental Interna</t>
  </si>
  <si>
    <t>- Reporte de monitoreo indicando la materialización del riesgo de Posibilidad de afectación reputacional por inconsistencias en los instrumentos archivísticos, debido a errores (fallas o deficiencias) en la aplicación de los lineamientos  para su actualización 
- Instrumento ajustado (TRD)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</si>
  <si>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</si>
  <si>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</si>
  <si>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</si>
  <si>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</si>
  <si>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Elaborar certificados de información laboral con destino a bonos pensionales.</t>
  </si>
  <si>
    <t>Posibilidad de afectación reputacional por expedición de certificaciones  inconsistentes, debido a errores (fallas o deficiencias) en la elaboración de documentos con información laboral para bonos pensionales</t>
  </si>
  <si>
    <t xml:space="preserve">- Información errónea.
- Demoras en la elaboración de la certificación y entregas al usuario.
- Quejas por demoras en el trámite.
- Reprocesos.
- Sanciones por cualquier ente de control o regulador.
</t>
  </si>
  <si>
    <t>La valoración del riesgo antes de controles por la técnica de exposición arrojó un nivel bajo, toda vez que existe la posibilidad de que suceda, sin embargo, dentro de la escala de impacto se ubicó en menor, en consecuencia el riesgo se ubica en la zona resultante "Moderado".</t>
  </si>
  <si>
    <t>-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
- Ajustar la información de la certificación para bono pensional
- Notificar al peticionario
- Actualizar el mapa de riesgos Gestión Documental Interna</t>
  </si>
  <si>
    <t>- Reporte de monitoreo indicando la materialización del riesgo de Posibilidad de afectación reputacional por expedición de certificaciones  inconsistentes, debido a errores (fallas o deficiencias) en la elaboración de documentos con información laboral para bonos pensionales
- Comunicación oficial de alcance con ajuste a la certificación.
- Oficio notificando al peticionario
- Mapa de riesgo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</si>
  <si>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</si>
  <si>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</si>
  <si>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</si>
  <si>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</si>
  <si>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</si>
  <si>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transferencias documentales, actos administrativos, consulta y préstamo de documentos.</t>
  </si>
  <si>
    <t>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t>
  </si>
  <si>
    <t xml:space="preserve">- Cambios de estructura organizacional que afecten el desempeño del proceso de gestión documental.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</si>
  <si>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</si>
  <si>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</si>
  <si>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(AP# 1075 Aplicativo CHIE) Realizar sensibilización cuatrimestral sobre el manejo y custodia de los documentos conforme a los lineamientos establecidos en el proceso
_______________
</t>
  </si>
  <si>
    <t xml:space="preserve">- Profesional Especializado (Subdirección de Servicios Administrativos)
_______________
</t>
  </si>
  <si>
    <t xml:space="preserve">- Evidencias de sensibilizaciones realizadas
_______________
</t>
  </si>
  <si>
    <t>-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</si>
  <si>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</si>
  <si>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</si>
  <si>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</si>
  <si>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</si>
  <si>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</si>
  <si>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</si>
  <si>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</si>
  <si>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t>
  </si>
  <si>
    <t>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t>
  </si>
  <si>
    <t>Tramitar las Situaciones administrativas solicitadas</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</si>
  <si>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</si>
  <si>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t>
  </si>
  <si>
    <t xml:space="preserve">- Cambios improvistos en las solicitudes allegadas a los procedimientos de Gestión Estratégica de Talento Humano que genere variaciones en los gestiones a surtir para satisfacer la solicitud del peticionario.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</si>
  <si>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</si>
  <si>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</si>
  <si>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</si>
  <si>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t>
  </si>
  <si>
    <t xml:space="preserve">- (AP# 1103 Aplicativo CHIE) Alinear actividades y puntos de control del procedimiento 2211300-PR-168 Gestión de Situaciones Administrativas con los controles preventivos y detectivos definidos en el mapa de riesgo del proceso de Gestión Estratégica de Talento Humano.
- (AP# 1103 Aplicativo CHIE) Alinear actividades y puntos de control del procedimiento 2211300-PR-168 Gestión de Situaciones Administrativas con los controles preventivos y detectivos definidos en el mapa de riesgo del proceso de Gestión Estratégica de Talento Humano.
_______________
</t>
  </si>
  <si>
    <t xml:space="preserve">- Director/a Técnico/a de Talento Humano.
- Director/a Técnico/a de Talento Humano.
_______________
</t>
  </si>
  <si>
    <t xml:space="preserve">- Procedimiento 2211300-PR-168 Gestión de Situaciones Administrativas actualizado.
- Procedimiento 2211300-PR-168 Gestión de Situaciones Administrativas actualizado.
_______________
</t>
  </si>
  <si>
    <t xml:space="preserve">15/02/2022
15/02/2022
_______________
</t>
  </si>
  <si>
    <t xml:space="preserve">30/06/2022
30/06/2022
_______________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</si>
  <si>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Estratégica de Talento Humano</t>
  </si>
  <si>
    <t>- Director(a) Técnico(a)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Técnico(a)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</si>
  <si>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</si>
  <si>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</si>
  <si>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</si>
  <si>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</si>
  <si>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</si>
  <si>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la desvinculación de los/as servidores/as de la Secretaría General con seguridad jurídica de acuerdo a las causal de retiro.</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</si>
  <si>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</si>
  <si>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 Fallas en la revisión de las solicitudes allegadas a los procedimientos del proceso de Gestión Estratégica de Talento Humano, frente a los marcos normativos y procedimentales aplicables.
</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</si>
  <si>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</si>
  <si>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</si>
  <si>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</si>
  <si>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Estratégica de Talento Humano</t>
  </si>
  <si>
    <t>- Director(a) Técnico(a) de Talento Humano
- Profesional Especializado o Profesional Universitario de Talento Humano
- Profesional Especializado o Profesional Universitario de Talento Humano
- Secretario/a General 
- Auxiliar Administrativo de la Subdirección de Servicios Administrativos
- Director(a) Técnico(a)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</si>
  <si>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</si>
  <si>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</si>
  <si>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</si>
  <si>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</si>
  <si>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</si>
  <si>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</si>
  <si>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</si>
  <si>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</si>
  <si>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</si>
  <si>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</si>
  <si>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</si>
  <si>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</si>
  <si>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Procedimiento 4232000-PR-372 - Gestión de Peligros, Riesgos y Amenazas       actualizado
- Procedimiento 4232000-PR-372 - Gestión de Peligros, Riesgos y Amenazas       actualizado
_______________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</si>
  <si>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Estratégica de Talento Humano</t>
  </si>
  <si>
    <t>- Director(a) Técnico(a)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</si>
  <si>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</si>
  <si>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</si>
  <si>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</si>
  <si>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</si>
  <si>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Ejecutar el Plan Anual de Vacantes y el Plan de Previsión de Recursos Humanos.</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</si>
  <si>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</si>
  <si>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</si>
  <si>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</si>
  <si>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</si>
  <si>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</si>
  <si>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</si>
  <si>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(AP# 1106 Aplicativo CHIE) Expedir la certificación de cumplimiento de requisitos mínimos con base en la información contenida en los soportes (certificaciones académicas o laborales) aportados por el aspirante en su hoja de vida o historia laboral.
- (AP# 1106 Aplicativo CHIE)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</si>
  <si>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Director/a Técnico/a de Talento Humano
- Director/a Técnico/a de Talento Humano
_______________
</t>
  </si>
  <si>
    <t xml:space="preserve">- Base de Datos de la planta de personal de la entidad actualizada.
- Certificación de cumplimiento de requisitos mínimos proyectada y revisada por los Profesionales de la Dirección de Talento.
- Certificación de cumplimiento de requisitos mínimos proyectada y revisada por los Profesionales de la Dirección de Talento.
_______________
</t>
  </si>
  <si>
    <t xml:space="preserve">31/12/2022
31/12/2022
31/12/2022
_______________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</si>
  <si>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Estratégica de Talento Humano</t>
  </si>
  <si>
    <t>- Director(a) Técnico(a) de Talento Humano
- Director/a Técnico/a de Talento Humano y Profesional Especializado o Profesional Universitario de Talento Humano.
- Director(a) Técnico(a)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</si>
  <si>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</si>
  <si>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</si>
  <si>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</si>
  <si>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</si>
  <si>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</si>
  <si>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</si>
  <si>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</si>
  <si>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</si>
  <si>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</si>
  <si>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Ejecutar el Plan para el pago de nómina</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</si>
  <si>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</si>
  <si>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t>
  </si>
  <si>
    <t xml:space="preserve">- Desviación de los recursos públicos 
- Detrimento patrimonial
- Investigaciones disciplinarias, fiscales y/o penales
- Generación de reprocesos y desgaste administrativo.
</t>
  </si>
  <si>
    <t xml:space="preserve">- (AP# 1107 Aplicativo CHIE) Proyectar para firma de la Subsecretaría Corporativa, la solicitud que se realiza a la Subdirección Financiera, para la expedición del Registro Presupuestal acompañado de los respectivos soportes firmados y aprobados por los responsables.
- (AP# 1107 Aplicativo CHIE)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</si>
  <si>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Profesional Especializado o Profesional Universitario de Talento Humano.
- Profesional Especializado o Profesional Universitario de Talento Humano.
_______________
</t>
  </si>
  <si>
    <t xml:space="preserve">- Memorando en el cual se solicita el registro presupuestal a la Subdirección Financiera.
- Memorando en el cual se solicita el registro presupuestal a la Subdirección Financiera.
_______________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</si>
  <si>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Estratégica de Talento Humano</t>
  </si>
  <si>
    <t>- Director(a) Técnico(a) de Talento Humano
- Director/a Técnico/a de Talento Humano o quien se designe por competencia.
- Director/a Técnico/a y Profesional Especializado o Profesional Universitario de Talento Humano.
- Director/a Técnico/a de Talento Humano
- Director(a) Técnico(a)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</si>
  <si>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</si>
  <si>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</si>
  <si>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</si>
  <si>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</si>
  <si>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</si>
  <si>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</si>
  <si>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</si>
  <si>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</si>
  <si>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</si>
  <si>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Formular el Plan Estratégico de Talento Humano</t>
  </si>
  <si>
    <t>Posibilidad de afectación reputacional por quejas interpuestas por los/as servidores/as públicos/as de la entidad, debido a decisiones erróneas o no acertadas al analizar y formular el Plan Estratégico de Talento Humano.</t>
  </si>
  <si>
    <t xml:space="preserve">- Fallas en la revisión de las solicitudes allegadas a los procedimientos del proceso de Gestión Estratégica de Talento Humano, frente a los marcos normativos y procedimentales aplicables.
- Solicitudes poco viables al momento de diligenciar las encuestas de necesidades que hacen parte de los planes que conforman el Plan Estratégico de Talento Humano.
- Aplicación errónea en algunos casos  de criterios o instrucciones para la realización
de actividades.
</t>
  </si>
  <si>
    <t xml:space="preserve">- Falta de claridad en los lineamientos emitidos por parte de las Entidades que actúan como proveedores para el desarrollo de los planes que conforman el Plan Estratégico de Talento Humano.
</t>
  </si>
  <si>
    <t xml:space="preserve">- Perdida de credibilidad por los/as servidores/as públicos/as de la entidad.
- Generar hallazgos por parte de un ente de control.
- Incumplimiento en las metas de la dependencia
- Afectación de la ejecución presupuestal de la Secretaría General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</si>
  <si>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</si>
  <si>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</si>
  <si>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</si>
  <si>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Director/a Técnico/a de Talento Humano.
_______________
</t>
  </si>
  <si>
    <t xml:space="preserve">- Procedimiento 4232000-PR-372 Gestión de Peligros, Riesgos y Amenazas actualizado.
_______________
</t>
  </si>
  <si>
    <t xml:space="preserve">15/02/2022
_______________
</t>
  </si>
  <si>
    <t xml:space="preserve">30/06/2022
_______________
</t>
  </si>
  <si>
    <t>-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los errores identificados.
- Adoptar por Resolución el Plan Estratégico de Talento Humano modificado.
- Socializar a la entidad el Plan Estratégico de Talento Humano modificado.
- Actualizar el mapa de riesgos Gestión Estratégica de Talento Humano</t>
  </si>
  <si>
    <t>- Director(a) Técnico(a) de Talento Humano
- Profesional Especializado o Profesional Universitario de Talento Humano
- Director/a Técnico/a de Talento Humano
- Secretario/a General
-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</si>
  <si>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
-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
- Proyecto del Plan Estratégico de Talento Humano modificado.
- Plan Estratégico de Talento Humano modificado adoptado y Resolución de adopción del plan.  
- Evidencia de reunión o soporte que evidencie la socialización del Plan Estratégico de Talento Humano modificado y adoptado.
- Mapa de riesgo  Gestión Estratégica de Talento Humano, actualizado.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</si>
  <si>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</si>
  <si>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 xml:space="preserve">Se ajustó la redacción  de la acción de tratamiento, incluyendo "y detectivos" quedando así unificada en su totalidad con la acción registrada en la ficha de riesgo No 3 y con la respectiva acción preventiva a registrar en la herramienta Chie. </t>
  </si>
  <si>
    <t>Ejecutar la estrategia para la atención de las relaciones individuales y colectivas de trabajo</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</si>
  <si>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</si>
  <si>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t>
  </si>
  <si>
    <t xml:space="preserve">- Variaciones, declaración de estados de emergencia nacional, cambios inesperados en el contexto político, normativo y legal, que afecten  la operación de la Entidad y la prestación del servicio.
</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</si>
  <si>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</si>
  <si>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</si>
  <si>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t>
  </si>
  <si>
    <t xml:space="preserve">- (AP# 1108 Aplicativo CHIE) Alinear actividades y puntos de control del procedimiento 2211300-PR-174 Gestión de Relaciones Laborales con los controles preventivo y detectivo definidos en el mapa de riesgos del proceso de Gestión Estratégica de Talento Humano.
- (AP# 1108 Aplicativo CHIE) Alinear actividades y puntos de control del procedimiento 2211300-PR-174 Gestión de Relaciones Laborales con los controles preventivo y detectivo definidos en el mapa de riesgos del proceso de Gestión Estratégica de Talento Humano.
_______________
</t>
  </si>
  <si>
    <t xml:space="preserve">- Procedimiento 2211300-PR-174 Gestión de Relaciones Laborales actualizado.
- Procedimiento 2211300-PR-174 Gestión de Relaciones Laborales actualizado.
_______________
</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</si>
  <si>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Estratégica de Talento Humano</t>
  </si>
  <si>
    <t>- Director(a) Técnico(a)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Técnico(a)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</si>
  <si>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</si>
  <si>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</si>
  <si>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Realizar Seguimiento a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</si>
  <si>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</si>
  <si>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</si>
  <si>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</si>
  <si>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</si>
  <si>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Estratégica de Talento Humano</t>
  </si>
  <si>
    <t>- Director(a) Técnico(a) de Talento Humano
- Profesional Especializado o Profesional Universitario de Talento Humano
- Profesional Especializado o Profesional Universitario de Talento Humano
- Profesional Especializado o Profesional Universitario de Talento Humano
- Director(a) Técnico(a)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</si>
  <si>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Estratégica de Talento Humano, actualizado.</t>
  </si>
  <si>
    <t>Posibilidad de afectación económica (o presupuestal) por reconocimientos adicionales a los servidores por conceptos de nómina reflejados en las cuentas contables, debido a errores (fallas o deficiencias) en la liquidación de la nómina</t>
  </si>
  <si>
    <t xml:space="preserve">- Fallas en los aplicativos implementados para la ejecución de actividades propias de los procedimientos del proceso de Gestión Estratégica de Talento Humano.
- La integración de algunos sistemas con el nuevo Sistema Hacendario BogData todavía presenta debilidades en el flujo de información. 
- Personal no calificado para el desempeño de las funciones del cargo.
</t>
  </si>
  <si>
    <t xml:space="preserve">- Fallas externas que dificultan la integración con aplicativos de otras entidades.
</t>
  </si>
  <si>
    <t xml:space="preserve">- Desviación de los recursos públicos 
- Detrimento patrimonial
- Generación de reprocesos y desgaste administrativo.
</t>
  </si>
  <si>
    <t>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t>
  </si>
  <si>
    <t>-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
-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
- Realizar la liquidación de nómina que por errores (fallas o deficiencias) durante las etapas de su liquidación generó otorgamiento de beneficios a que no había lugar a servidores/as.
-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
- Actualizar el mapa de riesgos Gestión Estratégica de Talento Humano</t>
  </si>
  <si>
    <t>- Director(a) Técnico(a) de Talento Humano
- Profesional Especializado o Profesional Universitario de la Dirección de Talento Humano.
- Profesional Especializado o Profesional Universitario de la Dirección de Talento Humano.
- Director/a Técnico/a de Talento Humano
- Director(a) Técnico(a) de Talento Humano</t>
  </si>
  <si>
    <t>-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
- Soportes de la reliquidación de la nómina que presenta materialización del riesgo de gestión.
- Soportes de la reliquidación de la nómina que presenta materialización del riesgo de gestión.
- Soportes de requerimiento y de las acciones a que haya lugar para la recuperación de los recursos.
- Mapa de riesgo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</si>
  <si>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</si>
  <si>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</si>
  <si>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actualizó el contexto de la gestión del proceso.
Se ajustó la identificación del riesgo. 
Se definió la probabilidad por exposición.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t>
  </si>
  <si>
    <t>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
Adicionalmente  participa  dentro  del  proceso  de  planeación  en  la  conformación  de  anteproyecto  de  presupuesto  y  en  el  proceso  de contratación  en  la  evaluación  de  indicadores  financieros.</t>
  </si>
  <si>
    <t>Garantizar el registro adecuado y oportuno de los hechos económicos de la Entidad, que permita elaborar y presentar los Estados Financieros.</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</si>
  <si>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</si>
  <si>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</si>
  <si>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</si>
  <si>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</si>
  <si>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</si>
  <si>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</si>
  <si>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</si>
  <si>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 Financiero
- Subdirector Financiero - Profesional Especializado (Contador)
- Profesional Especializado
- Profesional Especializado
- Subdirector Financiero</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</si>
  <si>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</si>
  <si>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</si>
  <si>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</si>
  <si>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</si>
  <si>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</si>
  <si>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</si>
  <si>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</si>
  <si>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</si>
  <si>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</si>
  <si>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</si>
  <si>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</si>
  <si>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</si>
  <si>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 Financiero
- Subdirector Financiero - Profesional Especializado (Contador)
- Subdirector Financiero - Profesional Especializado (Contador)
- Subdirector Financiero - Profesional Especializado (Contador)
- Subdirector Financiero</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</si>
  <si>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</si>
  <si>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</si>
  <si>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18/02/201</t>
  </si>
  <si>
    <t>Gestionar los Certificados de Disponibilidad Presupuestal y de Registro Presupuestal</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</si>
  <si>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</si>
  <si>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</si>
  <si>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</si>
  <si>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</si>
  <si>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</si>
  <si>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 Financiero
- Subdirector Financiero - Profesional Universitario - Técnico Operativo
- Subdirector Financiero - Profesional Universitario - Técnico Operativo
- Subdirector Financiero</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</si>
  <si>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</si>
  <si>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</si>
  <si>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</si>
  <si>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</si>
  <si>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</si>
  <si>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</si>
  <si>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</si>
  <si>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</si>
  <si>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</si>
  <si>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</si>
  <si>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</si>
  <si>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</si>
  <si>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</si>
  <si>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</si>
  <si>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 Financiero
- Subdirector Financiero - Equipo de trabajo del proceso
- Subdirector Financiero - Equipo de trabajo del proceso
- Subdirector Financiero</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</si>
  <si>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</si>
  <si>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</si>
  <si>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</si>
  <si>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</si>
  <si>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</si>
  <si>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</si>
  <si>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</si>
  <si>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</si>
  <si>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</si>
  <si>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</si>
  <si>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</si>
  <si>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</si>
  <si>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</si>
  <si>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(AP# 1100 Aplicativo CHIE) Realizar seguimiento al avance a oficina de OTIC respecto al desarrollo de las funcionalidades de los aplicativos financieros teniendo en cuenta los requerimientos realizados a los sistemas internos de información derivados de la gestión pagos.
- (AP# 1101 Aplicativo CHIE) Construir una herramienta de validación para la identificación de las cuentas bancarias asociadas a los proveedores que tienen varios contratos suscritos con la Secretaría General
- (AP# 1102 Aplicativo CHIE) Establecer una herramienta de control del trámite de pagos
_______________
</t>
  </si>
  <si>
    <t xml:space="preserve">- Subdirector Financiero y equipo de pagos
- Subdirector Financiero y equipo de pagos
- Subdirector Financiero y equipo de pagos
_______________
</t>
  </si>
  <si>
    <t xml:space="preserve">- Registros de seguimiento al avance en el desarrollo de las funcionalidades de los sistemas internos de información derivados de la gestión de pagos
- Matriz cuentas bancarias identificadas
- Matriz Control de Pagos
_______________
</t>
  </si>
  <si>
    <t xml:space="preserve">30/06/2022
30/06/2022
30/06/2022
_______________
</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</si>
  <si>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</si>
  <si>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 Financiero
- Subdirector Financiero
- Subdirector Financiero
- Subdirector Financiero
- Profesional de la Subdirección Financiera
- Subdirector Financiero</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</si>
  <si>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</si>
  <si>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</si>
  <si>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</si>
  <si>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</si>
  <si>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</si>
  <si>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</si>
  <si>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</si>
  <si>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Garantizar el registro adecuado y oportuno de los hechos económicos de la Entidad, que permite elaborar y presentar los estados financieros.</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</si>
  <si>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</si>
  <si>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</si>
  <si>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</si>
  <si>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</si>
  <si>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xml:space="preserve">- (AP# 1098 Aplicativo CHIE) Solicitar a la oficina de OTIC la realización de capacitaciones relacionadas con cada uno de los aplicativos internos financieros
- (AP# 1099 Aplicativo CHIE) Realizar seguimiento al avance a oficina de OTIC respecto al desarrollo de las funcionalidades de los  aplicativos financieros teniendo en cuenta los requerimientos realizados a los sistemas internos de información derivados de la gestión contable  
_______________
</t>
  </si>
  <si>
    <t xml:space="preserve">- Subdirector Financiero y equipo contable
- Subdirector Financiero y equipo contable
_______________
</t>
  </si>
  <si>
    <t xml:space="preserve">- Solicitud de la capacitación relacionada con cada uno de los aplicativos internos financieros y evidencia de la participación del equipo contable
- Registros de seguimiento al avance en el desarrollo de las funcionalidades de los sistemas internos de información derivados de la gestión contable  
_______________
</t>
  </si>
  <si>
    <t xml:space="preserve">30/06/2022
30/06/2022
_______________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</si>
  <si>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</si>
  <si>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 Financiero
- Profesional de la Subdirección Financiera
- Profesional de la Subdirección Financiera
- Subdirector Financiero</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</si>
  <si>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</si>
  <si>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</si>
  <si>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</si>
  <si>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</si>
  <si>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</si>
  <si>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</si>
  <si>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t>
  </si>
  <si>
    <t>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t>
  </si>
  <si>
    <t>Director(a) Distrital de Relaciones Internacionales</t>
  </si>
  <si>
    <t>Realizar la gestión de coordinación para la aprobación de la acción con el sector/entidad e instancia de la alcaldía y actores internacionales para el Distrito y Bogotá Región.
Fase (Actividad); Implementar un plan de relacionamiento y cooperación internacional del distrito.</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</si>
  <si>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</si>
  <si>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</si>
  <si>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</si>
  <si>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</si>
  <si>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</si>
  <si>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</si>
  <si>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</si>
  <si>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</si>
  <si>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</si>
  <si>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</si>
  <si>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</si>
  <si>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</si>
  <si>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</si>
  <si>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</si>
  <si>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</si>
  <si>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</si>
  <si>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</si>
  <si>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</si>
  <si>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</si>
  <si>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</si>
  <si>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</si>
  <si>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</si>
  <si>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</si>
  <si>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</si>
  <si>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</si>
  <si>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t>
  </si>
  <si>
    <t>Jefe de Oficina Alta Consejería de Paz, Víctimas y la Reconciliación</t>
  </si>
  <si>
    <t>Entregar medidas de ayuda humanitaria inmediata a las personas que llegan a la ciudad de Bogotá y que manifiestan haber sido desplazadas y encontrarse en situación de vulnerabilidad acentuada
Fase (componente): Otorgar el 100% de medidas de ayuda humanitaria inmediata en el distrito capital, conforme a los requisitos establecidos  por la legislación vigente.</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</si>
  <si>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</si>
  <si>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</si>
  <si>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</si>
  <si>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</si>
  <si>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</si>
  <si>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</si>
  <si>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</si>
  <si>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</si>
  <si>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</si>
  <si>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Asistencia, atención y reparación integral a víctimas del conflicto armado e implementación de acciones de memoria, paz y reconciliación en Bogotá, actualizado.</t>
  </si>
  <si>
    <t xml:space="preserve"> 10/09/2018</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</si>
  <si>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</si>
  <si>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</si>
  <si>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 xml:space="preserve">21/10/2019    
    </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</si>
  <si>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</si>
  <si>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</si>
  <si>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</si>
  <si>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</si>
  <si>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</si>
  <si>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</si>
  <si>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Formular e implementar acciones para la asistencia, atención y reparación integral a víctimas del conflicto armado e implementación de acciones de memoria, paz y reconciliación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</si>
  <si>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</si>
  <si>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</si>
  <si>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</si>
  <si>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</si>
  <si>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</si>
  <si>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xml:space="preserve">- (AP# 923 Aplicativo CHIE) Actualizar el procedimiento de "COORDINACIÓN DEL SISTEMA DISTRITAL DE ASISTENCIA, ATENCIÓN Y REPARACIÓN INTEGRAL A VÍCTIMAS 1210100-PR-324" según la nueva estructura de la ACPVR, en el marco del Decreto 140 del 14 de abril de 2021.
- (AP# 925 Aplicativo CHIE) Divulgar al interior del proceso de ACPVR la actualización del procedimiento de "COORDINACIÓN DEL SISTEMA DISTRITAL DE ASISTENCIA, ATENCIÓN Y REPARACIÓN INTEGRAL A VÍCTIMAS 1210100-PR-324" y el mapa de riesgos modificado
_______________
</t>
  </si>
  <si>
    <t xml:space="preserve">- Alto Consejero de Paz, Víctimas y Reconciliación
- Alto Consejero de Paz, Víctimas y Reconciliación
_______________
</t>
  </si>
  <si>
    <t xml:space="preserve">- Procedimiento Actualizado "COORDINACIÓN DEL SISTEMA DISTRITAL DE ASISTENCIA, ATENCIÓN Y REPARACIÓN INTEGRAL A VÍCTIMAS 1210100-PR-324"
- Listados de asistencia socialización procedimiento 
_______________
</t>
  </si>
  <si>
    <t xml:space="preserve">01/09/2021
01/12/2021
_______________
</t>
  </si>
  <si>
    <t xml:space="preserve">28/02/2022
28/02/2022
_______________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</si>
  <si>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</si>
  <si>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la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</si>
  <si>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</si>
  <si>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</si>
  <si>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01/09/2020    
    </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</si>
  <si>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</si>
  <si>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</si>
  <si>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</si>
  <si>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</si>
  <si>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Entregar medidas de ayuda humanitaria inmediata a las personas que llegan a la ciudad de Bogotá y que manifiestan haber sido desplazadas y encontrarse en situación de vulnerabilidad acentuada 
Fase (actividad): Gestionar el funcionamiento administrativo y operativo para el otorgamiento de la ayuda humanitaria.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</si>
  <si>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</si>
  <si>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</si>
  <si>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</si>
  <si>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</si>
  <si>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(AP# 1082 Aplicativo CHIE) Implementar controles preventivos automáticos en el Sistema de Información de Víctimas de Bogotá - SIVIC.
_______________
</t>
  </si>
  <si>
    <t xml:space="preserve">- Alto Consejero de Paz, Victimas y Reconciliación
_______________
</t>
  </si>
  <si>
    <t xml:space="preserve">- Controles preventivos automáticos implementados en el sistema de información de víctimas de Bogotá - SIVIC
_______________
</t>
  </si>
  <si>
    <t xml:space="preserve">31/07/2022
_______________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</si>
  <si>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</si>
  <si>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</si>
  <si>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Asistencia, atención y reparación integral a víctimas del conflicto armado e implementación de acciones de memoria, paz y reconciliación en Bogotá, actualizado.</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</si>
  <si>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</si>
  <si>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</si>
  <si>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</si>
  <si>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</si>
  <si>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</si>
  <si>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Concertar con el sujeto de reparación colectiva las medidas priorizadas en la ejecución de la vigencia a cargo de la Alta Consejería de Paz, Victimas y Reconciliación	"Concertar, implementar y hacer seguimiento a las medidas de reparación en los Planes de Reparación Colectiva a cargo de la OACPVR".								
Fase (actividad): Implementar y monitorear las medidas y acciones del plan de reparación colectiva de acuerdo con los compromisos adquiridos por el Distrito Capital.</t>
  </si>
  <si>
    <t xml:space="preserve">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t>
  </si>
  <si>
    <t xml:space="preserve">- Necesidad de implementar nuevos puntos de control en los procedimientos y realizar un mayor detalle en las actividades.
- No se cuenta con un sistema de software que le permita a la entidad extraer una información dinámica que sirva como insumo para la toma de decisiones. 
- Debilidades en la documentación de las actividades del proceso.
</t>
  </si>
  <si>
    <t xml:space="preserve">- Las exigencias o compromisos de los grupos de interés establecidas fuera de las competencias del proceso y de la Entidad.
- Entrega de información incompleta, insuficiente por parte de las entidades que conforman el SDARIV.
- Situaciones extraordinarias o de emergencia como la generada con ocasión de la pandemia del Covid - 19 o por el conflicto armado.
- Ausencia de regulación a nivel nacional que oriente a las entidades territoriales sobre el proceso de seguimiento a la implementación de la política publica de víctimas 
</t>
  </si>
  <si>
    <t xml:space="preserve">- Vulneración de los derechos a la población victima del conflicto armado.
- Generación de reprocesos y desgaste administrativo.
- Percepción negativa de la ciudadanía frente a la entidad.
- Incumplimiento por parte de la entidad en relación a los compromisos adquiridos en el Plan Distrital de Desarrollo y el Plan de Acción Distrital.
</t>
  </si>
  <si>
    <t>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t>
  </si>
  <si>
    <t>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t>
  </si>
  <si>
    <t xml:space="preserve">- (AP# 1083 Aplicativo CHIE) Incorporar mejoras en la matriz de seguimiento de las medidas de reparación colectiva, en relación con el estado, avance y cierre de las medidas, con el fin que esta aporte información oportuna y veraz para la toma de decisiones.
_______________
</t>
  </si>
  <si>
    <t xml:space="preserve">- Matriz de seguimiento, con las mejoras establecidas
_______________
</t>
  </si>
  <si>
    <t xml:space="preserve">01/03/2022
_______________
</t>
  </si>
  <si>
    <t xml:space="preserve">30/04/2022
_______________
</t>
  </si>
  <si>
    <t>-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en el informe de monitoreo a la Oficina Asesora de Planeación.
- Recurrir al Ministerio Público mediante correo electrónico u oficio, para solicitar la mediación entre las partes, con el fin de evitar el rompimiento del dialogo entre el Sujeto de Reparación Colectiva y la Alta Consejería de Paz, Victimas y Reconciliación
- Asistir a las mesas de trabajo convocadas por el Ministerio Público, cono el fin de generar acciones que permitan reestablecer el dialogo o la voluntariedad del Sujeto de Reparación Colectiva y la Alta Consejería de Paz, Victimas y Reconciliación
- Actualizar el mapa de riesgos Asistencia, atención y reparación integral a víctimas del conflicto armado e implementación de acciones de memoria, paz y reconciliación en Bogotá</t>
  </si>
  <si>
    <t>- Jefe de Oficina Alta Consejería de Paz, Víctimas y la Reconciliación
- Jefe de Oficina Alta Consejería de Paz, Victimas y Reconciliación.
- Jefe de Oficina Alta Consejería de Paz, Victimas y Reconciliación.
- Jefe de Oficina Alta Consejería de Paz, Víctimas y la Reconciliación</t>
  </si>
  <si>
    <t>-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 Solicitud ante el Ministerio Público por correo electrónico u oficio.
Acta.
Registro de Asistencia.
- Evidencia de reunión con el Ministerio público
- Mapa de riesgo  Asistencia, atención y reparación integral a víctimas del conflicto armado e implementación de acciones de memoria, paz y reconciliación en Bogotá, actualizado.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</si>
  <si>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</si>
  <si>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</si>
  <si>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</si>
  <si>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</si>
  <si>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Fase (actividad): Implementar 100% de la estrategia para el fortalecimiento del Sistema de Coordinación Distrital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</si>
  <si>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</si>
  <si>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</si>
  <si>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</si>
  <si>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</si>
  <si>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</si>
  <si>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</si>
  <si>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</si>
  <si>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</si>
  <si>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</si>
  <si>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</si>
  <si>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</si>
  <si>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</si>
  <si>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</si>
  <si>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Fase (componente): Lineamientos técnicos</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</si>
  <si>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</si>
  <si>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</si>
  <si>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</si>
  <si>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</si>
  <si>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</si>
  <si>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</si>
  <si>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</si>
  <si>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</si>
  <si>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 (propósito): Fortalecer las capacidades institucionales para una Gestión pública efectiva y articulada, orientada a la generación de valor público para los grupos de interés</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</si>
  <si>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</si>
  <si>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</si>
  <si>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</si>
  <si>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</si>
  <si>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</si>
  <si>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</si>
  <si>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</si>
  <si>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</si>
  <si>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</si>
  <si>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</si>
  <si>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Asesor Oficina Asesora de Planeación</t>
  </si>
  <si>
    <t>Fase (actividad): Desarrollar el modelo de Gobierno Abierto con articulación y coordinación interinstitucional.</t>
  </si>
  <si>
    <t>Posibilidad de afectación reputacional por  la ausencia de un modelo que agrupe los avances y estrategias de los diferentes sectores y entidades del Distrito., debido a desarticulación 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</si>
  <si>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</si>
  <si>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</si>
  <si>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</si>
  <si>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</si>
  <si>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2. Baja. La calificación del impacto quedó en  2. Menor. En consecuencia, el riesgo quedó ubicado en zona resultante Moderado (2,2). </t>
  </si>
  <si>
    <t xml:space="preserve">Una vez analizado el riesgo después de controles la probabilidad se calificó por probabilidad generando como resultado 1. Muy baja La calificación del impacto quedó en 1. Leve En consecuencia, el riesgo quedó ubicado en zona resultante Baja (1,1).           </t>
  </si>
  <si>
    <t xml:space="preserve">- (AP# 773 Aplicativo CHIE) Documentar la naturaleza y características de la coordinación GAB 
_______________
- (AP# 773 Aplicativo CHIE) Documentar la naturaleza y características de la coordinación GAB 
</t>
  </si>
  <si>
    <t xml:space="preserve">- Gerente del proyecto
_______________
- Gerente del proyecto
</t>
  </si>
  <si>
    <t xml:space="preserve">- Acta que contiene la naturaleza y características de la coordinación GAB
_______________
- Acta que contiene la naturaleza y características de la coordinación GAB
</t>
  </si>
  <si>
    <t xml:space="preserve">01/05/2021
_______________
01/05/2021
</t>
  </si>
  <si>
    <t xml:space="preserve">31/10/2021
_______________
31/10/2021
</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</si>
  <si>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el mapa de riesgos 7869 Implementación del modelo de gobierno abierto, accesible e incluyente de Bogotá</t>
  </si>
  <si>
    <t>- Asesor Oficina Asesora de Planeación
- Gerencia del Proyecto
- Gerencia del Proyecto
- Gerencia del Proyecto
- Asesor Oficina Asesora de Planeación</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</si>
  <si>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Evidencia de la reunión con la entidad competente
- Evidencia de reunión con las acciones formuladas
- Evidencia de reunión de seguimiento a las acciones
- Mapa de riesgo  7869 Implementación del modelo de gobierno abierto, accesible e incluyente de Bogotá, actualizado.</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</si>
  <si>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</si>
  <si>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</si>
  <si>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</si>
  <si>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Fase (actividad): Socializar el modelo de Gobierno Abierto para su posicionamiento y apropiación interinstitucional.</t>
  </si>
  <si>
    <t>Posibilidad de afectación reputacional por información o contenido en la plataforma GAB , debido a reportes de las entidades distritales que no cumplan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</si>
  <si>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</si>
  <si>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</si>
  <si>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</si>
  <si>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En consecuencia, el riesgo quedó ubicado en zona resultante Bajo (2,1).</t>
  </si>
  <si>
    <t>-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
- Enviar correo electrónico a la entidad que proporcionó información errónea o incompleta.
- Una vez recibida la corrección por parte de la entidad pertinente, se realiza la corrección de la información y se publica
- Establecimiento de acuerdos y seguimiento en la siguiente sesión
- Actualizar el mapa de riesgos 7869 Implementación del modelo de gobierno abierto, accesible e incluyente de Bogotá</t>
  </si>
  <si>
    <t>- Asesor Oficina Asesora de Planeación
- Gerente del proyecto
- Gerente del proyecto
- Gerente del proyecto
- Asesor Oficina Asesora de Planeación</t>
  </si>
  <si>
    <t>- Reporte de monitoreo indicando la materialización del riesgo de Posibilidad de afectación reputacional por información o contenido en la plataforma GAB , debido a reportes de las entidades distritales que no cumplan con la calidad y oportunidad que se requiere
- Correo electrónico con observaciones encontradas
- Correo electrónico de respuesta y evidencias de la publicación correspondiente
- Evidencia de seguimiento
- Mapa de riesgo  7869 Implementación del modelo de gobierno abierto, accesible e incluyente de Bogotá, actualizado.</t>
  </si>
  <si>
    <t>Fase (propósito): Implementar un modelo de Gobierno Abierto de Bogotá que promueva una relación democrática, incluyente, accesible y transparente con la ciudadanía.</t>
  </si>
  <si>
    <t>Posibilidad de afectación reputacional por falta de coordinación entre las entidades que lideran el modelo, debido a decisiones inadecuadas para la implementación del modelo de Gobierno Abierto de Bogotá</t>
  </si>
  <si>
    <t xml:space="preserve">Una vez analizado el riesgo antes de controles la probabilidad se calificó por factibilidad generando como resultado 2. Baja. La calificación del impacto quedó en 3. Moderado. En consecuencia, el riesgo quedó ubicado en zona resultante Moderado (2,3).           </t>
  </si>
  <si>
    <t>Una vez analizado el riesgo después de controles, la probabilidad se calificó como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</si>
  <si>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Se realizan las gestiones pertinentes con las entidades que integran la Coordinación para analizar la situación presentada y el curso de acción.
- Actualizar el mapa de riesgos 7869 Implementación del modelo de gobierno abierto, accesible e incluyente de Bogotá</t>
  </si>
  <si>
    <t>- Asesor Oficina Asesora de Planeación
- Gerente del proyecto
- Asesor Oficina Asesora de Planeación</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</si>
  <si>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Evidencia del curso de acción definido por la Coordinación del modelo de Gobierno Abierto.
- Mapa de riesgo  7869 Implementación del modelo de gobierno abierto, accesible e incluyente de Bogotá, actualizado.</t>
  </si>
  <si>
    <t>Creación del riesgo Posibilidad de que se tomen decisiones inadecuadas para la implementación del modelo de Gobierno Abierto de Bogotá</t>
  </si>
  <si>
    <t>Fase (producto): Documentos de lineamientos técnicos elaborados</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</si>
  <si>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</si>
  <si>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</si>
  <si>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 En consecuencia, el riesgo quedó ubicado en zona resultante baja (2,1).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</si>
  <si>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Evidenciar el incumplimiento de la acción en la retroalimentación del seguimiento al Plan de Acción General de Gobierno Abierto
- Actualizar el mapa de riesgos 7869 Implementación del modelo de gobierno abierto, accesible e incluyente de Bogotá</t>
  </si>
  <si>
    <t>- Asesor Oficina Asesora de Planeación
- Gerente del proyecto
- Gerente del proyecto
- Gerente del proyecto
- Gerente del proyecto
- Asesor Oficina Asesora de Planeación</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</si>
  <si>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reunión de la coordinación
- Acta de reunión de la coordinación
- Acta de reunión de la coordinación
- Correo de retroalimentación
- Mapa de riesgo  7869 Implementación del modelo de gobierno abierto, accesible e incluyente de Bogotá, actualizado.</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</si>
  <si>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</si>
  <si>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</si>
  <si>
    <t xml:space="preserve">- Inconformidad de la ciudadanía con la información que se presenta de la gestión del distrito.
- La administración distrital no logra comunicar de manera eficiente y localizada sus acciones de gobierno.
</t>
  </si>
  <si>
    <t xml:space="preserve">- (AP# 1153 Aplicativo CHIE) Establecer una actividad de control adicional que permita disminuir la probabilidad de presentarse el riesgo "Posibilidad de afectación reputacional por resultados de mediciones de percepción ciudadana no satisfactorias, debido a generación y divulgación de estrategias, mensajes y/o acciones de comunicación pública, desconociendo los intereses comunicacionales del ciudadano".
_______________
</t>
  </si>
  <si>
    <t xml:space="preserve">02/05/2022
_______________
</t>
  </si>
  <si>
    <t xml:space="preserve">30/06/2022
_______________
</t>
  </si>
  <si>
    <t>Se ajusta la acción de tratamiento para su incorporación a través del Aplicativo CHIE.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</si>
</sst>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2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dashed">
        <color auto="1"/>
      </top>
      <bottom style="dashed">
        <color auto="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4">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2" xfId="0" applyFont="1" applyFill="1" applyBorder="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0" fontId="10" fillId="0" borderId="22" xfId="0" applyFont="1" applyBorder="1" applyAlignment="1" applyProtection="1">
      <alignment horizontal="justify" vertical="center" wrapText="1"/>
      <protection hidden="1"/>
    </xf>
    <xf numFmtId="0" fontId="10" fillId="0" borderId="21" xfId="0" applyFont="1" applyBorder="1" applyAlignment="1" applyProtection="1">
      <alignment horizontal="justify" vertical="center" wrapText="1"/>
      <protection hidden="1"/>
    </xf>
    <xf numFmtId="0" fontId="13" fillId="25" borderId="20" xfId="0" applyFont="1" applyFill="1" applyBorder="1" applyAlignment="1" applyProtection="1">
      <alignment horizontal="center" vertical="center" wrapText="1"/>
      <protection hidden="1"/>
    </xf>
    <xf numFmtId="0" fontId="10" fillId="0" borderId="20"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Border="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24" xfId="0" applyBorder="1" applyAlignment="1" applyProtection="1">
      <alignment horizontal="left" wrapText="1"/>
      <protection hidden="1"/>
    </xf>
    <xf numFmtId="0" fontId="0" fillId="0" borderId="24" xfId="0" applyNumberFormat="1" applyBorder="1" applyAlignment="1" applyProtection="1">
      <alignment wrapText="1"/>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1" fillId="0" borderId="13" xfId="1" applyBorder="1" applyAlignment="1" applyProtection="1">
      <alignment horizontal="center" vertical="center" wrapText="1"/>
      <protection hidden="1"/>
    </xf>
    <xf numFmtId="9" fontId="2" fillId="0" borderId="4" xfId="0" applyNumberFormat="1" applyFont="1" applyBorder="1" applyAlignment="1" applyProtection="1">
      <alignment horizontal="center" vertical="center" textRotation="90" wrapText="1"/>
      <protection hidden="1"/>
    </xf>
    <xf numFmtId="166" fontId="2" fillId="0" borderId="4" xfId="0" applyNumberFormat="1" applyFont="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164" fontId="10" fillId="0" borderId="14" xfId="0" applyNumberFormat="1" applyFont="1" applyBorder="1" applyAlignment="1" applyProtection="1">
      <alignment horizontal="justify" vertical="center" wrapText="1"/>
      <protection hidden="1"/>
    </xf>
    <xf numFmtId="0" fontId="2" fillId="0" borderId="5" xfId="0" applyFont="1" applyBorder="1" applyAlignment="1" applyProtection="1">
      <alignment wrapText="1"/>
      <protection hidden="1"/>
    </xf>
    <xf numFmtId="0" fontId="2" fillId="0" borderId="23"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4" xfId="0" quotePrefix="1" applyFont="1" applyBorder="1" applyAlignment="1" applyProtection="1">
      <alignment horizontal="justify" vertical="center" wrapText="1"/>
      <protection hidden="1"/>
    </xf>
    <xf numFmtId="0" fontId="0" fillId="0" borderId="0" xfId="0" applyFill="1" applyBorder="1" applyAlignment="1" applyProtection="1">
      <alignment vertical="top"/>
      <protection hidden="1"/>
    </xf>
    <xf numFmtId="0" fontId="0" fillId="7" borderId="4" xfId="0" applyFill="1" applyBorder="1" applyAlignment="1" applyProtection="1">
      <alignment horizontal="justify" vertical="center" wrapText="1"/>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5" fillId="12" borderId="0" xfId="0" applyFont="1" applyFill="1" applyAlignment="1">
      <alignment horizontal="left" vertical="center"/>
    </xf>
    <xf numFmtId="0" fontId="0" fillId="0" borderId="0" xfId="0"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Fill="1"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Fill="1" applyBorder="1" applyAlignment="1">
      <alignment horizontal="left" vertical="center"/>
    </xf>
    <xf numFmtId="0" fontId="1" fillId="0" borderId="5" xfId="0" applyFont="1" applyFill="1" applyBorder="1" applyAlignment="1">
      <alignment horizontal="center" vertical="center"/>
    </xf>
    <xf numFmtId="0" fontId="2" fillId="0" borderId="4" xfId="0" applyFont="1" applyFill="1" applyBorder="1" applyAlignment="1" applyProtection="1">
      <alignment horizontal="center" vertical="center" wrapText="1"/>
      <protection hidden="1"/>
    </xf>
    <xf numFmtId="0" fontId="2" fillId="0" borderId="0" xfId="0" applyFont="1" applyFill="1" applyAlignment="1" applyProtection="1">
      <alignment wrapText="1"/>
      <protection hidden="1"/>
    </xf>
    <xf numFmtId="0" fontId="2" fillId="0" borderId="27" xfId="0" applyFont="1" applyBorder="1" applyAlignment="1" applyProtection="1">
      <alignment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23" fillId="0" borderId="25"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26" xfId="0" applyFont="1" applyBorder="1" applyAlignment="1" applyProtection="1">
      <alignment horizontal="center" vertical="center" wrapText="1"/>
      <protection hidden="1"/>
    </xf>
    <xf numFmtId="0" fontId="23" fillId="0" borderId="27" xfId="0" applyFont="1" applyBorder="1" applyAlignment="1" applyProtection="1">
      <alignment horizontal="center" vertical="center" wrapText="1"/>
      <protection hidden="1"/>
    </xf>
    <xf numFmtId="0" fontId="23" fillId="0" borderId="28" xfId="0" applyFont="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61">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[Mapa_de_Riesgos_Institucional_2022-04-06_SC.xlsx]Dependencias_Procesos!TablaDinámica2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Asesora de Jurídica</c:v>
                </c:pt>
                <c:pt idx="6">
                  <c:v>Oficina Asesora de Planeación</c:v>
                </c:pt>
                <c:pt idx="7">
                  <c:v>Oficina Consejería de Comunicaciones</c:v>
                </c:pt>
                <c:pt idx="8">
                  <c:v>Oficina de Alta Consejería de Paz, Víctimas y Reconciliación</c:v>
                </c:pt>
                <c:pt idx="9">
                  <c:v>Oficina de Alta Consejería Distrital de Tecnologías de Información y Comunicaciones - TIC</c:v>
                </c:pt>
                <c:pt idx="10">
                  <c:v>Oficina de Control Interno</c:v>
                </c:pt>
                <c:pt idx="11">
                  <c:v>Oficina de Control Interno Disciplinario</c:v>
                </c:pt>
                <c:pt idx="12">
                  <c:v>Oficina de Tecnologías de la Información y las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7</c:v>
                </c:pt>
                <c:pt idx="1">
                  <c:v>14</c:v>
                </c:pt>
                <c:pt idx="2">
                  <c:v>5</c:v>
                </c:pt>
                <c:pt idx="3">
                  <c:v>2</c:v>
                </c:pt>
                <c:pt idx="4">
                  <c:v>2</c:v>
                </c:pt>
                <c:pt idx="5">
                  <c:v>4</c:v>
                </c:pt>
                <c:pt idx="6">
                  <c:v>6</c:v>
                </c:pt>
                <c:pt idx="7">
                  <c:v>7</c:v>
                </c:pt>
                <c:pt idx="8">
                  <c:v>4</c:v>
                </c:pt>
                <c:pt idx="9">
                  <c:v>3</c:v>
                </c:pt>
                <c:pt idx="10">
                  <c:v>2</c:v>
                </c:pt>
                <c:pt idx="11">
                  <c:v>3</c:v>
                </c:pt>
                <c:pt idx="12">
                  <c:v>8</c:v>
                </c:pt>
                <c:pt idx="13">
                  <c:v>4</c:v>
                </c:pt>
                <c:pt idx="14">
                  <c:v>14</c:v>
                </c:pt>
                <c:pt idx="15">
                  <c:v>6</c:v>
                </c:pt>
                <c:pt idx="16">
                  <c:v>12</c:v>
                </c:pt>
                <c:pt idx="17">
                  <c:v>3</c:v>
                </c:pt>
              </c:numCache>
            </c:numRef>
          </c:val>
          <c:extLst>
            <c:ext xmlns:c16="http://schemas.microsoft.com/office/drawing/2014/chart" uri="{C3380CC4-5D6E-409C-BE32-E72D297353CC}">
              <c16:uniqueId val="{00000004-AA26-4C54-9538-A97B064FD9AA}"/>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[Mapa_de_Riesgos_Institucional_2022-04-06_SC.xlsx]Dependencias_Procesos!TablaDinámica3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3</c:v>
                </c:pt>
                <c:pt idx="3">
                  <c:v>4</c:v>
                </c:pt>
                <c:pt idx="4">
                  <c:v>7</c:v>
                </c:pt>
                <c:pt idx="5">
                  <c:v>7</c:v>
                </c:pt>
                <c:pt idx="6">
                  <c:v>3</c:v>
                </c:pt>
                <c:pt idx="7">
                  <c:v>2</c:v>
                </c:pt>
                <c:pt idx="8">
                  <c:v>4</c:v>
                </c:pt>
                <c:pt idx="9">
                  <c:v>5</c:v>
                </c:pt>
                <c:pt idx="10">
                  <c:v>2</c:v>
                </c:pt>
                <c:pt idx="11">
                  <c:v>2</c:v>
                </c:pt>
                <c:pt idx="12">
                  <c:v>5</c:v>
                </c:pt>
                <c:pt idx="13">
                  <c:v>3</c:v>
                </c:pt>
                <c:pt idx="14">
                  <c:v>5</c:v>
                </c:pt>
                <c:pt idx="15">
                  <c:v>5</c:v>
                </c:pt>
                <c:pt idx="16">
                  <c:v>12</c:v>
                </c:pt>
                <c:pt idx="17">
                  <c:v>6</c:v>
                </c:pt>
                <c:pt idx="18">
                  <c:v>9</c:v>
                </c:pt>
                <c:pt idx="19">
                  <c:v>6</c:v>
                </c:pt>
                <c:pt idx="20">
                  <c:v>4</c:v>
                </c:pt>
                <c:pt idx="21">
                  <c:v>3</c:v>
                </c:pt>
                <c:pt idx="22">
                  <c:v>2</c:v>
                </c:pt>
              </c:numCache>
            </c:numRef>
          </c:val>
          <c:extLst>
            <c:ext xmlns:c16="http://schemas.microsoft.com/office/drawing/2014/chart" uri="{C3380CC4-5D6E-409C-BE32-E72D297353CC}">
              <c16:uniqueId val="{00000003-9178-4760-AE89-2D7F63177546}"/>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1125260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650.62143900463" createdVersion="6" refreshedVersion="7" minRefreshableVersion="3" recordCount="106" xr:uid="{74BF4AD6-9E63-481B-838F-4FDD38F5A1F6}">
  <cacheSource type="worksheet">
    <worksheetSource ref="A11:CB117" sheet="Mapa_riesgos"/>
  </cacheSource>
  <cacheFields count="104">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2-0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3-2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3-26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3-26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26">
        <s v="Oficina de Alta Consejería Distrital de Tecnologías de Información y Comunicaciones - TIC"/>
        <s v="Oficina Consejería de Comunicaciones"/>
        <s v="Dirección de Contratación"/>
        <s v="Oficina de Control Interno Disciplinario"/>
        <s v="Oficina Asesora de Planeación"/>
        <s v="Subdirección de Imprenta Distrital"/>
        <s v="Oficina de Tecnologías de la Información y las Comunicaciones"/>
        <s v="Oficina de Control Interno"/>
        <s v="Dirección Distrital de Desarrollo Institucional"/>
        <s v="Subdirección de Servicios Administrativos"/>
        <s v="Subsecretaría de Servicio a la Ciudadanía"/>
        <s v="Dirección Distrital de Archivo de Bogotá"/>
        <s v="Oficina Asesora de Jurídica"/>
        <s v="Dirección de Talento Humano"/>
        <s v="Subdirección Financiera"/>
        <s v="Dirección Distrital de Relaciones Internacionales"/>
        <s v="Oficina de Alta Consejería de Paz, Víctimas y Reconciliación"/>
        <s v="Subsecretaría Distrital de Fortalecimiento Institucional"/>
        <s v="Subsecretaría Técnica" u="1"/>
        <s v=" Oficina de Control Interno " u="1"/>
        <s v=" Oficina Asesora de Jurídica" u="1"/>
        <s v="Alta Consejería Distrital de Tecnologías de Información y Comunicaciones - TIC" u="1"/>
        <s v=" Oficina de Control Interno Disciplinario" u="1"/>
        <s v=" Oficina de Tecnologías de la Información y las Comunicaciones" u="1"/>
        <s v="Oficina de Consejería de Comunicaciones" u="1"/>
        <s v="Alta Consejería para los Derechos de las Víctimas, la Paz y la Reconciliación"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650.621441319447" createdVersion="6" refreshedVersion="7" minRefreshableVersion="3" recordCount="106" xr:uid="{C6E5ACE6-FB74-4714-A30B-9BB6C3137F71}">
  <cacheSource type="worksheet">
    <worksheetSource ref="A11:CA117"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2-0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3-2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3-26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3-26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s v="Gestión de procesos"/>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s v="Gestión de procesos"/>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s v="Corrupción"/>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s v="Gestión de procesos"/>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s v="Gestión de procesos"/>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s v="Gestión de procesos"/>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s v="Gestión de procesos"/>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s v="Gestión de procesos"/>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s v="Gestión de procesos"/>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s v="Gestión de procesos"/>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0/04/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Gestión de procesos"/>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8 Aplicativo CHIE) Realizar socializaciones  a los supervisores y apoyos  de los mismos acerca del cumplimiento a lo establecido en el Manual de Supervisión y el manejo de la plataforma SECOP 2 para la publicación de la información de ejecución contractual._x000a_-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s v="Corrupción"/>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Corrupción"/>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x v="2"/>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s v="Corrupción"/>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5/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3"/>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x v="4"/>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x v="4"/>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s v="Corrupción"/>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s v="Gestión de procesos"/>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s v="Gestión de procesos"/>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Gestión de procesos"/>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s v="Gestión de procesos"/>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Gestión de procesos"/>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s v="Gestión de procesos"/>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s v="Gestión de procesos"/>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s v="Corrupción"/>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s v="Gestión de procesos"/>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s v="Corrupción"/>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x v="7"/>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x v="8"/>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x v="8"/>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s v="Gestión de procesos"/>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s v="Gestión de procesos"/>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s v="Gestión de procesos"/>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s v="Gestión de procesos"/>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s v="Gestión de procesos"/>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analiza las peticiones ciudadanas y valida las competencias relacionadas. La(s) fuente(s) de información utilizadas es(son) actividad 7 del Procedimiento Direccionamiento de Peticiones Ciudadanas 2212200-PR-291. En caso de evidenciar observaciones, desviaciones o diferencias, se evalúa y analiza la petición y se corrigen las competencias y/o se realiza validación con la Oficina Asesora de Jurídica, queda como evidencia correo electrónico de solicitud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De lo contrario, se continua con la gestión de comunicaciones, queda como evidencia el oficio de respuesta a petición reiterativa o trazabilidad a la petición._x000a_- 3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diariamente revisa las comunicaciones proyectadas. La(s) fuente(s) de información utilizadas es(son) actividad 13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traslado o respuest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s v="Corrupción"/>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Corrupción"/>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s v="Gestión de procesos"/>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x v="10"/>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Gestión de procesos"/>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Gestión de procesos"/>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Corrupción"/>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s v="Gestión de procesos"/>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s v="Corrupción"/>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Formular la circular de vistos buenos a procesos de contratación en gestión documental y archivos, de acuerdo al artículo 24 del Decreto 514 del 2006._x000a_- (AP# 1095 Aplicativo CHIE) Formular la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ircular de vistos buenos a procesos de contratación en gestión documental y archivos, de acuerdo al artículo 24 del Decreto 514 del 2006._x000a_-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_x000a_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s v=""/>
    <s v="_x000a__x000a__x000a__x000a_"/>
    <s v=""/>
    <s v=""/>
    <s v="_x000a__x000a__x000a__x000a_"/>
    <s v=""/>
    <s v=""/>
    <s v="_x000a__x000a__x000a__x000a_"/>
    <s v=""/>
    <s v=""/>
    <s v="_x000a__x000a__x000a__x000a_"/>
    <s v=""/>
    <x v="11"/>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s v="Corrupción"/>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x v="12"/>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Gestión de procesos"/>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s v="Gestión de procesos"/>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s v="Corrupción"/>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s v="Gestión de procesos"/>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s v="Gestión de procesos"/>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s v="Gestión de procesos"/>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s v="Gestión de procesos"/>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Corrupción"/>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s v="Gestión de procesos"/>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Gestor Ambiental,  Comité Institucional de Gestión y Desempeño  y Profesionales DAF, autorizado(a) por la Resolución 494 de 2019 y la Resolución 759 de 2020 &quot;Designación gestor ambiental&quot;, cada vez que se defina la política ambiental  revisan la inclusión de la responsabilidad de la organización con el medio ambiente en tres puntos fundamentales: - Mejora continua; - Prevención y control de la contaminación; y -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De lo contrario, quedará aprobada mediante el acta 2211600-FT-008 Comité Institucional de Gestión y Desempeño sin observaciones._x000a_- 2 El  procedimiento  2210111-PR -203 &quot;Formulación, ejecución y seguimiento al Plan Institucional de Gestión Ambiental - PIGA &quot; indica que el Gestor Ambiental, Mesa Técnica de Apoyo en Gestión Ambiental y Profesionales DAF, autorizado(a) por la Resolución 494 de 2019 y la Resolución 759 de 2020 &quot;Designación gestor ambiental&quot;, cada cuatro años para el Plan Institucional de Gestión Ambiental - PIGA y anualmente para el Plan de Acción, revisan el cumplimiento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De lo contrario, quedarán aprobados mediante el acta 2211600-FT-008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Profesionales PIGA DAF, Mesa Técnica de Apoyo en Gestión Ambiental, autorizado(a) por la Resolución 494 de 2019 y la Resolución 759 de 2020 &quot;Designación gestor ambiental&quot;, trimestralmente realizan seguimiento de las actividades descritas en el Plan de Acción Anual del Plan Institucional de Gestión Ambiental PIGA. La(s) fuente(s) de información utilizadas es(son) el Plan de Acción Anual del Plan Institucional de Gestión Ambiental PIGA. En caso de evidenciar observaciones, desviaciones o diferencias, el Gestor Ambiental y los Profesionales PIGA DAF plantearán las acciones pertinentes para fortalecer la implementación del Plan de Acción anual del Plan Institucional de Gestión Ambiental - PIGA conforme con lo señalado en el Acta de la Mesa Técnica de Apoyo en Gestión Ambiental..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s v="Gestión de procesos"/>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1) matriz que contiene los enlaces de publicación de los expedientes electrónicos del SECOP de los contratos que prestan los servicios de transporte, mantenimiento de vehículos, suministro de combustible, vigilancia, cerrajería, aseo y cafetería, donde se podrán validar los registros descritos en la actividad 4 del procedimiento 2211200-PR-195, excepto el “Informe trimestral de verificación de la publicación de la información de ejecución contractual en el SECOP”, por corresponder a un registro que consolida la Dirección de Contratación y 2) el reporte de la Dirección de Contratación que soporta la publicación de la información de ejecución contractual en el SECOP. En caso de evidenciar observaciones, desviaciones o diferencias, y haya lugar a un posible incumplimiento del contrato, se debe implementar el procedimiento previsto en  la Ley 1474 de 2011, en donde se estipula el procedimiento administrativo sancionatorio. De lo contrario, se entenderá cumplido a satisfacción el respectivo contrato._x000a_- 5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6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7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Detectivo_x000a_- Detectivo_x000a_- Preventivo_x000a_- Detectivo_x000a_- Preventivo_x000a__x000a__x000a__x000a__x000a__x000a__x000a__x000a__x000a__x000a__x000a__x000a__x000a_"/>
    <s v="25%_x000a_15%_x000a_15%_x000a_15%_x000a_25%_x000a_15%_x000a_2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30%_x000a_30%_x000a_40%_x000a_30%_x000a_40%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148927999999999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s v="Gestión de procesos"/>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0719999999999995E-2"/>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s v="Corrupción"/>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 5 El procedimiento 4233100-PR-382  &quot;Manejo de la Caja Menor&quot; indica que los profesionales autorizados por el Subdirector Financiero y el Jefe de la Oficina de Control Interno, autorizado(a) por el delegada(o) por el Ordenador(a) del gasto, aleatoriamente realizan el arqueo a la caja menor, revisando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 profesional encargado de la caja menor formulará y ejecutará las acciones a las que haya lugar, las cuales deben ser previamente aprobadas por el Delegado del Ordenador del gasto para la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s v="Gestión de procesos"/>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los profesionales de obra y el Director Administrativo y Financiero o el Subdirector de Servicios Administrativos, autorizado(a) por el Decreto 140 de 2021, semestralmente  revisan el nivel de criticidad técnica y los compromisos misionales de las sedes de la Entidad, para determinar la priorización inicial del mantenimiento integral de los inmuebles a cargo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_x000a_- 3 El procedimiento 2211500-PR-154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la Ficha Descriptiva Después – Mantenimiento Integral 4233100-FT-1002._x000a_- 6 El procedimiento 2211500-PR-154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las registra en la Bitácora de obra para sus respectivos ajustes. De lo contrario, registra la solución en el Sistema de gestión de Servicios, quedando la solicitud en estado “Resuelto”.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s v="Gestión de procesos"/>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s v="Gestión de procesos"/>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s v="Corrupción"/>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9"/>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s v="Gestión de procesos"/>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Corrupción"/>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Corrupción"/>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s v="Gestión de procesos"/>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s v="Gestión de procesos"/>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Gestión de procesos"/>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s v="Gestión de procesos"/>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s v="Gestión de procesos"/>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s v="Gestión de procesos"/>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s v="Gestión de procesos"/>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s v="Gestión de procesos"/>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s v="Corrupción"/>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s v="Corrupción"/>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4"/>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s v="Gestión de procesos"/>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5"/>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s v="Gestión de procesos"/>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s v="Gestión de procesos"/>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s v="Gestión de procesos"/>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Corrupción"/>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s v="Gestión de procesos"/>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s v="Proyecto de inversión"/>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s v="Proyecto de inversión"/>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s v="Proyecto de inversión"/>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s v="Proyecto de inversión"/>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s v="Proyecto de inversión"/>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x v="0"/>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x v="0"/>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x v="0"/>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0/04/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8 Aplicativo CHIE) Realizar socializaciones  a los supervisores y apoyos  de los mismos acerca del cumplimiento a lo establecido en el Manual de Supervisión y el manejo de la plataforma SECOP 2 para la publicación de la información de ejecución contractual._x000a_-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x v="0"/>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x v="1"/>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5/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x v="1"/>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x v="0"/>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x v="0"/>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x v="0"/>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x v="0"/>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x v="0"/>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x v="1"/>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x v="0"/>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x v="1"/>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x v="0"/>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x v="0"/>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x v="0"/>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x v="0"/>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analiza las peticiones ciudadanas y valida las competencias relacionadas. La(s) fuente(s) de información utilizadas es(son) actividad 7 del Procedimiento Direccionamiento de Peticiones Ciudadanas 2212200-PR-291. En caso de evidenciar observaciones, desviaciones o diferencias, se evalúa y analiza la petición y se corrigen las competencias y/o se realiza validación con la Oficina Asesora de Jurídica, queda como evidencia correo electrónico de solicitud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De lo contrario, se continua con la gestión de comunicaciones, queda como evidencia el oficio de respuesta a petición reiterativa o trazabilidad a la petición._x000a_- 3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diariamente revisa las comunicaciones proyectadas. La(s) fuente(s) de información utilizadas es(son) actividad 13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traslado o respuest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x v="0"/>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Formular la circular de vistos buenos a procesos de contratación en gestión documental y archivos, de acuerdo al artículo 24 del Decreto 514 del 2006._x000a_- (AP# 1095 Aplicativo CHIE) Formular la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ircular de vistos buenos a procesos de contratación en gestión documental y archivos, de acuerdo al artículo 24 del Decreto 514 del 2006._x000a_-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_x000a_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x v="0"/>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x v="1"/>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x v="0"/>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x v="0"/>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x v="0"/>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x v="0"/>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x v="0"/>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Gestor Ambiental,  Comité Institucional de Gestión y Desempeño  y Profesionales DAF, autorizado(a) por la Resolución 494 de 2019 y la Resolución 759 de 2020 &quot;Designación gestor ambiental&quot;, cada vez que se defina la política ambiental  revisan la inclusión de la responsabilidad de la organización con el medio ambiente en tres puntos fundamentales: - Mejora continua; - Prevención y control de la contaminación; y -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De lo contrario, quedará aprobada mediante el acta 2211600-FT-008 Comité Institucional de Gestión y Desempeño sin observaciones._x000a_- 2 El  procedimiento  2210111-PR -203 &quot;Formulación, ejecución y seguimiento al Plan Institucional de Gestión Ambiental - PIGA &quot; indica que el Gestor Ambiental, Mesa Técnica de Apoyo en Gestión Ambiental y Profesionales DAF, autorizado(a) por la Resolución 494 de 2019 y la Resolución 759 de 2020 &quot;Designación gestor ambiental&quot;, cada cuatro años para el Plan Institucional de Gestión Ambiental - PIGA y anualmente para el Plan de Acción, revisan el cumplimiento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De lo contrario, quedarán aprobados mediante el acta 2211600-FT-008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Profesionales PIGA DAF, Mesa Técnica de Apoyo en Gestión Ambiental, autorizado(a) por la Resolución 494 de 2019 y la Resolución 759 de 2020 &quot;Designación gestor ambiental&quot;, trimestralmente realizan seguimiento de las actividades descritas en el Plan de Acción Anual del Plan Institucional de Gestión Ambiental PIGA. La(s) fuente(s) de información utilizadas es(son) el Plan de Acción Anual del Plan Institucional de Gestión Ambiental PIGA. En caso de evidenciar observaciones, desviaciones o diferencias, el Gestor Ambiental y los Profesionales PIGA DAF plantearán las acciones pertinentes para fortalecer la implementación del Plan de Acción anual del Plan Institucional de Gestión Ambiental - PIGA conforme con lo señalado en el Acta de la Mesa Técnica de Apoyo en Gestión Ambiental..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x v="0"/>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1) matriz que contiene los enlaces de publicación de los expedientes electrónicos del SECOP de los contratos que prestan los servicios de transporte, mantenimiento de vehículos, suministro de combustible, vigilancia, cerrajería, aseo y cafetería, donde se podrán validar los registros descritos en la actividad 4 del procedimiento 2211200-PR-195, excepto el “Informe trimestral de verificación de la publicación de la información de ejecución contractual en el SECOP”, por corresponder a un registro que consolida la Dirección de Contratación y 2) el reporte de la Dirección de Contratación que soporta la publicación de la información de ejecución contractual en el SECOP. En caso de evidenciar observaciones, desviaciones o diferencias, y haya lugar a un posible incumplimiento del contrato, se debe implementar el procedimiento previsto en  la Ley 1474 de 2011, en donde se estipula el procedimiento administrativo sancionatorio. De lo contrario, se entenderá cumplido a satisfacción el respectivo contrato._x000a_- 5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6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7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Detectivo_x000a_- Detectivo_x000a_- Preventivo_x000a_- Detectivo_x000a_- Preventivo_x000a__x000a__x000a__x000a__x000a__x000a__x000a__x000a__x000a__x000a__x000a__x000a__x000a_"/>
    <s v="25%_x000a_15%_x000a_15%_x000a_15%_x000a_25%_x000a_15%_x000a_2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30%_x000a_30%_x000a_40%_x000a_30%_x000a_40%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148927999999999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x v="0"/>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0719999999999995E-2"/>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x v="1"/>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 5 El procedimiento 4233100-PR-382  &quot;Manejo de la Caja Menor&quot; indica que los profesionales autorizados por el Subdirector Financiero y el Jefe de la Oficina de Control Interno, autorizado(a) por el delegada(o) por el Ordenador(a) del gasto, aleatoriamente realizan el arqueo a la caja menor, revisando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 profesional encargado de la caja menor formulará y ejecutará las acciones a las que haya lugar, las cuales deben ser previamente aprobadas por el Delegado del Ordenador del gasto para la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los profesionales de obra y el Director Administrativo y Financiero o el Subdirector de Servicios Administrativos, autorizado(a) por el Decreto 140 de 2021, semestralmente  revisan el nivel de criticidad técnica y los compromisos misionales de las sedes de la Entidad, para determinar la priorización inicial del mantenimiento integral de los inmuebles a cargo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_x000a_- 3 El procedimiento 2211500-PR-154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la Ficha Descriptiva Después – Mantenimiento Integral 4233100-FT-1002._x000a_- 6 El procedimiento 2211500-PR-154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las registra en la Bitácora de obra para sus respectivos ajustes. De lo contrario, registra la solución en el Sistema de gestión de Servicios, quedando la solicitud en estado “Resuelto”.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x v="0"/>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x v="1"/>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x v="0"/>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x v="0"/>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x v="0"/>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x v="0"/>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x v="0"/>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x v="0"/>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x v="2"/>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x v="2"/>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x v="2"/>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x v="2"/>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x v="2"/>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A7" firstHeaderRow="1" firstDataRow="1" firstDataCol="1"/>
  <pivotFields count="103">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4">
    <i>
      <x/>
    </i>
    <i>
      <x v="1"/>
    </i>
    <i>
      <x v="2"/>
    </i>
    <i t="grand">
      <x/>
    </i>
  </rowItems>
  <colItems count="1">
    <i/>
  </colItems>
  <formats count="7">
    <format dxfId="60">
      <pivotArea type="all" dataOnly="0" outline="0" fieldPosition="0"/>
    </format>
    <format dxfId="59">
      <pivotArea outline="0" collapsedLevelsAreSubtotals="1" fieldPosition="0"/>
    </format>
    <format dxfId="58">
      <pivotArea field="7" type="button" dataOnly="0" labelOnly="1" outline="0" axis="axisRow" fieldPosition="0"/>
    </format>
    <format dxfId="57">
      <pivotArea dataOnly="0" labelOnly="1" fieldPosition="0">
        <references count="1">
          <reference field="7" count="0"/>
        </references>
      </pivotArea>
    </format>
    <format dxfId="56">
      <pivotArea dataOnly="0" labelOnly="1" fieldPosition="0">
        <references count="1">
          <reference field="7" count="0" defaultSubtotal="1"/>
        </references>
      </pivotArea>
    </format>
    <format dxfId="55">
      <pivotArea dataOnly="0" labelOnly="1" grandRow="1" outline="0" fieldPosition="0"/>
    </format>
    <format dxfId="5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 rowHeaderCaption="Procesos / Proyectos de inversión">
  <location ref="A26:B50" firstHeaderRow="1" firstDataRow="1" firstDataCol="1"/>
  <pivotFields count="104">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6" subtotal="count" baseField="0" baseItem="0"/>
  </dataFields>
  <formats count="10">
    <format dxfId="17">
      <pivotArea type="all" dataOnly="0" outline="0" fieldPosition="0"/>
    </format>
    <format dxfId="16">
      <pivotArea outline="0" collapsedLevelsAreSubtotals="1" fieldPosition="0"/>
    </format>
    <format dxfId="15">
      <pivotArea dataOnly="0" labelOnly="1" grandRow="1" outline="0" fieldPosition="0"/>
    </format>
    <format dxfId="14">
      <pivotArea dataOnly="0" labelOnly="1" outline="0" axis="axisValues" fieldPosition="0"/>
    </format>
    <format dxfId="13">
      <pivotArea type="all" dataOnly="0" outline="0" fieldPosition="0"/>
    </format>
    <format dxfId="12">
      <pivotArea outline="0" collapsedLevelsAreSubtotals="1" fieldPosition="0"/>
    </format>
    <format dxfId="11">
      <pivotArea dataOnly="0" labelOnly="1" grandRow="1" outline="0" fieldPosition="0"/>
    </format>
    <format dxfId="10">
      <pivotArea dataOnly="0" labelOnly="1" outline="0" axis="axisValues" fieldPosition="0"/>
    </format>
    <format dxfId="9">
      <pivotArea collapsedLevelsAreSubtotals="1" fieldPosition="0">
        <references count="1">
          <reference field="0" count="21">
            <x v="1"/>
            <x v="2"/>
            <x v="3"/>
            <x v="4"/>
            <x v="5"/>
            <x v="6"/>
            <x v="7"/>
            <x v="8"/>
            <x v="9"/>
            <x v="10"/>
            <x v="11"/>
            <x v="12"/>
            <x v="13"/>
            <x v="14"/>
            <x v="15"/>
            <x v="16"/>
            <x v="17"/>
            <x v="18"/>
            <x v="19"/>
            <x v="20"/>
            <x v="21"/>
          </reference>
        </references>
      </pivotArea>
    </format>
    <format dxfId="8">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4" rowHeaderCaption="Dependencias">
  <location ref="A3:B22" firstHeaderRow="1" firstDataRow="1" firstDataCol="1"/>
  <pivotFields count="104">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7">
        <item m="1" x="20"/>
        <item m="1" x="19"/>
        <item m="1" x="22"/>
        <item m="1" x="23"/>
        <item m="1" x="21"/>
        <item m="1" x="25"/>
        <item x="2"/>
        <item x="13"/>
        <item x="11"/>
        <item x="8"/>
        <item x="15"/>
        <item x="12"/>
        <item x="4"/>
        <item x="1"/>
        <item x="16"/>
        <item x="0"/>
        <item m="1" x="24"/>
        <item x="7"/>
        <item x="3"/>
        <item x="6"/>
        <item x="5"/>
        <item x="9"/>
        <item x="14"/>
        <item x="10"/>
        <item x="17"/>
        <item m="1" x="18"/>
        <item t="default"/>
      </items>
    </pivotField>
  </pivotFields>
  <rowFields count="1">
    <field x="103"/>
  </rowFields>
  <rowItems count="19">
    <i>
      <x v="6"/>
    </i>
    <i>
      <x v="7"/>
    </i>
    <i>
      <x v="8"/>
    </i>
    <i>
      <x v="9"/>
    </i>
    <i>
      <x v="10"/>
    </i>
    <i>
      <x v="11"/>
    </i>
    <i>
      <x v="12"/>
    </i>
    <i>
      <x v="13"/>
    </i>
    <i>
      <x v="14"/>
    </i>
    <i>
      <x v="15"/>
    </i>
    <i>
      <x v="17"/>
    </i>
    <i>
      <x v="18"/>
    </i>
    <i>
      <x v="19"/>
    </i>
    <i>
      <x v="20"/>
    </i>
    <i>
      <x v="21"/>
    </i>
    <i>
      <x v="22"/>
    </i>
    <i>
      <x v="23"/>
    </i>
    <i>
      <x v="24"/>
    </i>
    <i t="grand">
      <x/>
    </i>
  </rowItems>
  <colItems count="1">
    <i/>
  </colItems>
  <dataFields count="1">
    <dataField name="Número de riesgos" fld="6" subtotal="count" baseField="0" baseItem="0"/>
  </dataFields>
  <formats count="12">
    <format dxfId="29">
      <pivotArea type="all" dataOnly="0" outline="0" fieldPosition="0"/>
    </format>
    <format dxfId="28">
      <pivotArea outline="0" collapsedLevelsAreSubtotals="1" fieldPosition="0"/>
    </format>
    <format dxfId="27">
      <pivotArea dataOnly="0" labelOnly="1" grandRow="1" outline="0" fieldPosition="0"/>
    </format>
    <format dxfId="26">
      <pivotArea dataOnly="0" labelOnly="1" outline="0" axis="axisValues" fieldPosition="0"/>
    </format>
    <format dxfId="25">
      <pivotArea type="all" dataOnly="0" outline="0" fieldPosition="0"/>
    </format>
    <format dxfId="24">
      <pivotArea outline="0" collapsedLevelsAreSubtotals="1" fieldPosition="0"/>
    </format>
    <format dxfId="23">
      <pivotArea field="103" type="button" dataOnly="0" labelOnly="1" outline="0" axis="axisRow" fieldPosition="0"/>
    </format>
    <format dxfId="22">
      <pivotArea dataOnly="0" labelOnly="1" fieldPosition="0">
        <references count="1">
          <reference field="103" count="0"/>
        </references>
      </pivotArea>
    </format>
    <format dxfId="21">
      <pivotArea dataOnly="0" labelOnly="1" grandRow="1" outline="0" fieldPosition="0"/>
    </format>
    <format dxfId="20">
      <pivotArea dataOnly="0" labelOnly="1" outline="0" axis="axisValues" fieldPosition="0"/>
    </format>
    <format dxfId="19">
      <pivotArea collapsedLevelsAreSubtotals="1" fieldPosition="0">
        <references count="1">
          <reference field="103" count="16">
            <x v="1"/>
            <x v="2"/>
            <x v="3"/>
            <x v="4"/>
            <x v="5"/>
            <x v="6"/>
            <x v="7"/>
            <x v="8"/>
            <x v="9"/>
            <x v="10"/>
            <x v="12"/>
            <x v="16"/>
            <x v="20"/>
            <x v="21"/>
            <x v="22"/>
            <x v="23"/>
          </reference>
        </references>
      </pivotArea>
    </format>
    <format dxfId="18">
      <pivotArea dataOnly="0" labelOnly="1" fieldPosition="0">
        <references count="1">
          <reference field="103" count="16">
            <x v="1"/>
            <x v="2"/>
            <x v="3"/>
            <x v="4"/>
            <x v="5"/>
            <x v="6"/>
            <x v="7"/>
            <x v="8"/>
            <x v="9"/>
            <x v="10"/>
            <x v="12"/>
            <x v="16"/>
            <x v="20"/>
            <x v="21"/>
            <x v="22"/>
            <x v="23"/>
          </reference>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M1" workbookViewId="0">
      <selection activeCell="T1" sqref="T1:U6"/>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71" t="s">
        <v>265</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341</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344</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340</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345</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339</v>
      </c>
      <c r="U4" s="26" t="s">
        <v>101</v>
      </c>
      <c r="W4" s="35" t="s">
        <v>102</v>
      </c>
      <c r="Z4" s="18" t="s">
        <v>103</v>
      </c>
      <c r="AA4" s="28" t="s">
        <v>104</v>
      </c>
      <c r="AB4" s="18" t="s">
        <v>105</v>
      </c>
      <c r="AC4" s="18" t="s">
        <v>106</v>
      </c>
      <c r="AD4" s="36" t="s">
        <v>107</v>
      </c>
      <c r="AF4" s="22" t="s">
        <v>85</v>
      </c>
      <c r="AG4" s="17" t="s">
        <v>108</v>
      </c>
      <c r="AH4" s="47" t="e">
        <f>IF(#REF!="","",#REF!)</f>
        <v>#REF!</v>
      </c>
      <c r="AI4" s="56">
        <v>43830</v>
      </c>
      <c r="AJ4" s="47" t="s">
        <v>346</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336</v>
      </c>
      <c r="U5" s="26" t="s">
        <v>121</v>
      </c>
      <c r="W5" s="38" t="s">
        <v>122</v>
      </c>
      <c r="AB5" s="18" t="s">
        <v>123</v>
      </c>
      <c r="AC5" s="18" t="s">
        <v>124</v>
      </c>
      <c r="AG5" s="17" t="s">
        <v>125</v>
      </c>
      <c r="AH5" s="47" t="e">
        <f>IF(#REF!="","",#REF!)</f>
        <v>#REF!</v>
      </c>
      <c r="AI5" s="57"/>
      <c r="AJ5" s="47" t="s">
        <v>259</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338</v>
      </c>
      <c r="U6" s="26" t="s">
        <v>337</v>
      </c>
      <c r="AG6" s="17" t="s">
        <v>140</v>
      </c>
      <c r="AH6" s="47" t="e">
        <f>IF(#REF!="","",#REF!)</f>
        <v>#REF!</v>
      </c>
      <c r="AI6" s="58"/>
      <c r="AJ6" s="47" t="s">
        <v>347</v>
      </c>
    </row>
    <row r="7" spans="1:36" ht="90" x14ac:dyDescent="0.25">
      <c r="B7" s="37"/>
      <c r="C7" s="17" t="s">
        <v>141</v>
      </c>
      <c r="D7" s="18" t="s">
        <v>142</v>
      </c>
      <c r="E7" s="18" t="s">
        <v>90</v>
      </c>
      <c r="F7" s="34" t="s">
        <v>143</v>
      </c>
      <c r="G7" s="21" t="s">
        <v>144</v>
      </c>
      <c r="H7" s="22" t="s">
        <v>145</v>
      </c>
      <c r="I7" s="23" t="s">
        <v>146</v>
      </c>
      <c r="J7" s="30" t="s">
        <v>147</v>
      </c>
      <c r="K7" s="18" t="s">
        <v>148</v>
      </c>
      <c r="L7" s="18" t="s">
        <v>149</v>
      </c>
      <c r="M7" s="22" t="s">
        <v>150</v>
      </c>
      <c r="N7" s="25" t="s">
        <v>151</v>
      </c>
      <c r="O7" s="18" t="e">
        <f>IF(#REF!="","",#REF!)</f>
        <v>#REF!</v>
      </c>
      <c r="P7" s="18" t="e">
        <f>IF(#REF!="","",#REF!)</f>
        <v>#REF!</v>
      </c>
      <c r="AG7" s="17" t="s">
        <v>152</v>
      </c>
      <c r="AH7" s="47" t="e">
        <f>IF(#REF!="","",#REF!)</f>
        <v>#REF!</v>
      </c>
      <c r="AI7" s="59"/>
      <c r="AJ7" s="47" t="s">
        <v>247</v>
      </c>
    </row>
    <row r="8" spans="1:36" ht="90" x14ac:dyDescent="0.25">
      <c r="B8" s="37"/>
      <c r="C8" s="17" t="s">
        <v>153</v>
      </c>
      <c r="D8" s="18" t="s">
        <v>154</v>
      </c>
      <c r="E8" s="18" t="s">
        <v>38</v>
      </c>
      <c r="F8" s="34" t="s">
        <v>155</v>
      </c>
      <c r="H8" s="22" t="s">
        <v>156</v>
      </c>
      <c r="I8" s="39"/>
      <c r="J8" s="30" t="s">
        <v>157</v>
      </c>
      <c r="K8" s="40" t="s">
        <v>158</v>
      </c>
      <c r="L8" s="18" t="s">
        <v>159</v>
      </c>
      <c r="M8" s="22" t="s">
        <v>160</v>
      </c>
      <c r="N8" s="23" t="s">
        <v>161</v>
      </c>
      <c r="O8" s="18" t="e">
        <f>IF(#REF!="","",#REF!)</f>
        <v>#REF!</v>
      </c>
      <c r="P8" s="18" t="e">
        <f>IF(#REF!="","",#REF!)</f>
        <v>#REF!</v>
      </c>
      <c r="AG8" s="17" t="s">
        <v>162</v>
      </c>
      <c r="AH8" s="47" t="e">
        <f>IF(#REF!="","",#REF!)</f>
        <v>#REF!</v>
      </c>
      <c r="AJ8" s="47" t="s">
        <v>253</v>
      </c>
    </row>
    <row r="9" spans="1:36" ht="90" x14ac:dyDescent="0.25">
      <c r="B9" s="37"/>
      <c r="C9" s="17" t="s">
        <v>163</v>
      </c>
      <c r="D9" s="18" t="s">
        <v>164</v>
      </c>
      <c r="E9" s="18" t="s">
        <v>90</v>
      </c>
      <c r="F9" s="34" t="s">
        <v>165</v>
      </c>
      <c r="H9" s="22" t="s">
        <v>166</v>
      </c>
      <c r="I9" s="41"/>
      <c r="J9" s="42" t="s">
        <v>167</v>
      </c>
      <c r="L9" s="18" t="s">
        <v>168</v>
      </c>
      <c r="O9" s="18" t="e">
        <f>IF(#REF!="","",#REF!)</f>
        <v>#REF!</v>
      </c>
      <c r="P9" s="18" t="e">
        <f>IF(#REF!="","",#REF!)</f>
        <v>#REF!</v>
      </c>
      <c r="AG9" s="17" t="s">
        <v>169</v>
      </c>
      <c r="AH9" s="47" t="e">
        <f>IF(#REF!="","",#REF!)</f>
        <v>#REF!</v>
      </c>
      <c r="AJ9" s="47" t="s">
        <v>348</v>
      </c>
    </row>
    <row r="10" spans="1:36" ht="75" x14ac:dyDescent="0.25">
      <c r="B10" s="37"/>
      <c r="C10" s="17" t="s">
        <v>170</v>
      </c>
      <c r="D10" s="18" t="s">
        <v>171</v>
      </c>
      <c r="E10" s="18" t="s">
        <v>128</v>
      </c>
      <c r="F10" s="34" t="s">
        <v>172</v>
      </c>
      <c r="H10" s="22" t="s">
        <v>173</v>
      </c>
      <c r="I10" s="43"/>
      <c r="L10" s="18" t="s">
        <v>174</v>
      </c>
      <c r="O10" s="18" t="e">
        <f>IF(#REF!="","",#REF!)</f>
        <v>#REF!</v>
      </c>
      <c r="P10" s="18" t="e">
        <f>IF(#REF!="","",#REF!)</f>
        <v>#REF!</v>
      </c>
      <c r="AG10" s="17" t="s">
        <v>175</v>
      </c>
      <c r="AH10" s="47" t="e">
        <f>IF(#REF!="","",#REF!)</f>
        <v>#REF!</v>
      </c>
      <c r="AJ10" s="47" t="s">
        <v>349</v>
      </c>
    </row>
    <row r="11" spans="1:36" ht="45" x14ac:dyDescent="0.25">
      <c r="B11" s="37"/>
      <c r="C11" s="17" t="s">
        <v>176</v>
      </c>
      <c r="D11" s="18" t="s">
        <v>177</v>
      </c>
      <c r="E11" s="18" t="s">
        <v>38</v>
      </c>
      <c r="L11" s="18" t="s">
        <v>178</v>
      </c>
      <c r="O11" s="18" t="e">
        <f>IF(#REF!="","",#REF!)</f>
        <v>#REF!</v>
      </c>
      <c r="P11" s="18" t="e">
        <f>IF(#REF!="","",#REF!)</f>
        <v>#REF!</v>
      </c>
      <c r="AG11" s="17" t="s">
        <v>179</v>
      </c>
      <c r="AH11" s="47" t="e">
        <f>IF(#REF!="","",#REF!)</f>
        <v>#REF!</v>
      </c>
      <c r="AJ11" s="47" t="s">
        <v>252</v>
      </c>
    </row>
    <row r="12" spans="1:36" ht="90" x14ac:dyDescent="0.25">
      <c r="B12" s="37"/>
      <c r="C12" s="17" t="s">
        <v>180</v>
      </c>
      <c r="D12" s="18" t="s">
        <v>181</v>
      </c>
      <c r="E12" s="18" t="s">
        <v>111</v>
      </c>
      <c r="L12" s="18" t="s">
        <v>182</v>
      </c>
      <c r="AG12" s="17" t="s">
        <v>169</v>
      </c>
      <c r="AH12" s="47" t="e">
        <f>IF(#REF!="","",#REF!)</f>
        <v>#REF!</v>
      </c>
      <c r="AJ12" s="47" t="s">
        <v>348</v>
      </c>
    </row>
    <row r="13" spans="1:36" ht="90" x14ac:dyDescent="0.25">
      <c r="B13" s="37"/>
      <c r="C13" s="17" t="s">
        <v>183</v>
      </c>
      <c r="D13" s="18" t="s">
        <v>184</v>
      </c>
      <c r="E13" s="18" t="s">
        <v>38</v>
      </c>
      <c r="L13" s="18" t="s">
        <v>185</v>
      </c>
      <c r="AG13" s="17" t="s">
        <v>186</v>
      </c>
      <c r="AH13" s="47" t="e">
        <f>IF(#REF!="","",#REF!)</f>
        <v>#REF!</v>
      </c>
      <c r="AJ13" s="47" t="s">
        <v>254</v>
      </c>
    </row>
    <row r="14" spans="1:36" ht="75" x14ac:dyDescent="0.25">
      <c r="B14" s="37"/>
      <c r="C14" s="17" t="s">
        <v>187</v>
      </c>
      <c r="D14" s="18" t="s">
        <v>188</v>
      </c>
      <c r="E14" s="18" t="s">
        <v>38</v>
      </c>
      <c r="L14" s="18" t="s">
        <v>189</v>
      </c>
      <c r="AG14" s="17" t="s">
        <v>190</v>
      </c>
      <c r="AH14" s="47" t="e">
        <f>IF(#REF!="","",#REF!)</f>
        <v>#REF!</v>
      </c>
      <c r="AJ14" s="1" t="s">
        <v>350</v>
      </c>
    </row>
    <row r="15" spans="1:36" ht="60" x14ac:dyDescent="0.25">
      <c r="B15" s="37"/>
      <c r="C15" s="17" t="s">
        <v>191</v>
      </c>
      <c r="D15" s="18" t="s">
        <v>192</v>
      </c>
      <c r="E15" s="18" t="s">
        <v>111</v>
      </c>
      <c r="L15" s="18" t="s">
        <v>193</v>
      </c>
      <c r="AG15" s="17" t="s">
        <v>194</v>
      </c>
      <c r="AH15" s="47" t="e">
        <f>IF(#REF!="","",#REF!)</f>
        <v>#REF!</v>
      </c>
      <c r="AJ15" s="47" t="s">
        <v>261</v>
      </c>
    </row>
    <row r="16" spans="1:36" ht="90" x14ac:dyDescent="0.25">
      <c r="B16" s="37"/>
      <c r="C16" s="17" t="s">
        <v>195</v>
      </c>
      <c r="D16" s="18" t="s">
        <v>196</v>
      </c>
      <c r="E16" s="18" t="s">
        <v>111</v>
      </c>
      <c r="L16" s="18" t="s">
        <v>197</v>
      </c>
      <c r="AG16" s="17" t="s">
        <v>198</v>
      </c>
      <c r="AH16" s="47" t="e">
        <f>IF(#REF!="","",#REF!)</f>
        <v>#REF!</v>
      </c>
      <c r="AJ16" s="47" t="s">
        <v>249</v>
      </c>
    </row>
    <row r="17" spans="2:36" ht="75" x14ac:dyDescent="0.25">
      <c r="B17" s="37"/>
      <c r="C17" s="17" t="s">
        <v>199</v>
      </c>
      <c r="D17" s="18" t="s">
        <v>200</v>
      </c>
      <c r="E17" s="18" t="s">
        <v>111</v>
      </c>
      <c r="L17" s="18" t="s">
        <v>201</v>
      </c>
      <c r="AG17" s="17" t="s">
        <v>202</v>
      </c>
      <c r="AJ17" s="47" t="s">
        <v>261</v>
      </c>
    </row>
    <row r="18" spans="2:36" ht="75" x14ac:dyDescent="0.25">
      <c r="B18" s="37"/>
      <c r="C18" s="17" t="s">
        <v>203</v>
      </c>
      <c r="D18" s="18" t="s">
        <v>204</v>
      </c>
      <c r="E18" s="18" t="s">
        <v>38</v>
      </c>
      <c r="L18" s="40" t="s">
        <v>205</v>
      </c>
      <c r="AG18" s="17" t="s">
        <v>206</v>
      </c>
      <c r="AJ18" s="47" t="s">
        <v>251</v>
      </c>
    </row>
    <row r="19" spans="2:36" ht="75" x14ac:dyDescent="0.25">
      <c r="B19" s="37"/>
      <c r="C19" s="17" t="s">
        <v>207</v>
      </c>
      <c r="D19" s="18" t="s">
        <v>208</v>
      </c>
      <c r="E19" s="18" t="s">
        <v>111</v>
      </c>
      <c r="L19" s="40" t="s">
        <v>209</v>
      </c>
      <c r="AG19" s="17" t="s">
        <v>194</v>
      </c>
      <c r="AJ19" s="47" t="s">
        <v>261</v>
      </c>
    </row>
    <row r="20" spans="2:36" ht="150" x14ac:dyDescent="0.25">
      <c r="B20" s="37"/>
      <c r="C20" s="17" t="s">
        <v>210</v>
      </c>
      <c r="D20" s="18" t="s">
        <v>211</v>
      </c>
      <c r="E20" s="18" t="s">
        <v>90</v>
      </c>
      <c r="AG20" s="17" t="s">
        <v>212</v>
      </c>
      <c r="AJ20" s="47" t="s">
        <v>249</v>
      </c>
    </row>
    <row r="21" spans="2:36" ht="45" x14ac:dyDescent="0.25">
      <c r="B21" s="37"/>
      <c r="C21" s="17" t="s">
        <v>213</v>
      </c>
      <c r="D21" s="18" t="s">
        <v>214</v>
      </c>
      <c r="E21" s="18" t="s">
        <v>111</v>
      </c>
      <c r="AG21" s="17" t="s">
        <v>215</v>
      </c>
      <c r="AJ21" s="47" t="s">
        <v>260</v>
      </c>
    </row>
    <row r="22" spans="2:36" ht="60" x14ac:dyDescent="0.25">
      <c r="B22" s="37"/>
      <c r="C22" s="17" t="s">
        <v>216</v>
      </c>
      <c r="D22" s="18" t="s">
        <v>217</v>
      </c>
      <c r="E22" s="18" t="s">
        <v>111</v>
      </c>
      <c r="AG22" s="17" t="s">
        <v>218</v>
      </c>
      <c r="AJ22" s="47" t="s">
        <v>351</v>
      </c>
    </row>
    <row r="23" spans="2:36" ht="51" x14ac:dyDescent="0.25">
      <c r="B23" s="37"/>
      <c r="C23" s="17" t="s">
        <v>219</v>
      </c>
      <c r="D23" s="18" t="s">
        <v>220</v>
      </c>
      <c r="E23" s="18" t="s">
        <v>38</v>
      </c>
      <c r="AG23" s="17" t="s">
        <v>221</v>
      </c>
      <c r="AJ23" s="47" t="s">
        <v>255</v>
      </c>
    </row>
    <row r="24" spans="2:36" ht="60" x14ac:dyDescent="0.25">
      <c r="C24" s="17" t="s">
        <v>292</v>
      </c>
      <c r="AJ24" s="47" t="s">
        <v>295</v>
      </c>
    </row>
    <row r="25" spans="2:36" ht="30" x14ac:dyDescent="0.25">
      <c r="C25" s="17" t="s">
        <v>294</v>
      </c>
      <c r="AJ25" s="47" t="s">
        <v>247</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72" t="s">
        <v>265</v>
      </c>
    </row>
    <row r="2" spans="1:2" x14ac:dyDescent="0.25">
      <c r="A2" s="17" t="s">
        <v>141</v>
      </c>
      <c r="B2" t="s">
        <v>247</v>
      </c>
    </row>
    <row r="3" spans="1:2" x14ac:dyDescent="0.25">
      <c r="A3" s="17" t="s">
        <v>88</v>
      </c>
      <c r="B3" t="s">
        <v>248</v>
      </c>
    </row>
    <row r="4" spans="1:2" x14ac:dyDescent="0.25">
      <c r="A4" s="17" t="s">
        <v>210</v>
      </c>
      <c r="B4" t="s">
        <v>249</v>
      </c>
    </row>
    <row r="5" spans="1:2" x14ac:dyDescent="0.25">
      <c r="A5" s="17" t="s">
        <v>195</v>
      </c>
      <c r="B5" t="s">
        <v>249</v>
      </c>
    </row>
    <row r="6" spans="1:2" x14ac:dyDescent="0.25">
      <c r="A6" s="17" t="s">
        <v>163</v>
      </c>
      <c r="B6" t="s">
        <v>250</v>
      </c>
    </row>
    <row r="7" spans="1:2" ht="25.5" x14ac:dyDescent="0.25">
      <c r="A7" s="17" t="s">
        <v>180</v>
      </c>
      <c r="B7" t="s">
        <v>250</v>
      </c>
    </row>
    <row r="8" spans="1:2" x14ac:dyDescent="0.25">
      <c r="A8" s="17" t="s">
        <v>203</v>
      </c>
      <c r="B8" t="s">
        <v>251</v>
      </c>
    </row>
    <row r="9" spans="1:2" x14ac:dyDescent="0.25">
      <c r="A9" s="17" t="s">
        <v>176</v>
      </c>
      <c r="B9" t="s">
        <v>252</v>
      </c>
    </row>
    <row r="10" spans="1:2" x14ac:dyDescent="0.25">
      <c r="A10" s="17" t="s">
        <v>153</v>
      </c>
      <c r="B10" t="s">
        <v>253</v>
      </c>
    </row>
    <row r="11" spans="1:2" ht="25.5" x14ac:dyDescent="0.25">
      <c r="A11" s="17" t="s">
        <v>183</v>
      </c>
      <c r="B11" t="s">
        <v>254</v>
      </c>
    </row>
    <row r="12" spans="1:2" x14ac:dyDescent="0.25">
      <c r="A12" s="17" t="s">
        <v>219</v>
      </c>
      <c r="B12" t="s">
        <v>255</v>
      </c>
    </row>
    <row r="13" spans="1:2" x14ac:dyDescent="0.25">
      <c r="A13" s="17" t="s">
        <v>36</v>
      </c>
      <c r="B13" t="s">
        <v>256</v>
      </c>
    </row>
    <row r="14" spans="1:2" ht="38.25" x14ac:dyDescent="0.25">
      <c r="A14" s="17" t="s">
        <v>64</v>
      </c>
      <c r="B14" t="s">
        <v>257</v>
      </c>
    </row>
    <row r="15" spans="1:2" x14ac:dyDescent="0.25">
      <c r="A15" s="17" t="s">
        <v>187</v>
      </c>
      <c r="B15" t="s">
        <v>258</v>
      </c>
    </row>
    <row r="16" spans="1:2" x14ac:dyDescent="0.25">
      <c r="A16" s="17" t="s">
        <v>109</v>
      </c>
      <c r="B16" t="s">
        <v>259</v>
      </c>
    </row>
    <row r="17" spans="1:2" x14ac:dyDescent="0.25">
      <c r="A17" s="17" t="s">
        <v>213</v>
      </c>
      <c r="B17" t="s">
        <v>260</v>
      </c>
    </row>
    <row r="18" spans="1:2" x14ac:dyDescent="0.25">
      <c r="A18" s="17" t="s">
        <v>191</v>
      </c>
      <c r="B18" t="s">
        <v>261</v>
      </c>
    </row>
    <row r="19" spans="1:2" x14ac:dyDescent="0.25">
      <c r="A19" s="17" t="s">
        <v>207</v>
      </c>
      <c r="B19" t="s">
        <v>261</v>
      </c>
    </row>
    <row r="20" spans="1:2" x14ac:dyDescent="0.25">
      <c r="A20" s="17" t="s">
        <v>199</v>
      </c>
      <c r="B20" t="s">
        <v>261</v>
      </c>
    </row>
    <row r="21" spans="1:2" x14ac:dyDescent="0.25">
      <c r="A21" s="17" t="s">
        <v>216</v>
      </c>
      <c r="B21" t="s">
        <v>262</v>
      </c>
    </row>
    <row r="22" spans="1:2" x14ac:dyDescent="0.25">
      <c r="A22" s="17" t="s">
        <v>170</v>
      </c>
      <c r="B22" t="s">
        <v>263</v>
      </c>
    </row>
    <row r="23" spans="1:2" x14ac:dyDescent="0.25">
      <c r="A23" s="17" t="s">
        <v>126</v>
      </c>
      <c r="B23" t="s">
        <v>264</v>
      </c>
    </row>
    <row r="24" spans="1:2" x14ac:dyDescent="0.25">
      <c r="A24" s="17" t="s">
        <v>292</v>
      </c>
      <c r="B24" t="s">
        <v>295</v>
      </c>
    </row>
    <row r="25" spans="1:2" ht="25.5" x14ac:dyDescent="0.25">
      <c r="A25" s="17" t="s">
        <v>294</v>
      </c>
      <c r="B25" t="s">
        <v>247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76" bestFit="1" customWidth="1"/>
    <col min="2" max="2" width="56.5703125" style="76" bestFit="1" customWidth="1"/>
    <col min="3" max="3" width="16.7109375" style="76" bestFit="1" customWidth="1"/>
    <col min="4" max="4" width="23.140625" style="76" bestFit="1" customWidth="1"/>
    <col min="5" max="16384" width="11.42578125" style="76"/>
  </cols>
  <sheetData>
    <row r="3" spans="1:3" x14ac:dyDescent="0.25">
      <c r="A3" s="105" t="s">
        <v>245</v>
      </c>
      <c r="B3"/>
      <c r="C3"/>
    </row>
    <row r="4" spans="1:3" x14ac:dyDescent="0.25">
      <c r="A4" s="76" t="s">
        <v>63</v>
      </c>
      <c r="B4"/>
      <c r="C4"/>
    </row>
    <row r="5" spans="1:3" x14ac:dyDescent="0.25">
      <c r="A5" s="76" t="s">
        <v>35</v>
      </c>
      <c r="B5"/>
      <c r="C5"/>
    </row>
    <row r="6" spans="1:3" x14ac:dyDescent="0.25">
      <c r="A6" s="76" t="s">
        <v>293</v>
      </c>
      <c r="B6"/>
      <c r="C6"/>
    </row>
    <row r="7" spans="1:3" x14ac:dyDescent="0.25">
      <c r="A7" s="76" t="s">
        <v>246</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CB117"/>
  <sheetViews>
    <sheetView showGridLines="0" tabSelected="1" view="pageBreakPreview" zoomScale="70" zoomScaleNormal="60" zoomScaleSheetLayoutView="70" workbookViewId="0">
      <selection sqref="A1:AB1"/>
    </sheetView>
  </sheetViews>
  <sheetFormatPr baseColWidth="10" defaultColWidth="11.42578125" defaultRowHeight="12.75" x14ac:dyDescent="0.2"/>
  <cols>
    <col min="1" max="1" width="35.5703125" style="184" customWidth="1"/>
    <col min="2" max="2" width="30.7109375" style="2" customWidth="1"/>
    <col min="3" max="3" width="53.85546875" style="2" customWidth="1"/>
    <col min="4" max="4" width="25" style="2" customWidth="1"/>
    <col min="5" max="5" width="19" style="2" customWidth="1"/>
    <col min="6" max="6" width="53.85546875" style="2" customWidth="1"/>
    <col min="7" max="7" width="57.5703125" style="2" customWidth="1"/>
    <col min="8" max="8" width="15.7109375" style="2" customWidth="1"/>
    <col min="9" max="9" width="19.42578125" style="2" customWidth="1"/>
    <col min="10" max="10" width="17.140625" style="2" customWidth="1"/>
    <col min="11" max="13" width="41" style="2" customWidth="1"/>
    <col min="14" max="14" width="44.85546875" style="2" customWidth="1"/>
    <col min="15" max="17" width="50.7109375" style="2" customWidth="1"/>
    <col min="18" max="18" width="5.28515625" style="2" customWidth="1"/>
    <col min="19" max="19" width="8.140625" style="2" customWidth="1"/>
    <col min="20" max="21" width="5.28515625" style="2" customWidth="1"/>
    <col min="22" max="22" width="18.85546875" style="2" customWidth="1"/>
    <col min="23" max="23" width="52.28515625" style="2" customWidth="1"/>
    <col min="24" max="24" width="5.28515625" style="2" customWidth="1"/>
    <col min="25" max="25" width="8.42578125" style="2" customWidth="1"/>
    <col min="26" max="26" width="5.28515625" style="2" customWidth="1"/>
    <col min="27" max="27" width="8.42578125" style="2" customWidth="1"/>
    <col min="28" max="28" width="18.85546875" style="2" customWidth="1"/>
    <col min="29" max="29" width="31.140625" style="2" customWidth="1"/>
    <col min="30" max="30" width="15.85546875" style="2" customWidth="1"/>
    <col min="31" max="31" width="70.85546875" style="2" customWidth="1"/>
    <col min="32" max="32" width="46.5703125" style="2" customWidth="1"/>
    <col min="33" max="33" width="30.7109375" style="2" customWidth="1"/>
    <col min="34" max="35" width="20.42578125" style="2" customWidth="1"/>
    <col min="36" max="36" width="70.85546875" style="2" customWidth="1"/>
    <col min="37" max="38" width="30.7109375" style="2" customWidth="1"/>
    <col min="39" max="40" width="20.42578125" style="2" customWidth="1"/>
    <col min="41" max="43" width="70.710937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14.7109375" style="2" customWidth="1"/>
    <col min="75" max="75" width="23.42578125" style="2" customWidth="1"/>
    <col min="76" max="76" width="31.42578125" style="2" customWidth="1"/>
    <col min="77" max="77" width="14.7109375" style="2" customWidth="1"/>
    <col min="78" max="78" width="23.42578125" style="2" customWidth="1"/>
    <col min="79" max="79" width="31.42578125" style="2" customWidth="1"/>
    <col min="80" max="96" width="11.42578125" style="2" customWidth="1"/>
    <col min="97" max="16384" width="11.42578125" style="2"/>
  </cols>
  <sheetData>
    <row r="1" spans="1:80" ht="81" customHeight="1" x14ac:dyDescent="0.2">
      <c r="A1" s="205" t="s">
        <v>352</v>
      </c>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158"/>
      <c r="AD1" s="159"/>
      <c r="AE1" s="158"/>
      <c r="AF1" s="158"/>
      <c r="AG1" s="158"/>
      <c r="AH1" s="158"/>
      <c r="AI1" s="158"/>
      <c r="AJ1" s="158"/>
      <c r="AK1" s="158"/>
      <c r="AL1" s="158"/>
      <c r="AM1" s="158"/>
      <c r="AN1" s="158"/>
      <c r="AO1" s="158"/>
      <c r="AP1" s="158"/>
      <c r="AQ1" s="160"/>
    </row>
    <row r="2" spans="1:80" ht="9.75" customHeight="1" x14ac:dyDescent="0.2">
      <c r="A2" s="201" t="s">
        <v>244</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119"/>
      <c r="AD2" s="120"/>
      <c r="AE2" s="71"/>
      <c r="AF2" s="71"/>
      <c r="AG2" s="71"/>
      <c r="AH2" s="71"/>
      <c r="AI2" s="71"/>
      <c r="AJ2" s="71"/>
      <c r="AK2" s="71"/>
      <c r="AL2" s="71"/>
      <c r="AM2" s="71"/>
      <c r="AN2" s="71"/>
      <c r="AO2" s="71"/>
      <c r="AP2" s="71"/>
      <c r="AQ2" s="161"/>
    </row>
    <row r="3" spans="1:80" ht="9.75" customHeight="1" x14ac:dyDescent="0.2">
      <c r="A3" s="201"/>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119"/>
      <c r="AD3" s="120"/>
      <c r="AE3" s="71"/>
      <c r="AF3" s="71"/>
      <c r="AG3" s="71"/>
      <c r="AH3" s="71"/>
      <c r="AI3" s="71"/>
      <c r="AJ3" s="71"/>
      <c r="AK3" s="71"/>
      <c r="AL3" s="71"/>
      <c r="AM3" s="71"/>
      <c r="AN3" s="71"/>
      <c r="AO3" s="71"/>
      <c r="AP3" s="71"/>
      <c r="AQ3" s="161"/>
    </row>
    <row r="4" spans="1:80" ht="9.75" customHeight="1" x14ac:dyDescent="0.2">
      <c r="A4" s="201"/>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119"/>
      <c r="AD4" s="120"/>
      <c r="AE4" s="71"/>
      <c r="AF4" s="71"/>
      <c r="AG4" s="71"/>
      <c r="AH4" s="71"/>
      <c r="AI4" s="71"/>
      <c r="AJ4" s="71"/>
      <c r="AK4" s="71"/>
      <c r="AL4" s="71"/>
      <c r="AM4" s="71"/>
      <c r="AN4" s="71"/>
      <c r="AO4" s="71"/>
      <c r="AP4" s="71"/>
      <c r="AQ4" s="161"/>
    </row>
    <row r="5" spans="1:80" ht="5.25" customHeight="1" thickBot="1" x14ac:dyDescent="0.25">
      <c r="A5" s="203"/>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185"/>
      <c r="AD5" s="44"/>
      <c r="AE5" s="71"/>
      <c r="AF5" s="71"/>
      <c r="AG5" s="71"/>
      <c r="AH5" s="71"/>
      <c r="AI5" s="71"/>
      <c r="AJ5" s="71"/>
      <c r="AK5" s="71"/>
      <c r="AL5" s="71"/>
      <c r="AM5" s="71"/>
      <c r="AN5" s="71"/>
      <c r="AO5" s="71"/>
      <c r="AP5" s="71"/>
      <c r="AQ5" s="161"/>
    </row>
    <row r="6" spans="1:80" ht="51" customHeight="1" x14ac:dyDescent="0.2">
      <c r="A6" s="162" t="s">
        <v>231</v>
      </c>
      <c r="B6" s="141">
        <v>44657</v>
      </c>
      <c r="C6" s="3"/>
      <c r="D6" s="163"/>
      <c r="E6" s="163"/>
      <c r="F6" s="163"/>
      <c r="G6" s="163"/>
      <c r="H6" s="163"/>
      <c r="I6" s="163"/>
      <c r="J6" s="163"/>
      <c r="K6" s="163"/>
      <c r="L6" s="163"/>
      <c r="M6" s="163"/>
      <c r="N6" s="163"/>
      <c r="O6" s="163"/>
      <c r="P6" s="163"/>
      <c r="Q6" s="163"/>
      <c r="R6" s="231" t="s">
        <v>2066</v>
      </c>
      <c r="S6" s="232"/>
      <c r="T6" s="232"/>
      <c r="U6" s="232"/>
      <c r="V6" s="232"/>
      <c r="W6" s="232"/>
      <c r="X6" s="232"/>
      <c r="Y6" s="232"/>
      <c r="Z6" s="232"/>
      <c r="AA6" s="232"/>
      <c r="AB6" s="232"/>
      <c r="AC6" s="233"/>
      <c r="AD6" s="50"/>
      <c r="AE6" s="71"/>
      <c r="AF6" s="71"/>
      <c r="AG6" s="71"/>
      <c r="AH6" s="71"/>
      <c r="AI6" s="71"/>
      <c r="AJ6" s="71"/>
      <c r="AK6" s="71"/>
      <c r="AL6" s="71"/>
      <c r="AM6" s="71"/>
      <c r="AN6" s="71"/>
      <c r="AO6" s="71"/>
      <c r="AP6" s="71"/>
      <c r="AQ6" s="161"/>
    </row>
    <row r="7" spans="1:80" ht="4.5" customHeight="1" thickBot="1" x14ac:dyDescent="0.25">
      <c r="A7" s="3"/>
      <c r="B7" s="71"/>
      <c r="C7" s="71"/>
      <c r="D7" s="71"/>
      <c r="E7" s="71"/>
      <c r="F7" s="71"/>
      <c r="G7" s="71"/>
      <c r="H7" s="71"/>
      <c r="I7" s="71"/>
      <c r="J7" s="71"/>
      <c r="K7" s="71"/>
      <c r="L7" s="71"/>
      <c r="M7" s="71"/>
      <c r="N7" s="71"/>
      <c r="O7" s="71"/>
      <c r="P7" s="71"/>
      <c r="Q7" s="71"/>
      <c r="R7" s="234"/>
      <c r="S7" s="235"/>
      <c r="T7" s="235"/>
      <c r="U7" s="235"/>
      <c r="V7" s="235"/>
      <c r="W7" s="235"/>
      <c r="X7" s="235"/>
      <c r="Y7" s="235"/>
      <c r="Z7" s="235"/>
      <c r="AA7" s="235"/>
      <c r="AB7" s="235"/>
      <c r="AC7" s="236"/>
      <c r="AD7" s="44"/>
      <c r="AE7" s="71"/>
      <c r="AF7" s="71"/>
      <c r="AG7" s="71"/>
      <c r="AH7" s="71"/>
      <c r="AI7" s="71"/>
      <c r="AJ7" s="71"/>
      <c r="AK7" s="71"/>
      <c r="AL7" s="71"/>
      <c r="AM7" s="71"/>
      <c r="AN7" s="71"/>
      <c r="AO7" s="71"/>
      <c r="AP7" s="71"/>
      <c r="AQ7" s="161"/>
    </row>
    <row r="8" spans="1:80" ht="5.25" customHeight="1" thickBot="1" x14ac:dyDescent="0.25">
      <c r="A8" s="164"/>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44"/>
      <c r="AE8" s="71"/>
      <c r="AF8" s="71"/>
      <c r="AG8" s="71"/>
      <c r="AH8" s="71"/>
      <c r="AI8" s="71"/>
      <c r="AJ8" s="71"/>
      <c r="AK8" s="71"/>
      <c r="AL8" s="71"/>
      <c r="AM8" s="71"/>
      <c r="AN8" s="71"/>
      <c r="AO8" s="71"/>
      <c r="AP8" s="71"/>
      <c r="AQ8" s="161"/>
    </row>
    <row r="9" spans="1:80" ht="18" customHeight="1" x14ac:dyDescent="0.2">
      <c r="A9" s="165"/>
      <c r="B9" s="142"/>
      <c r="C9" s="165"/>
      <c r="D9" s="165"/>
      <c r="E9" s="142"/>
      <c r="F9" s="54"/>
      <c r="G9" s="145"/>
      <c r="H9" s="146"/>
      <c r="I9" s="54"/>
      <c r="J9" s="146"/>
      <c r="K9" s="207" t="s">
        <v>232</v>
      </c>
      <c r="L9" s="208"/>
      <c r="M9" s="209"/>
      <c r="N9" s="213" t="s">
        <v>233</v>
      </c>
      <c r="O9" s="214"/>
      <c r="P9" s="214"/>
      <c r="Q9" s="215"/>
      <c r="R9" s="219"/>
      <c r="S9" s="219"/>
      <c r="T9" s="220" t="s">
        <v>234</v>
      </c>
      <c r="U9" s="220"/>
      <c r="V9" s="220"/>
      <c r="W9" s="221"/>
      <c r="X9" s="225" t="s">
        <v>235</v>
      </c>
      <c r="Y9" s="226"/>
      <c r="Z9" s="226"/>
      <c r="AA9" s="226"/>
      <c r="AB9" s="226"/>
      <c r="AC9" s="227"/>
      <c r="AD9" s="186" t="s">
        <v>230</v>
      </c>
      <c r="AE9" s="187"/>
      <c r="AF9" s="187"/>
      <c r="AG9" s="187"/>
      <c r="AH9" s="187"/>
      <c r="AI9" s="187"/>
      <c r="AJ9" s="187"/>
      <c r="AK9" s="187"/>
      <c r="AL9" s="187"/>
      <c r="AM9" s="187"/>
      <c r="AN9" s="187"/>
      <c r="AO9" s="187"/>
      <c r="AP9" s="187"/>
      <c r="AQ9" s="187"/>
      <c r="AR9" s="188" t="s">
        <v>228</v>
      </c>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9"/>
    </row>
    <row r="10" spans="1:80" ht="21.95" customHeight="1" x14ac:dyDescent="0.2">
      <c r="A10" s="166"/>
      <c r="B10" s="143"/>
      <c r="C10" s="166"/>
      <c r="D10" s="166"/>
      <c r="E10" s="143"/>
      <c r="F10" s="149"/>
      <c r="G10" s="147"/>
      <c r="H10" s="148"/>
      <c r="I10" s="149"/>
      <c r="J10" s="148"/>
      <c r="K10" s="210"/>
      <c r="L10" s="211"/>
      <c r="M10" s="212"/>
      <c r="N10" s="216"/>
      <c r="O10" s="217"/>
      <c r="P10" s="217"/>
      <c r="Q10" s="218"/>
      <c r="R10" s="150"/>
      <c r="S10" s="151"/>
      <c r="T10" s="222"/>
      <c r="U10" s="223"/>
      <c r="V10" s="223"/>
      <c r="W10" s="224"/>
      <c r="X10" s="228"/>
      <c r="Y10" s="229"/>
      <c r="Z10" s="229"/>
      <c r="AA10" s="229"/>
      <c r="AB10" s="229"/>
      <c r="AC10" s="230"/>
      <c r="AD10" s="55"/>
      <c r="AE10" s="192" t="s">
        <v>305</v>
      </c>
      <c r="AF10" s="193"/>
      <c r="AG10" s="193"/>
      <c r="AH10" s="193"/>
      <c r="AI10" s="194"/>
      <c r="AJ10" s="195" t="s">
        <v>236</v>
      </c>
      <c r="AK10" s="196"/>
      <c r="AL10" s="196"/>
      <c r="AM10" s="196"/>
      <c r="AN10" s="197"/>
      <c r="AO10" s="198" t="s">
        <v>237</v>
      </c>
      <c r="AP10" s="199"/>
      <c r="AQ10" s="20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1"/>
    </row>
    <row r="11" spans="1:80" ht="132" customHeight="1" x14ac:dyDescent="0.2">
      <c r="A11" s="167" t="s">
        <v>296</v>
      </c>
      <c r="B11" s="144" t="s">
        <v>301</v>
      </c>
      <c r="C11" s="167" t="s">
        <v>302</v>
      </c>
      <c r="D11" s="167" t="s">
        <v>303</v>
      </c>
      <c r="E11" s="144" t="s">
        <v>304</v>
      </c>
      <c r="F11" s="125" t="s">
        <v>316</v>
      </c>
      <c r="G11" s="152" t="s">
        <v>306</v>
      </c>
      <c r="H11" s="125" t="s">
        <v>222</v>
      </c>
      <c r="I11" s="125" t="s">
        <v>317</v>
      </c>
      <c r="J11" s="125" t="s">
        <v>307</v>
      </c>
      <c r="K11" s="45" t="s">
        <v>223</v>
      </c>
      <c r="L11" s="45" t="s">
        <v>224</v>
      </c>
      <c r="M11" s="48" t="s">
        <v>308</v>
      </c>
      <c r="N11" s="45" t="s">
        <v>297</v>
      </c>
      <c r="O11" s="45" t="s">
        <v>309</v>
      </c>
      <c r="P11" s="45" t="s">
        <v>239</v>
      </c>
      <c r="Q11" s="45" t="s">
        <v>310</v>
      </c>
      <c r="R11" s="52" t="s">
        <v>311</v>
      </c>
      <c r="S11" s="52" t="s">
        <v>318</v>
      </c>
      <c r="T11" s="52" t="s">
        <v>312</v>
      </c>
      <c r="U11" s="52" t="s">
        <v>319</v>
      </c>
      <c r="V11" s="53" t="s">
        <v>313</v>
      </c>
      <c r="W11" s="53" t="s">
        <v>240</v>
      </c>
      <c r="X11" s="49" t="s">
        <v>314</v>
      </c>
      <c r="Y11" s="52" t="s">
        <v>320</v>
      </c>
      <c r="Z11" s="49" t="s">
        <v>321</v>
      </c>
      <c r="AA11" s="52" t="s">
        <v>322</v>
      </c>
      <c r="AB11" s="48" t="s">
        <v>315</v>
      </c>
      <c r="AC11" s="48" t="s">
        <v>240</v>
      </c>
      <c r="AD11" s="45" t="s">
        <v>241</v>
      </c>
      <c r="AE11" s="48" t="s">
        <v>323</v>
      </c>
      <c r="AF11" s="48" t="s">
        <v>328</v>
      </c>
      <c r="AG11" s="48" t="s">
        <v>324</v>
      </c>
      <c r="AH11" s="48" t="s">
        <v>325</v>
      </c>
      <c r="AI11" s="48" t="s">
        <v>326</v>
      </c>
      <c r="AJ11" s="45" t="s">
        <v>327</v>
      </c>
      <c r="AK11" s="45" t="s">
        <v>329</v>
      </c>
      <c r="AL11" s="45" t="s">
        <v>330</v>
      </c>
      <c r="AM11" s="45" t="s">
        <v>331</v>
      </c>
      <c r="AN11" s="45" t="s">
        <v>332</v>
      </c>
      <c r="AO11" s="48" t="s">
        <v>333</v>
      </c>
      <c r="AP11" s="48" t="s">
        <v>334</v>
      </c>
      <c r="AQ11" s="48" t="s">
        <v>335</v>
      </c>
      <c r="AR11" s="156" t="s">
        <v>242</v>
      </c>
      <c r="AS11" s="70" t="s">
        <v>243</v>
      </c>
      <c r="AT11" s="64" t="s">
        <v>229</v>
      </c>
      <c r="AU11" s="48" t="s">
        <v>242</v>
      </c>
      <c r="AV11" s="65" t="s">
        <v>243</v>
      </c>
      <c r="AW11" s="62" t="s">
        <v>229</v>
      </c>
      <c r="AX11" s="45" t="s">
        <v>242</v>
      </c>
      <c r="AY11" s="70" t="s">
        <v>243</v>
      </c>
      <c r="AZ11" s="64" t="s">
        <v>229</v>
      </c>
      <c r="BA11" s="48" t="s">
        <v>242</v>
      </c>
      <c r="BB11" s="65" t="s">
        <v>243</v>
      </c>
      <c r="BC11" s="62" t="s">
        <v>229</v>
      </c>
      <c r="BD11" s="45" t="s">
        <v>242</v>
      </c>
      <c r="BE11" s="70" t="s">
        <v>243</v>
      </c>
      <c r="BF11" s="64" t="s">
        <v>229</v>
      </c>
      <c r="BG11" s="48" t="s">
        <v>242</v>
      </c>
      <c r="BH11" s="65" t="s">
        <v>243</v>
      </c>
      <c r="BI11" s="62" t="s">
        <v>229</v>
      </c>
      <c r="BJ11" s="45" t="s">
        <v>242</v>
      </c>
      <c r="BK11" s="70" t="s">
        <v>243</v>
      </c>
      <c r="BL11" s="64" t="s">
        <v>229</v>
      </c>
      <c r="BM11" s="48" t="s">
        <v>242</v>
      </c>
      <c r="BN11" s="65" t="s">
        <v>243</v>
      </c>
      <c r="BO11" s="62" t="s">
        <v>229</v>
      </c>
      <c r="BP11" s="45" t="s">
        <v>242</v>
      </c>
      <c r="BQ11" s="70" t="s">
        <v>243</v>
      </c>
      <c r="BR11" s="64" t="s">
        <v>229</v>
      </c>
      <c r="BS11" s="48" t="s">
        <v>242</v>
      </c>
      <c r="BT11" s="65" t="s">
        <v>243</v>
      </c>
      <c r="BU11" s="62" t="s">
        <v>229</v>
      </c>
      <c r="BV11" s="45" t="s">
        <v>242</v>
      </c>
      <c r="BW11" s="70" t="s">
        <v>243</v>
      </c>
      <c r="BX11" s="64" t="s">
        <v>229</v>
      </c>
      <c r="BY11" s="48" t="s">
        <v>242</v>
      </c>
      <c r="BZ11" s="70" t="s">
        <v>243</v>
      </c>
      <c r="CA11" s="68" t="s">
        <v>229</v>
      </c>
      <c r="CB11" s="2" t="s">
        <v>266</v>
      </c>
    </row>
    <row r="12" spans="1:80" ht="399.95" customHeight="1" x14ac:dyDescent="0.2">
      <c r="A12" s="183" t="s">
        <v>278</v>
      </c>
      <c r="B12" s="73" t="s">
        <v>353</v>
      </c>
      <c r="C12" s="51" t="s">
        <v>354</v>
      </c>
      <c r="D12" s="73" t="s">
        <v>355</v>
      </c>
      <c r="E12" s="168" t="s">
        <v>38</v>
      </c>
      <c r="F12" s="51" t="s">
        <v>356</v>
      </c>
      <c r="G12" s="153" t="s">
        <v>357</v>
      </c>
      <c r="H12" s="73" t="s">
        <v>35</v>
      </c>
      <c r="I12" s="73" t="s">
        <v>358</v>
      </c>
      <c r="J12" s="73" t="s">
        <v>52</v>
      </c>
      <c r="K12" s="51" t="s">
        <v>359</v>
      </c>
      <c r="L12" s="51" t="s">
        <v>360</v>
      </c>
      <c r="M12" s="51" t="s">
        <v>361</v>
      </c>
      <c r="N12" s="51" t="s">
        <v>362</v>
      </c>
      <c r="O12" s="51" t="s">
        <v>363</v>
      </c>
      <c r="P12" s="51" t="s">
        <v>364</v>
      </c>
      <c r="Q12" s="51" t="s">
        <v>365</v>
      </c>
      <c r="R12" s="75" t="s">
        <v>336</v>
      </c>
      <c r="S12" s="154">
        <v>0.4</v>
      </c>
      <c r="T12" s="75" t="s">
        <v>121</v>
      </c>
      <c r="U12" s="154">
        <v>0.4</v>
      </c>
      <c r="V12" s="73" t="s">
        <v>84</v>
      </c>
      <c r="W12" s="51" t="s">
        <v>366</v>
      </c>
      <c r="X12" s="75" t="s">
        <v>338</v>
      </c>
      <c r="Y12" s="155">
        <v>7.0559999999999984E-2</v>
      </c>
      <c r="Z12" s="75" t="s">
        <v>121</v>
      </c>
      <c r="AA12" s="155">
        <v>0.22500000000000003</v>
      </c>
      <c r="AB12" s="73" t="s">
        <v>275</v>
      </c>
      <c r="AC12" s="51" t="s">
        <v>367</v>
      </c>
      <c r="AD12" s="73" t="s">
        <v>368</v>
      </c>
      <c r="AE12" s="51" t="s">
        <v>369</v>
      </c>
      <c r="AF12" s="51" t="s">
        <v>369</v>
      </c>
      <c r="AG12" s="51" t="s">
        <v>369</v>
      </c>
      <c r="AH12" s="51" t="s">
        <v>369</v>
      </c>
      <c r="AI12" s="51" t="s">
        <v>369</v>
      </c>
      <c r="AJ12" s="51" t="s">
        <v>370</v>
      </c>
      <c r="AK12" s="51" t="s">
        <v>370</v>
      </c>
      <c r="AL12" s="51" t="s">
        <v>370</v>
      </c>
      <c r="AM12" s="51" t="s">
        <v>370</v>
      </c>
      <c r="AN12" s="51" t="s">
        <v>370</v>
      </c>
      <c r="AO12" s="51" t="s">
        <v>371</v>
      </c>
      <c r="AP12" s="51" t="s">
        <v>372</v>
      </c>
      <c r="AQ12" s="51" t="s">
        <v>373</v>
      </c>
      <c r="AR12" s="157">
        <v>43350</v>
      </c>
      <c r="AS12" s="61" t="s">
        <v>374</v>
      </c>
      <c r="AT12" s="66" t="s">
        <v>375</v>
      </c>
      <c r="AU12" s="60">
        <v>43593</v>
      </c>
      <c r="AV12" s="67" t="s">
        <v>376</v>
      </c>
      <c r="AW12" s="63" t="s">
        <v>377</v>
      </c>
      <c r="AX12" s="60">
        <v>43755</v>
      </c>
      <c r="AY12" s="61" t="s">
        <v>378</v>
      </c>
      <c r="AZ12" s="66" t="s">
        <v>379</v>
      </c>
      <c r="BA12" s="60">
        <v>43896</v>
      </c>
      <c r="BB12" s="67" t="s">
        <v>380</v>
      </c>
      <c r="BC12" s="63" t="s">
        <v>381</v>
      </c>
      <c r="BD12" s="60">
        <v>44056</v>
      </c>
      <c r="BE12" s="61" t="s">
        <v>382</v>
      </c>
      <c r="BF12" s="66" t="s">
        <v>383</v>
      </c>
      <c r="BG12" s="60">
        <v>44168</v>
      </c>
      <c r="BH12" s="67" t="s">
        <v>378</v>
      </c>
      <c r="BI12" s="63" t="s">
        <v>384</v>
      </c>
      <c r="BJ12" s="60">
        <v>44249</v>
      </c>
      <c r="BK12" s="61" t="s">
        <v>385</v>
      </c>
      <c r="BL12" s="66" t="s">
        <v>386</v>
      </c>
      <c r="BM12" s="60">
        <v>44335</v>
      </c>
      <c r="BN12" s="67" t="s">
        <v>382</v>
      </c>
      <c r="BO12" s="63" t="s">
        <v>387</v>
      </c>
      <c r="BP12" s="60" t="s">
        <v>388</v>
      </c>
      <c r="BQ12" s="61" t="s">
        <v>374</v>
      </c>
      <c r="BR12" s="66" t="s">
        <v>389</v>
      </c>
      <c r="BS12" s="60" t="s">
        <v>390</v>
      </c>
      <c r="BT12" s="67" t="s">
        <v>391</v>
      </c>
      <c r="BU12" s="63" t="s">
        <v>390</v>
      </c>
      <c r="BV12" s="60" t="s">
        <v>390</v>
      </c>
      <c r="BW12" s="61" t="s">
        <v>391</v>
      </c>
      <c r="BX12" s="66" t="s">
        <v>390</v>
      </c>
      <c r="BY12" s="60" t="s">
        <v>390</v>
      </c>
      <c r="BZ12" s="67" t="s">
        <v>391</v>
      </c>
      <c r="CA12" s="69" t="s">
        <v>390</v>
      </c>
      <c r="CB12" s="115" t="str">
        <f>VLOOKUP(A12,Datos!$C$2:$AJ$25,34,0)</f>
        <v>Oficina de Alta Consejería Distrital de Tecnologías de Información y Comunicaciones - TIC</v>
      </c>
    </row>
    <row r="13" spans="1:80" ht="399.95" customHeight="1" x14ac:dyDescent="0.2">
      <c r="A13" s="183" t="s">
        <v>278</v>
      </c>
      <c r="B13" s="73" t="s">
        <v>353</v>
      </c>
      <c r="C13" s="51" t="s">
        <v>354</v>
      </c>
      <c r="D13" s="73" t="s">
        <v>355</v>
      </c>
      <c r="E13" s="168" t="s">
        <v>38</v>
      </c>
      <c r="F13" s="51" t="s">
        <v>392</v>
      </c>
      <c r="G13" s="153" t="s">
        <v>393</v>
      </c>
      <c r="H13" s="73" t="s">
        <v>35</v>
      </c>
      <c r="I13" s="73" t="s">
        <v>358</v>
      </c>
      <c r="J13" s="73" t="s">
        <v>52</v>
      </c>
      <c r="K13" s="51" t="s">
        <v>394</v>
      </c>
      <c r="L13" s="51" t="s">
        <v>395</v>
      </c>
      <c r="M13" s="51" t="s">
        <v>396</v>
      </c>
      <c r="N13" s="51" t="s">
        <v>362</v>
      </c>
      <c r="O13" s="51" t="s">
        <v>363</v>
      </c>
      <c r="P13" s="51" t="s">
        <v>364</v>
      </c>
      <c r="Q13" s="169" t="s">
        <v>365</v>
      </c>
      <c r="R13" s="75" t="s">
        <v>336</v>
      </c>
      <c r="S13" s="154">
        <v>0.4</v>
      </c>
      <c r="T13" s="75" t="s">
        <v>121</v>
      </c>
      <c r="U13" s="154">
        <v>0.4</v>
      </c>
      <c r="V13" s="73" t="s">
        <v>84</v>
      </c>
      <c r="W13" s="51" t="s">
        <v>397</v>
      </c>
      <c r="X13" s="75" t="s">
        <v>338</v>
      </c>
      <c r="Y13" s="155">
        <v>0.19600000000000001</v>
      </c>
      <c r="Z13" s="75" t="s">
        <v>121</v>
      </c>
      <c r="AA13" s="155">
        <v>0.26</v>
      </c>
      <c r="AB13" s="73" t="s">
        <v>275</v>
      </c>
      <c r="AC13" s="51" t="s">
        <v>398</v>
      </c>
      <c r="AD13" s="73" t="s">
        <v>368</v>
      </c>
      <c r="AE13" s="51" t="s">
        <v>369</v>
      </c>
      <c r="AF13" s="51" t="s">
        <v>369</v>
      </c>
      <c r="AG13" s="51" t="s">
        <v>369</v>
      </c>
      <c r="AH13" s="51" t="s">
        <v>369</v>
      </c>
      <c r="AI13" s="51" t="s">
        <v>369</v>
      </c>
      <c r="AJ13" s="51" t="s">
        <v>370</v>
      </c>
      <c r="AK13" s="51" t="s">
        <v>370</v>
      </c>
      <c r="AL13" s="51" t="s">
        <v>370</v>
      </c>
      <c r="AM13" s="51" t="s">
        <v>370</v>
      </c>
      <c r="AN13" s="51" t="s">
        <v>370</v>
      </c>
      <c r="AO13" s="51" t="s">
        <v>399</v>
      </c>
      <c r="AP13" s="51" t="s">
        <v>400</v>
      </c>
      <c r="AQ13" s="51" t="s">
        <v>401</v>
      </c>
      <c r="AR13" s="157">
        <v>43350</v>
      </c>
      <c r="AS13" s="61" t="s">
        <v>374</v>
      </c>
      <c r="AT13" s="66" t="s">
        <v>375</v>
      </c>
      <c r="AU13" s="60">
        <v>43593</v>
      </c>
      <c r="AV13" s="67" t="s">
        <v>376</v>
      </c>
      <c r="AW13" s="63" t="s">
        <v>377</v>
      </c>
      <c r="AX13" s="60">
        <v>43755</v>
      </c>
      <c r="AY13" s="61" t="s">
        <v>378</v>
      </c>
      <c r="AZ13" s="66" t="s">
        <v>379</v>
      </c>
      <c r="BA13" s="60">
        <v>43896</v>
      </c>
      <c r="BB13" s="67" t="s">
        <v>380</v>
      </c>
      <c r="BC13" s="63" t="s">
        <v>381</v>
      </c>
      <c r="BD13" s="60">
        <v>44056</v>
      </c>
      <c r="BE13" s="61" t="s">
        <v>382</v>
      </c>
      <c r="BF13" s="66" t="s">
        <v>383</v>
      </c>
      <c r="BG13" s="60">
        <v>44168</v>
      </c>
      <c r="BH13" s="67" t="s">
        <v>378</v>
      </c>
      <c r="BI13" s="63" t="s">
        <v>384</v>
      </c>
      <c r="BJ13" s="60">
        <v>44249</v>
      </c>
      <c r="BK13" s="61" t="s">
        <v>385</v>
      </c>
      <c r="BL13" s="66" t="s">
        <v>386</v>
      </c>
      <c r="BM13" s="60">
        <v>44335</v>
      </c>
      <c r="BN13" s="67" t="s">
        <v>382</v>
      </c>
      <c r="BO13" s="63" t="s">
        <v>387</v>
      </c>
      <c r="BP13" s="60">
        <v>44530</v>
      </c>
      <c r="BQ13" s="61" t="s">
        <v>374</v>
      </c>
      <c r="BR13" s="66" t="s">
        <v>389</v>
      </c>
      <c r="BS13" s="60" t="s">
        <v>390</v>
      </c>
      <c r="BT13" s="67" t="s">
        <v>391</v>
      </c>
      <c r="BU13" s="63" t="s">
        <v>390</v>
      </c>
      <c r="BV13" s="60" t="s">
        <v>390</v>
      </c>
      <c r="BW13" s="61" t="s">
        <v>391</v>
      </c>
      <c r="BX13" s="66" t="s">
        <v>390</v>
      </c>
      <c r="BY13" s="60" t="s">
        <v>390</v>
      </c>
      <c r="BZ13" s="67" t="s">
        <v>391</v>
      </c>
      <c r="CA13" s="69" t="s">
        <v>390</v>
      </c>
      <c r="CB13" s="115" t="str">
        <f>VLOOKUP(A13,Datos!$C$2:$AJ$25,34,0)</f>
        <v>Oficina de Alta Consejería Distrital de Tecnologías de Información y Comunicaciones - TIC</v>
      </c>
    </row>
    <row r="14" spans="1:80" ht="399.95" customHeight="1" x14ac:dyDescent="0.2">
      <c r="A14" s="183" t="s">
        <v>278</v>
      </c>
      <c r="B14" s="73" t="s">
        <v>353</v>
      </c>
      <c r="C14" s="51" t="s">
        <v>354</v>
      </c>
      <c r="D14" s="73" t="s">
        <v>355</v>
      </c>
      <c r="E14" s="168" t="s">
        <v>38</v>
      </c>
      <c r="F14" s="51" t="s">
        <v>402</v>
      </c>
      <c r="G14" s="153" t="s">
        <v>403</v>
      </c>
      <c r="H14" s="73" t="s">
        <v>63</v>
      </c>
      <c r="I14" s="73" t="s">
        <v>404</v>
      </c>
      <c r="J14" s="73" t="s">
        <v>52</v>
      </c>
      <c r="K14" s="51" t="s">
        <v>405</v>
      </c>
      <c r="L14" s="51" t="s">
        <v>406</v>
      </c>
      <c r="M14" s="51" t="s">
        <v>407</v>
      </c>
      <c r="N14" s="51" t="s">
        <v>362</v>
      </c>
      <c r="O14" s="51" t="s">
        <v>363</v>
      </c>
      <c r="P14" s="51" t="s">
        <v>408</v>
      </c>
      <c r="Q14" s="169" t="s">
        <v>409</v>
      </c>
      <c r="R14" s="75" t="s">
        <v>338</v>
      </c>
      <c r="S14" s="154">
        <v>0.2</v>
      </c>
      <c r="T14" s="75" t="s">
        <v>51</v>
      </c>
      <c r="U14" s="154">
        <v>1</v>
      </c>
      <c r="V14" s="73" t="s">
        <v>277</v>
      </c>
      <c r="W14" s="51" t="s">
        <v>410</v>
      </c>
      <c r="X14" s="75" t="s">
        <v>338</v>
      </c>
      <c r="Y14" s="155">
        <v>9.8000000000000004E-2</v>
      </c>
      <c r="Z14" s="75" t="s">
        <v>51</v>
      </c>
      <c r="AA14" s="155">
        <v>0.75</v>
      </c>
      <c r="AB14" s="73" t="s">
        <v>277</v>
      </c>
      <c r="AC14" s="51" t="s">
        <v>411</v>
      </c>
      <c r="AD14" s="73" t="s">
        <v>412</v>
      </c>
      <c r="AE14" s="51" t="s">
        <v>369</v>
      </c>
      <c r="AF14" s="51" t="s">
        <v>369</v>
      </c>
      <c r="AG14" s="51" t="s">
        <v>369</v>
      </c>
      <c r="AH14" s="51" t="s">
        <v>369</v>
      </c>
      <c r="AI14" s="51" t="s">
        <v>369</v>
      </c>
      <c r="AJ14" s="51" t="s">
        <v>413</v>
      </c>
      <c r="AK14" s="51" t="s">
        <v>414</v>
      </c>
      <c r="AL14" s="51" t="s">
        <v>415</v>
      </c>
      <c r="AM14" s="51" t="s">
        <v>416</v>
      </c>
      <c r="AN14" s="51" t="s">
        <v>417</v>
      </c>
      <c r="AO14" s="51" t="s">
        <v>418</v>
      </c>
      <c r="AP14" s="51" t="s">
        <v>419</v>
      </c>
      <c r="AQ14" s="51" t="s">
        <v>420</v>
      </c>
      <c r="AR14" s="157">
        <v>43350</v>
      </c>
      <c r="AS14" s="61" t="s">
        <v>374</v>
      </c>
      <c r="AT14" s="66" t="s">
        <v>375</v>
      </c>
      <c r="AU14" s="60">
        <v>43593</v>
      </c>
      <c r="AV14" s="67" t="s">
        <v>376</v>
      </c>
      <c r="AW14" s="63" t="s">
        <v>377</v>
      </c>
      <c r="AX14" s="60">
        <v>43755</v>
      </c>
      <c r="AY14" s="61" t="s">
        <v>378</v>
      </c>
      <c r="AZ14" s="66" t="s">
        <v>379</v>
      </c>
      <c r="BA14" s="60">
        <v>43896</v>
      </c>
      <c r="BB14" s="67" t="s">
        <v>380</v>
      </c>
      <c r="BC14" s="63" t="s">
        <v>381</v>
      </c>
      <c r="BD14" s="60">
        <v>44056</v>
      </c>
      <c r="BE14" s="61" t="s">
        <v>382</v>
      </c>
      <c r="BF14" s="66" t="s">
        <v>383</v>
      </c>
      <c r="BG14" s="60">
        <v>44168</v>
      </c>
      <c r="BH14" s="67" t="s">
        <v>378</v>
      </c>
      <c r="BI14" s="63" t="s">
        <v>384</v>
      </c>
      <c r="BJ14" s="60">
        <v>44249</v>
      </c>
      <c r="BK14" s="61" t="s">
        <v>385</v>
      </c>
      <c r="BL14" s="66" t="s">
        <v>386</v>
      </c>
      <c r="BM14" s="60">
        <v>44335</v>
      </c>
      <c r="BN14" s="67" t="s">
        <v>382</v>
      </c>
      <c r="BO14" s="63" t="s">
        <v>387</v>
      </c>
      <c r="BP14" s="60" t="s">
        <v>388</v>
      </c>
      <c r="BQ14" s="61" t="s">
        <v>374</v>
      </c>
      <c r="BR14" s="66" t="s">
        <v>389</v>
      </c>
      <c r="BS14" s="60" t="s">
        <v>390</v>
      </c>
      <c r="BT14" s="67" t="s">
        <v>391</v>
      </c>
      <c r="BU14" s="63" t="s">
        <v>390</v>
      </c>
      <c r="BV14" s="60" t="s">
        <v>390</v>
      </c>
      <c r="BW14" s="61" t="s">
        <v>391</v>
      </c>
      <c r="BX14" s="66" t="s">
        <v>390</v>
      </c>
      <c r="BY14" s="60" t="s">
        <v>390</v>
      </c>
      <c r="BZ14" s="67" t="s">
        <v>391</v>
      </c>
      <c r="CA14" s="69" t="s">
        <v>390</v>
      </c>
      <c r="CB14" s="115" t="str">
        <f>VLOOKUP(A14,Datos!$C$2:$AJ$25,34,0)</f>
        <v>Oficina de Alta Consejería Distrital de Tecnologías de Información y Comunicaciones - TIC</v>
      </c>
    </row>
    <row r="15" spans="1:80" ht="399.95" customHeight="1" x14ac:dyDescent="0.2">
      <c r="A15" s="183" t="s">
        <v>279</v>
      </c>
      <c r="B15" s="73" t="s">
        <v>422</v>
      </c>
      <c r="C15" s="51" t="s">
        <v>423</v>
      </c>
      <c r="D15" s="73" t="s">
        <v>108</v>
      </c>
      <c r="E15" s="168" t="s">
        <v>90</v>
      </c>
      <c r="F15" s="51" t="s">
        <v>424</v>
      </c>
      <c r="G15" s="153" t="s">
        <v>425</v>
      </c>
      <c r="H15" s="73" t="s">
        <v>35</v>
      </c>
      <c r="I15" s="73" t="s">
        <v>426</v>
      </c>
      <c r="J15" s="73" t="s">
        <v>52</v>
      </c>
      <c r="K15" s="51" t="s">
        <v>427</v>
      </c>
      <c r="L15" s="51" t="s">
        <v>428</v>
      </c>
      <c r="M15" s="51" t="s">
        <v>429</v>
      </c>
      <c r="N15" s="51" t="s">
        <v>430</v>
      </c>
      <c r="O15" s="51" t="s">
        <v>363</v>
      </c>
      <c r="P15" s="51" t="s">
        <v>431</v>
      </c>
      <c r="Q15" s="51" t="s">
        <v>409</v>
      </c>
      <c r="R15" s="75" t="s">
        <v>336</v>
      </c>
      <c r="S15" s="154">
        <v>0.4</v>
      </c>
      <c r="T15" s="75" t="s">
        <v>101</v>
      </c>
      <c r="U15" s="154">
        <v>0.6</v>
      </c>
      <c r="V15" s="73" t="s">
        <v>84</v>
      </c>
      <c r="W15" s="51" t="s">
        <v>432</v>
      </c>
      <c r="X15" s="75" t="s">
        <v>338</v>
      </c>
      <c r="Y15" s="155">
        <v>0.1008</v>
      </c>
      <c r="Z15" s="75" t="s">
        <v>337</v>
      </c>
      <c r="AA15" s="155">
        <v>0.18984374999999998</v>
      </c>
      <c r="AB15" s="73" t="s">
        <v>275</v>
      </c>
      <c r="AC15" s="51" t="s">
        <v>433</v>
      </c>
      <c r="AD15" s="73" t="s">
        <v>368</v>
      </c>
      <c r="AE15" s="51" t="s">
        <v>369</v>
      </c>
      <c r="AF15" s="51" t="s">
        <v>369</v>
      </c>
      <c r="AG15" s="51" t="s">
        <v>369</v>
      </c>
      <c r="AH15" s="51" t="s">
        <v>369</v>
      </c>
      <c r="AI15" s="51" t="s">
        <v>369</v>
      </c>
      <c r="AJ15" s="51" t="s">
        <v>370</v>
      </c>
      <c r="AK15" s="51" t="s">
        <v>370</v>
      </c>
      <c r="AL15" s="51" t="s">
        <v>370</v>
      </c>
      <c r="AM15" s="51" t="s">
        <v>370</v>
      </c>
      <c r="AN15" s="51" t="s">
        <v>370</v>
      </c>
      <c r="AO15" s="51" t="s">
        <v>434</v>
      </c>
      <c r="AP15" s="51" t="s">
        <v>435</v>
      </c>
      <c r="AQ15" s="51" t="s">
        <v>436</v>
      </c>
      <c r="AR15" s="157">
        <v>43350</v>
      </c>
      <c r="AS15" s="61" t="s">
        <v>374</v>
      </c>
      <c r="AT15" s="66" t="s">
        <v>437</v>
      </c>
      <c r="AU15" s="60">
        <v>43593</v>
      </c>
      <c r="AV15" s="67" t="s">
        <v>374</v>
      </c>
      <c r="AW15" s="63" t="s">
        <v>438</v>
      </c>
      <c r="AX15" s="60">
        <v>43794</v>
      </c>
      <c r="AY15" s="61" t="s">
        <v>439</v>
      </c>
      <c r="AZ15" s="66" t="s">
        <v>440</v>
      </c>
      <c r="BA15" s="60">
        <v>43903</v>
      </c>
      <c r="BB15" s="67" t="s">
        <v>374</v>
      </c>
      <c r="BC15" s="63" t="s">
        <v>441</v>
      </c>
      <c r="BD15" s="60">
        <v>44168</v>
      </c>
      <c r="BE15" s="61" t="s">
        <v>382</v>
      </c>
      <c r="BF15" s="66" t="s">
        <v>442</v>
      </c>
      <c r="BG15" s="60">
        <v>44249</v>
      </c>
      <c r="BH15" s="67" t="s">
        <v>380</v>
      </c>
      <c r="BI15" s="63" t="s">
        <v>443</v>
      </c>
      <c r="BJ15" s="60">
        <v>44545</v>
      </c>
      <c r="BK15" s="61" t="s">
        <v>374</v>
      </c>
      <c r="BL15" s="66" t="s">
        <v>444</v>
      </c>
      <c r="BM15" s="60" t="s">
        <v>390</v>
      </c>
      <c r="BN15" s="67" t="s">
        <v>391</v>
      </c>
      <c r="BO15" s="63" t="s">
        <v>390</v>
      </c>
      <c r="BP15" s="60" t="s">
        <v>390</v>
      </c>
      <c r="BQ15" s="61" t="s">
        <v>391</v>
      </c>
      <c r="BR15" s="66" t="s">
        <v>390</v>
      </c>
      <c r="BS15" s="60" t="s">
        <v>390</v>
      </c>
      <c r="BT15" s="67" t="s">
        <v>391</v>
      </c>
      <c r="BU15" s="63" t="s">
        <v>390</v>
      </c>
      <c r="BV15" s="60" t="s">
        <v>390</v>
      </c>
      <c r="BW15" s="61" t="s">
        <v>391</v>
      </c>
      <c r="BX15" s="66" t="s">
        <v>390</v>
      </c>
      <c r="BY15" s="60" t="s">
        <v>390</v>
      </c>
      <c r="BZ15" s="67" t="s">
        <v>391</v>
      </c>
      <c r="CA15" s="69" t="s">
        <v>390</v>
      </c>
      <c r="CB15" s="115" t="str">
        <f>VLOOKUP(A15,Datos!$C$2:$AJ$25,34,0)</f>
        <v>Oficina Consejería de Comunicaciones</v>
      </c>
    </row>
    <row r="16" spans="1:80" ht="399.95" customHeight="1" x14ac:dyDescent="0.2">
      <c r="A16" s="183" t="s">
        <v>279</v>
      </c>
      <c r="B16" s="73" t="s">
        <v>422</v>
      </c>
      <c r="C16" s="51" t="s">
        <v>423</v>
      </c>
      <c r="D16" s="73" t="s">
        <v>108</v>
      </c>
      <c r="E16" s="168" t="s">
        <v>90</v>
      </c>
      <c r="F16" s="51" t="s">
        <v>445</v>
      </c>
      <c r="G16" s="153" t="s">
        <v>446</v>
      </c>
      <c r="H16" s="73" t="s">
        <v>35</v>
      </c>
      <c r="I16" s="73" t="s">
        <v>426</v>
      </c>
      <c r="J16" s="73" t="s">
        <v>52</v>
      </c>
      <c r="K16" s="51" t="s">
        <v>447</v>
      </c>
      <c r="L16" s="51" t="s">
        <v>448</v>
      </c>
      <c r="M16" s="51" t="s">
        <v>449</v>
      </c>
      <c r="N16" s="51" t="s">
        <v>430</v>
      </c>
      <c r="O16" s="51" t="s">
        <v>363</v>
      </c>
      <c r="P16" s="51" t="s">
        <v>431</v>
      </c>
      <c r="Q16" s="51" t="s">
        <v>409</v>
      </c>
      <c r="R16" s="75" t="s">
        <v>339</v>
      </c>
      <c r="S16" s="154">
        <v>0.6</v>
      </c>
      <c r="T16" s="75" t="s">
        <v>77</v>
      </c>
      <c r="U16" s="154">
        <v>0.8</v>
      </c>
      <c r="V16" s="73" t="s">
        <v>276</v>
      </c>
      <c r="W16" s="51" t="s">
        <v>450</v>
      </c>
      <c r="X16" s="75" t="s">
        <v>338</v>
      </c>
      <c r="Y16" s="155">
        <v>0.1512</v>
      </c>
      <c r="Z16" s="75" t="s">
        <v>121</v>
      </c>
      <c r="AA16" s="155">
        <v>0.33750000000000002</v>
      </c>
      <c r="AB16" s="73" t="s">
        <v>275</v>
      </c>
      <c r="AC16" s="51" t="s">
        <v>433</v>
      </c>
      <c r="AD16" s="73" t="s">
        <v>368</v>
      </c>
      <c r="AE16" s="51" t="s">
        <v>369</v>
      </c>
      <c r="AF16" s="51" t="s">
        <v>369</v>
      </c>
      <c r="AG16" s="51" t="s">
        <v>369</v>
      </c>
      <c r="AH16" s="51" t="s">
        <v>369</v>
      </c>
      <c r="AI16" s="51" t="s">
        <v>369</v>
      </c>
      <c r="AJ16" s="51" t="s">
        <v>370</v>
      </c>
      <c r="AK16" s="51" t="s">
        <v>370</v>
      </c>
      <c r="AL16" s="51" t="s">
        <v>370</v>
      </c>
      <c r="AM16" s="51" t="s">
        <v>370</v>
      </c>
      <c r="AN16" s="51" t="s">
        <v>370</v>
      </c>
      <c r="AO16" s="51" t="s">
        <v>451</v>
      </c>
      <c r="AP16" s="51" t="s">
        <v>452</v>
      </c>
      <c r="AQ16" s="51" t="s">
        <v>453</v>
      </c>
      <c r="AR16" s="157">
        <v>43350</v>
      </c>
      <c r="AS16" s="61" t="s">
        <v>374</v>
      </c>
      <c r="AT16" s="66" t="s">
        <v>437</v>
      </c>
      <c r="AU16" s="60">
        <v>43593</v>
      </c>
      <c r="AV16" s="67" t="s">
        <v>374</v>
      </c>
      <c r="AW16" s="63" t="s">
        <v>454</v>
      </c>
      <c r="AX16" s="60">
        <v>43794</v>
      </c>
      <c r="AY16" s="61" t="s">
        <v>455</v>
      </c>
      <c r="AZ16" s="66" t="s">
        <v>456</v>
      </c>
      <c r="BA16" s="60">
        <v>43903</v>
      </c>
      <c r="BB16" s="67" t="s">
        <v>457</v>
      </c>
      <c r="BC16" s="63" t="s">
        <v>458</v>
      </c>
      <c r="BD16" s="60">
        <v>44168</v>
      </c>
      <c r="BE16" s="61" t="s">
        <v>382</v>
      </c>
      <c r="BF16" s="66" t="s">
        <v>442</v>
      </c>
      <c r="BG16" s="60">
        <v>44249</v>
      </c>
      <c r="BH16" s="67" t="s">
        <v>380</v>
      </c>
      <c r="BI16" s="63" t="s">
        <v>443</v>
      </c>
      <c r="BJ16" s="60">
        <v>44545</v>
      </c>
      <c r="BK16" s="61" t="s">
        <v>374</v>
      </c>
      <c r="BL16" s="66" t="s">
        <v>444</v>
      </c>
      <c r="BM16" s="60" t="s">
        <v>390</v>
      </c>
      <c r="BN16" s="67" t="s">
        <v>391</v>
      </c>
      <c r="BO16" s="63" t="s">
        <v>390</v>
      </c>
      <c r="BP16" s="60" t="s">
        <v>390</v>
      </c>
      <c r="BQ16" s="61" t="s">
        <v>391</v>
      </c>
      <c r="BR16" s="66" t="s">
        <v>390</v>
      </c>
      <c r="BS16" s="60" t="s">
        <v>390</v>
      </c>
      <c r="BT16" s="67" t="s">
        <v>391</v>
      </c>
      <c r="BU16" s="63" t="s">
        <v>390</v>
      </c>
      <c r="BV16" s="60" t="s">
        <v>390</v>
      </c>
      <c r="BW16" s="61" t="s">
        <v>391</v>
      </c>
      <c r="BX16" s="66" t="s">
        <v>390</v>
      </c>
      <c r="BY16" s="60" t="s">
        <v>390</v>
      </c>
      <c r="BZ16" s="67" t="s">
        <v>391</v>
      </c>
      <c r="CA16" s="69" t="s">
        <v>390</v>
      </c>
      <c r="CB16" s="115" t="str">
        <f>VLOOKUP(A16,Datos!$C$2:$AJ$25,34,0)</f>
        <v>Oficina Consejería de Comunicaciones</v>
      </c>
    </row>
    <row r="17" spans="1:80" ht="399.95" customHeight="1" x14ac:dyDescent="0.2">
      <c r="A17" s="183" t="s">
        <v>279</v>
      </c>
      <c r="B17" s="73" t="s">
        <v>422</v>
      </c>
      <c r="C17" s="51" t="s">
        <v>423</v>
      </c>
      <c r="D17" s="73" t="s">
        <v>108</v>
      </c>
      <c r="E17" s="168" t="s">
        <v>90</v>
      </c>
      <c r="F17" s="51" t="s">
        <v>459</v>
      </c>
      <c r="G17" s="153" t="s">
        <v>460</v>
      </c>
      <c r="H17" s="73" t="s">
        <v>35</v>
      </c>
      <c r="I17" s="73" t="s">
        <v>426</v>
      </c>
      <c r="J17" s="73" t="s">
        <v>78</v>
      </c>
      <c r="K17" s="51" t="s">
        <v>461</v>
      </c>
      <c r="L17" s="51" t="s">
        <v>462</v>
      </c>
      <c r="M17" s="51" t="s">
        <v>463</v>
      </c>
      <c r="N17" s="51" t="s">
        <v>430</v>
      </c>
      <c r="O17" s="51" t="s">
        <v>363</v>
      </c>
      <c r="P17" s="51" t="s">
        <v>364</v>
      </c>
      <c r="Q17" s="51" t="s">
        <v>409</v>
      </c>
      <c r="R17" s="75" t="s">
        <v>336</v>
      </c>
      <c r="S17" s="154">
        <v>0.4</v>
      </c>
      <c r="T17" s="75" t="s">
        <v>77</v>
      </c>
      <c r="U17" s="154">
        <v>0.8</v>
      </c>
      <c r="V17" s="73" t="s">
        <v>276</v>
      </c>
      <c r="W17" s="51" t="s">
        <v>464</v>
      </c>
      <c r="X17" s="75" t="s">
        <v>338</v>
      </c>
      <c r="Y17" s="155">
        <v>2.5401599999999996E-2</v>
      </c>
      <c r="Z17" s="75" t="s">
        <v>121</v>
      </c>
      <c r="AA17" s="155">
        <v>0.33750000000000002</v>
      </c>
      <c r="AB17" s="73" t="s">
        <v>275</v>
      </c>
      <c r="AC17" s="51" t="s">
        <v>433</v>
      </c>
      <c r="AD17" s="73" t="s">
        <v>368</v>
      </c>
      <c r="AE17" s="51" t="s">
        <v>369</v>
      </c>
      <c r="AF17" s="51" t="s">
        <v>369</v>
      </c>
      <c r="AG17" s="51" t="s">
        <v>369</v>
      </c>
      <c r="AH17" s="51" t="s">
        <v>369</v>
      </c>
      <c r="AI17" s="51" t="s">
        <v>369</v>
      </c>
      <c r="AJ17" s="51" t="s">
        <v>370</v>
      </c>
      <c r="AK17" s="51" t="s">
        <v>370</v>
      </c>
      <c r="AL17" s="51" t="s">
        <v>370</v>
      </c>
      <c r="AM17" s="51" t="s">
        <v>370</v>
      </c>
      <c r="AN17" s="51" t="s">
        <v>370</v>
      </c>
      <c r="AO17" s="51" t="s">
        <v>465</v>
      </c>
      <c r="AP17" s="51" t="s">
        <v>2065</v>
      </c>
      <c r="AQ17" s="51" t="s">
        <v>466</v>
      </c>
      <c r="AR17" s="157">
        <v>43350</v>
      </c>
      <c r="AS17" s="61" t="s">
        <v>374</v>
      </c>
      <c r="AT17" s="66" t="s">
        <v>437</v>
      </c>
      <c r="AU17" s="60">
        <v>43593</v>
      </c>
      <c r="AV17" s="67" t="s">
        <v>374</v>
      </c>
      <c r="AW17" s="63" t="s">
        <v>467</v>
      </c>
      <c r="AX17" s="60">
        <v>43903</v>
      </c>
      <c r="AY17" s="61" t="s">
        <v>380</v>
      </c>
      <c r="AZ17" s="66" t="s">
        <v>468</v>
      </c>
      <c r="BA17" s="60">
        <v>44168</v>
      </c>
      <c r="BB17" s="67" t="s">
        <v>382</v>
      </c>
      <c r="BC17" s="63" t="s">
        <v>469</v>
      </c>
      <c r="BD17" s="60">
        <v>44249</v>
      </c>
      <c r="BE17" s="61" t="s">
        <v>470</v>
      </c>
      <c r="BF17" s="66" t="s">
        <v>471</v>
      </c>
      <c r="BG17" s="60">
        <v>44545</v>
      </c>
      <c r="BH17" s="67" t="s">
        <v>374</v>
      </c>
      <c r="BI17" s="63" t="s">
        <v>444</v>
      </c>
      <c r="BJ17" s="60" t="s">
        <v>390</v>
      </c>
      <c r="BK17" s="61" t="s">
        <v>391</v>
      </c>
      <c r="BL17" s="66" t="s">
        <v>390</v>
      </c>
      <c r="BM17" s="60" t="s">
        <v>390</v>
      </c>
      <c r="BN17" s="67" t="s">
        <v>391</v>
      </c>
      <c r="BO17" s="63" t="s">
        <v>390</v>
      </c>
      <c r="BP17" s="60" t="s">
        <v>390</v>
      </c>
      <c r="BQ17" s="61" t="s">
        <v>391</v>
      </c>
      <c r="BR17" s="66" t="s">
        <v>390</v>
      </c>
      <c r="BS17" s="60" t="s">
        <v>390</v>
      </c>
      <c r="BT17" s="67" t="s">
        <v>391</v>
      </c>
      <c r="BU17" s="63" t="s">
        <v>390</v>
      </c>
      <c r="BV17" s="60" t="s">
        <v>390</v>
      </c>
      <c r="BW17" s="61" t="s">
        <v>391</v>
      </c>
      <c r="BX17" s="66" t="s">
        <v>390</v>
      </c>
      <c r="BY17" s="60" t="s">
        <v>390</v>
      </c>
      <c r="BZ17" s="67" t="s">
        <v>391</v>
      </c>
      <c r="CA17" s="69" t="s">
        <v>390</v>
      </c>
      <c r="CB17" s="115" t="str">
        <f>VLOOKUP(A17,Datos!$C$2:$AJ$25,34,0)</f>
        <v>Oficina Consejería de Comunicaciones</v>
      </c>
    </row>
    <row r="18" spans="1:80" ht="399.95" customHeight="1" x14ac:dyDescent="0.2">
      <c r="A18" s="183" t="s">
        <v>279</v>
      </c>
      <c r="B18" s="73" t="s">
        <v>422</v>
      </c>
      <c r="C18" s="51" t="s">
        <v>423</v>
      </c>
      <c r="D18" s="73" t="s">
        <v>108</v>
      </c>
      <c r="E18" s="168" t="s">
        <v>90</v>
      </c>
      <c r="F18" s="51" t="s">
        <v>472</v>
      </c>
      <c r="G18" s="153" t="s">
        <v>473</v>
      </c>
      <c r="H18" s="73" t="s">
        <v>35</v>
      </c>
      <c r="I18" s="73" t="s">
        <v>426</v>
      </c>
      <c r="J18" s="73" t="s">
        <v>78</v>
      </c>
      <c r="K18" s="51" t="s">
        <v>474</v>
      </c>
      <c r="L18" s="51" t="s">
        <v>475</v>
      </c>
      <c r="M18" s="51" t="s">
        <v>476</v>
      </c>
      <c r="N18" s="51" t="s">
        <v>430</v>
      </c>
      <c r="O18" s="51" t="s">
        <v>477</v>
      </c>
      <c r="P18" s="51" t="s">
        <v>364</v>
      </c>
      <c r="Q18" s="169" t="s">
        <v>409</v>
      </c>
      <c r="R18" s="75" t="s">
        <v>339</v>
      </c>
      <c r="S18" s="154">
        <v>0.6</v>
      </c>
      <c r="T18" s="75" t="s">
        <v>101</v>
      </c>
      <c r="U18" s="154">
        <v>0.6</v>
      </c>
      <c r="V18" s="73" t="s">
        <v>84</v>
      </c>
      <c r="W18" s="51" t="s">
        <v>478</v>
      </c>
      <c r="X18" s="75" t="s">
        <v>338</v>
      </c>
      <c r="Y18" s="155">
        <v>0.1512</v>
      </c>
      <c r="Z18" s="75" t="s">
        <v>121</v>
      </c>
      <c r="AA18" s="155">
        <v>0.33749999999999997</v>
      </c>
      <c r="AB18" s="73" t="s">
        <v>275</v>
      </c>
      <c r="AC18" s="51" t="s">
        <v>433</v>
      </c>
      <c r="AD18" s="73" t="s">
        <v>368</v>
      </c>
      <c r="AE18" s="51" t="s">
        <v>369</v>
      </c>
      <c r="AF18" s="51" t="s">
        <v>369</v>
      </c>
      <c r="AG18" s="51" t="s">
        <v>369</v>
      </c>
      <c r="AH18" s="51" t="s">
        <v>369</v>
      </c>
      <c r="AI18" s="51" t="s">
        <v>369</v>
      </c>
      <c r="AJ18" s="51" t="s">
        <v>370</v>
      </c>
      <c r="AK18" s="51" t="s">
        <v>370</v>
      </c>
      <c r="AL18" s="51" t="s">
        <v>370</v>
      </c>
      <c r="AM18" s="51" t="s">
        <v>370</v>
      </c>
      <c r="AN18" s="51" t="s">
        <v>370</v>
      </c>
      <c r="AO18" s="51" t="s">
        <v>479</v>
      </c>
      <c r="AP18" s="51" t="s">
        <v>480</v>
      </c>
      <c r="AQ18" s="51" t="s">
        <v>481</v>
      </c>
      <c r="AR18" s="157">
        <v>44168</v>
      </c>
      <c r="AS18" s="61" t="s">
        <v>374</v>
      </c>
      <c r="AT18" s="66" t="s">
        <v>482</v>
      </c>
      <c r="AU18" s="60">
        <v>44249</v>
      </c>
      <c r="AV18" s="67" t="s">
        <v>380</v>
      </c>
      <c r="AW18" s="63" t="s">
        <v>443</v>
      </c>
      <c r="AX18" s="60">
        <v>44545</v>
      </c>
      <c r="AY18" s="61" t="s">
        <v>374</v>
      </c>
      <c r="AZ18" s="66" t="s">
        <v>444</v>
      </c>
      <c r="BA18" s="60" t="s">
        <v>390</v>
      </c>
      <c r="BB18" s="67" t="s">
        <v>391</v>
      </c>
      <c r="BC18" s="63" t="s">
        <v>390</v>
      </c>
      <c r="BD18" s="60" t="s">
        <v>390</v>
      </c>
      <c r="BE18" s="61" t="s">
        <v>391</v>
      </c>
      <c r="BF18" s="66" t="s">
        <v>390</v>
      </c>
      <c r="BG18" s="60" t="s">
        <v>390</v>
      </c>
      <c r="BH18" s="67" t="s">
        <v>391</v>
      </c>
      <c r="BI18" s="63" t="s">
        <v>390</v>
      </c>
      <c r="BJ18" s="60" t="s">
        <v>390</v>
      </c>
      <c r="BK18" s="61" t="s">
        <v>391</v>
      </c>
      <c r="BL18" s="66" t="s">
        <v>390</v>
      </c>
      <c r="BM18" s="60" t="s">
        <v>390</v>
      </c>
      <c r="BN18" s="67" t="s">
        <v>391</v>
      </c>
      <c r="BO18" s="63" t="s">
        <v>390</v>
      </c>
      <c r="BP18" s="60" t="s">
        <v>390</v>
      </c>
      <c r="BQ18" s="61" t="s">
        <v>391</v>
      </c>
      <c r="BR18" s="66" t="s">
        <v>390</v>
      </c>
      <c r="BS18" s="60" t="s">
        <v>390</v>
      </c>
      <c r="BT18" s="67" t="s">
        <v>391</v>
      </c>
      <c r="BU18" s="63" t="s">
        <v>390</v>
      </c>
      <c r="BV18" s="60" t="s">
        <v>390</v>
      </c>
      <c r="BW18" s="61" t="s">
        <v>391</v>
      </c>
      <c r="BX18" s="66" t="s">
        <v>390</v>
      </c>
      <c r="BY18" s="60" t="s">
        <v>390</v>
      </c>
      <c r="BZ18" s="67" t="s">
        <v>391</v>
      </c>
      <c r="CA18" s="69" t="s">
        <v>390</v>
      </c>
      <c r="CB18" s="115" t="str">
        <f>VLOOKUP(A18,Datos!$C$2:$AJ$25,34,0)</f>
        <v>Oficina Consejería de Comunicaciones</v>
      </c>
    </row>
    <row r="19" spans="1:80" ht="399.95" customHeight="1" x14ac:dyDescent="0.2">
      <c r="A19" s="183" t="s">
        <v>279</v>
      </c>
      <c r="B19" s="73" t="s">
        <v>422</v>
      </c>
      <c r="C19" s="51" t="s">
        <v>423</v>
      </c>
      <c r="D19" s="73" t="s">
        <v>108</v>
      </c>
      <c r="E19" s="168" t="s">
        <v>90</v>
      </c>
      <c r="F19" s="51" t="s">
        <v>483</v>
      </c>
      <c r="G19" s="153" t="s">
        <v>484</v>
      </c>
      <c r="H19" s="73" t="s">
        <v>35</v>
      </c>
      <c r="I19" s="73" t="s">
        <v>426</v>
      </c>
      <c r="J19" s="73" t="s">
        <v>52</v>
      </c>
      <c r="K19" s="51" t="s">
        <v>485</v>
      </c>
      <c r="L19" s="51" t="s">
        <v>486</v>
      </c>
      <c r="M19" s="51" t="s">
        <v>487</v>
      </c>
      <c r="N19" s="51" t="s">
        <v>430</v>
      </c>
      <c r="O19" s="51" t="s">
        <v>363</v>
      </c>
      <c r="P19" s="51" t="s">
        <v>431</v>
      </c>
      <c r="Q19" s="169" t="s">
        <v>488</v>
      </c>
      <c r="R19" s="75" t="s">
        <v>338</v>
      </c>
      <c r="S19" s="154">
        <v>0.2</v>
      </c>
      <c r="T19" s="75" t="s">
        <v>101</v>
      </c>
      <c r="U19" s="154">
        <v>0.6</v>
      </c>
      <c r="V19" s="73" t="s">
        <v>84</v>
      </c>
      <c r="W19" s="51" t="s">
        <v>489</v>
      </c>
      <c r="X19" s="75" t="s">
        <v>338</v>
      </c>
      <c r="Y19" s="155">
        <v>0.12</v>
      </c>
      <c r="Z19" s="75" t="s">
        <v>121</v>
      </c>
      <c r="AA19" s="155">
        <v>0.33749999999999997</v>
      </c>
      <c r="AB19" s="73" t="s">
        <v>275</v>
      </c>
      <c r="AC19" s="51" t="s">
        <v>433</v>
      </c>
      <c r="AD19" s="73" t="s">
        <v>368</v>
      </c>
      <c r="AE19" s="51" t="s">
        <v>369</v>
      </c>
      <c r="AF19" s="51" t="s">
        <v>369</v>
      </c>
      <c r="AG19" s="51" t="s">
        <v>369</v>
      </c>
      <c r="AH19" s="51" t="s">
        <v>369</v>
      </c>
      <c r="AI19" s="51" t="s">
        <v>369</v>
      </c>
      <c r="AJ19" s="51" t="s">
        <v>370</v>
      </c>
      <c r="AK19" s="51" t="s">
        <v>370</v>
      </c>
      <c r="AL19" s="51" t="s">
        <v>370</v>
      </c>
      <c r="AM19" s="51" t="s">
        <v>370</v>
      </c>
      <c r="AN19" s="51" t="s">
        <v>370</v>
      </c>
      <c r="AO19" s="51" t="s">
        <v>490</v>
      </c>
      <c r="AP19" s="51" t="s">
        <v>491</v>
      </c>
      <c r="AQ19" s="51" t="s">
        <v>492</v>
      </c>
      <c r="AR19" s="157">
        <v>44316</v>
      </c>
      <c r="AS19" s="61" t="s">
        <v>374</v>
      </c>
      <c r="AT19" s="66" t="s">
        <v>493</v>
      </c>
      <c r="AU19" s="60">
        <v>44449</v>
      </c>
      <c r="AV19" s="67" t="s">
        <v>455</v>
      </c>
      <c r="AW19" s="63" t="s">
        <v>494</v>
      </c>
      <c r="AX19" s="60">
        <v>44545</v>
      </c>
      <c r="AY19" s="61" t="s">
        <v>374</v>
      </c>
      <c r="AZ19" s="66" t="s">
        <v>444</v>
      </c>
      <c r="BA19" s="60" t="s">
        <v>390</v>
      </c>
      <c r="BB19" s="67" t="s">
        <v>391</v>
      </c>
      <c r="BC19" s="63" t="s">
        <v>390</v>
      </c>
      <c r="BD19" s="60" t="s">
        <v>390</v>
      </c>
      <c r="BE19" s="61" t="s">
        <v>391</v>
      </c>
      <c r="BF19" s="66" t="s">
        <v>390</v>
      </c>
      <c r="BG19" s="60" t="s">
        <v>390</v>
      </c>
      <c r="BH19" s="67" t="s">
        <v>391</v>
      </c>
      <c r="BI19" s="63" t="s">
        <v>390</v>
      </c>
      <c r="BJ19" s="60" t="s">
        <v>390</v>
      </c>
      <c r="BK19" s="61" t="s">
        <v>391</v>
      </c>
      <c r="BL19" s="66" t="s">
        <v>390</v>
      </c>
      <c r="BM19" s="60" t="s">
        <v>390</v>
      </c>
      <c r="BN19" s="67" t="s">
        <v>391</v>
      </c>
      <c r="BO19" s="63" t="s">
        <v>390</v>
      </c>
      <c r="BP19" s="60" t="s">
        <v>390</v>
      </c>
      <c r="BQ19" s="61" t="s">
        <v>391</v>
      </c>
      <c r="BR19" s="66" t="s">
        <v>390</v>
      </c>
      <c r="BS19" s="60" t="s">
        <v>390</v>
      </c>
      <c r="BT19" s="67" t="s">
        <v>391</v>
      </c>
      <c r="BU19" s="63" t="s">
        <v>390</v>
      </c>
      <c r="BV19" s="60" t="s">
        <v>390</v>
      </c>
      <c r="BW19" s="61" t="s">
        <v>391</v>
      </c>
      <c r="BX19" s="66" t="s">
        <v>390</v>
      </c>
      <c r="BY19" s="60" t="s">
        <v>390</v>
      </c>
      <c r="BZ19" s="67" t="s">
        <v>391</v>
      </c>
      <c r="CA19" s="69" t="s">
        <v>390</v>
      </c>
      <c r="CB19" s="115" t="str">
        <f>VLOOKUP(A19,Datos!$C$2:$AJ$25,34,0)</f>
        <v>Oficina Consejería de Comunicaciones</v>
      </c>
    </row>
    <row r="20" spans="1:80" ht="399.95" customHeight="1" x14ac:dyDescent="0.2">
      <c r="A20" s="183" t="s">
        <v>279</v>
      </c>
      <c r="B20" s="73" t="s">
        <v>422</v>
      </c>
      <c r="C20" s="51" t="s">
        <v>423</v>
      </c>
      <c r="D20" s="73" t="s">
        <v>108</v>
      </c>
      <c r="E20" s="168" t="s">
        <v>90</v>
      </c>
      <c r="F20" s="51" t="s">
        <v>495</v>
      </c>
      <c r="G20" s="153" t="s">
        <v>496</v>
      </c>
      <c r="H20" s="73" t="s">
        <v>35</v>
      </c>
      <c r="I20" s="73" t="s">
        <v>426</v>
      </c>
      <c r="J20" s="73" t="s">
        <v>52</v>
      </c>
      <c r="K20" s="51" t="s">
        <v>497</v>
      </c>
      <c r="L20" s="51" t="s">
        <v>498</v>
      </c>
      <c r="M20" s="51" t="s">
        <v>499</v>
      </c>
      <c r="N20" s="51" t="s">
        <v>430</v>
      </c>
      <c r="O20" s="51" t="s">
        <v>500</v>
      </c>
      <c r="P20" s="51" t="s">
        <v>431</v>
      </c>
      <c r="Q20" s="51" t="s">
        <v>488</v>
      </c>
      <c r="R20" s="75" t="s">
        <v>336</v>
      </c>
      <c r="S20" s="154">
        <v>0.4</v>
      </c>
      <c r="T20" s="75" t="s">
        <v>77</v>
      </c>
      <c r="U20" s="154">
        <v>0.8</v>
      </c>
      <c r="V20" s="73" t="s">
        <v>276</v>
      </c>
      <c r="W20" s="51" t="s">
        <v>501</v>
      </c>
      <c r="X20" s="75" t="s">
        <v>338</v>
      </c>
      <c r="Y20" s="155">
        <v>0.1008</v>
      </c>
      <c r="Z20" s="75" t="s">
        <v>121</v>
      </c>
      <c r="AA20" s="155">
        <v>0.33750000000000002</v>
      </c>
      <c r="AB20" s="73" t="s">
        <v>275</v>
      </c>
      <c r="AC20" s="51" t="s">
        <v>433</v>
      </c>
      <c r="AD20" s="73" t="s">
        <v>368</v>
      </c>
      <c r="AE20" s="51" t="s">
        <v>369</v>
      </c>
      <c r="AF20" s="51" t="s">
        <v>369</v>
      </c>
      <c r="AG20" s="51" t="s">
        <v>369</v>
      </c>
      <c r="AH20" s="51" t="s">
        <v>369</v>
      </c>
      <c r="AI20" s="51" t="s">
        <v>369</v>
      </c>
      <c r="AJ20" s="51" t="s">
        <v>370</v>
      </c>
      <c r="AK20" s="51" t="s">
        <v>370</v>
      </c>
      <c r="AL20" s="51" t="s">
        <v>370</v>
      </c>
      <c r="AM20" s="51" t="s">
        <v>370</v>
      </c>
      <c r="AN20" s="51" t="s">
        <v>370</v>
      </c>
      <c r="AO20" s="51" t="s">
        <v>502</v>
      </c>
      <c r="AP20" s="51" t="s">
        <v>503</v>
      </c>
      <c r="AQ20" s="51" t="s">
        <v>504</v>
      </c>
      <c r="AR20" s="157">
        <v>44316</v>
      </c>
      <c r="AS20" s="61" t="s">
        <v>374</v>
      </c>
      <c r="AT20" s="66" t="s">
        <v>505</v>
      </c>
      <c r="AU20" s="60">
        <v>44449</v>
      </c>
      <c r="AV20" s="67" t="s">
        <v>455</v>
      </c>
      <c r="AW20" s="63" t="s">
        <v>506</v>
      </c>
      <c r="AX20" s="60">
        <v>44545</v>
      </c>
      <c r="AY20" s="61" t="s">
        <v>374</v>
      </c>
      <c r="AZ20" s="66" t="s">
        <v>444</v>
      </c>
      <c r="BA20" s="60" t="s">
        <v>390</v>
      </c>
      <c r="BB20" s="67" t="s">
        <v>391</v>
      </c>
      <c r="BC20" s="63" t="s">
        <v>390</v>
      </c>
      <c r="BD20" s="60" t="s">
        <v>390</v>
      </c>
      <c r="BE20" s="61" t="s">
        <v>391</v>
      </c>
      <c r="BF20" s="66" t="s">
        <v>390</v>
      </c>
      <c r="BG20" s="60" t="s">
        <v>390</v>
      </c>
      <c r="BH20" s="67" t="s">
        <v>391</v>
      </c>
      <c r="BI20" s="63" t="s">
        <v>390</v>
      </c>
      <c r="BJ20" s="60" t="s">
        <v>390</v>
      </c>
      <c r="BK20" s="61" t="s">
        <v>391</v>
      </c>
      <c r="BL20" s="66" t="s">
        <v>390</v>
      </c>
      <c r="BM20" s="60" t="s">
        <v>390</v>
      </c>
      <c r="BN20" s="67" t="s">
        <v>391</v>
      </c>
      <c r="BO20" s="63" t="s">
        <v>390</v>
      </c>
      <c r="BP20" s="60" t="s">
        <v>390</v>
      </c>
      <c r="BQ20" s="61" t="s">
        <v>391</v>
      </c>
      <c r="BR20" s="66" t="s">
        <v>390</v>
      </c>
      <c r="BS20" s="60" t="s">
        <v>390</v>
      </c>
      <c r="BT20" s="67" t="s">
        <v>391</v>
      </c>
      <c r="BU20" s="63" t="s">
        <v>390</v>
      </c>
      <c r="BV20" s="60" t="s">
        <v>390</v>
      </c>
      <c r="BW20" s="61" t="s">
        <v>391</v>
      </c>
      <c r="BX20" s="66" t="s">
        <v>390</v>
      </c>
      <c r="BY20" s="60" t="s">
        <v>390</v>
      </c>
      <c r="BZ20" s="67" t="s">
        <v>391</v>
      </c>
      <c r="CA20" s="69" t="s">
        <v>390</v>
      </c>
      <c r="CB20" s="115" t="str">
        <f>VLOOKUP(A20,Datos!$C$2:$AJ$25,34,0)</f>
        <v>Oficina Consejería de Comunicaciones</v>
      </c>
    </row>
    <row r="21" spans="1:80" ht="399.95" customHeight="1" x14ac:dyDescent="0.2">
      <c r="A21" s="183" t="s">
        <v>279</v>
      </c>
      <c r="B21" s="73" t="s">
        <v>422</v>
      </c>
      <c r="C21" s="51" t="s">
        <v>423</v>
      </c>
      <c r="D21" s="73" t="s">
        <v>108</v>
      </c>
      <c r="E21" s="168" t="s">
        <v>90</v>
      </c>
      <c r="F21" s="51" t="s">
        <v>507</v>
      </c>
      <c r="G21" s="153" t="s">
        <v>508</v>
      </c>
      <c r="H21" s="73" t="s">
        <v>35</v>
      </c>
      <c r="I21" s="73" t="s">
        <v>426</v>
      </c>
      <c r="J21" s="73" t="s">
        <v>52</v>
      </c>
      <c r="K21" s="51" t="s">
        <v>509</v>
      </c>
      <c r="L21" s="51" t="s">
        <v>510</v>
      </c>
      <c r="M21" s="51" t="s">
        <v>2067</v>
      </c>
      <c r="N21" s="51" t="s">
        <v>430</v>
      </c>
      <c r="O21" s="51" t="s">
        <v>363</v>
      </c>
      <c r="P21" s="51" t="s">
        <v>408</v>
      </c>
      <c r="Q21" s="51" t="s">
        <v>488</v>
      </c>
      <c r="R21" s="75" t="s">
        <v>336</v>
      </c>
      <c r="S21" s="154">
        <v>0.4</v>
      </c>
      <c r="T21" s="75" t="s">
        <v>101</v>
      </c>
      <c r="U21" s="154">
        <v>0.6</v>
      </c>
      <c r="V21" s="73" t="s">
        <v>84</v>
      </c>
      <c r="W21" s="51" t="s">
        <v>511</v>
      </c>
      <c r="X21" s="75" t="s">
        <v>336</v>
      </c>
      <c r="Y21" s="155">
        <v>0.24</v>
      </c>
      <c r="Z21" s="75" t="s">
        <v>121</v>
      </c>
      <c r="AA21" s="155">
        <v>0.33749999999999997</v>
      </c>
      <c r="AB21" s="73" t="s">
        <v>84</v>
      </c>
      <c r="AC21" s="51" t="s">
        <v>512</v>
      </c>
      <c r="AD21" s="73" t="s">
        <v>412</v>
      </c>
      <c r="AE21" s="51" t="s">
        <v>369</v>
      </c>
      <c r="AF21" s="51" t="s">
        <v>369</v>
      </c>
      <c r="AG21" s="51" t="s">
        <v>369</v>
      </c>
      <c r="AH21" s="51" t="s">
        <v>369</v>
      </c>
      <c r="AI21" s="51" t="s">
        <v>369</v>
      </c>
      <c r="AJ21" s="51" t="s">
        <v>2068</v>
      </c>
      <c r="AK21" s="51" t="s">
        <v>513</v>
      </c>
      <c r="AL21" s="51" t="s">
        <v>514</v>
      </c>
      <c r="AM21" s="51" t="s">
        <v>2069</v>
      </c>
      <c r="AN21" s="51" t="s">
        <v>2070</v>
      </c>
      <c r="AO21" s="51" t="s">
        <v>516</v>
      </c>
      <c r="AP21" s="51" t="s">
        <v>491</v>
      </c>
      <c r="AQ21" s="51" t="s">
        <v>517</v>
      </c>
      <c r="AR21" s="157">
        <v>44316</v>
      </c>
      <c r="AS21" s="61" t="s">
        <v>374</v>
      </c>
      <c r="AT21" s="66" t="s">
        <v>518</v>
      </c>
      <c r="AU21" s="60">
        <v>44449</v>
      </c>
      <c r="AV21" s="67" t="s">
        <v>455</v>
      </c>
      <c r="AW21" s="63" t="s">
        <v>519</v>
      </c>
      <c r="AX21" s="60">
        <v>44545</v>
      </c>
      <c r="AY21" s="61" t="s">
        <v>374</v>
      </c>
      <c r="AZ21" s="66" t="s">
        <v>520</v>
      </c>
      <c r="BA21" s="60">
        <v>44657</v>
      </c>
      <c r="BB21" s="67" t="s">
        <v>588</v>
      </c>
      <c r="BC21" s="63" t="s">
        <v>2071</v>
      </c>
      <c r="BD21" s="60" t="s">
        <v>390</v>
      </c>
      <c r="BE21" s="61" t="s">
        <v>391</v>
      </c>
      <c r="BF21" s="66" t="s">
        <v>390</v>
      </c>
      <c r="BG21" s="60" t="s">
        <v>390</v>
      </c>
      <c r="BH21" s="67" t="s">
        <v>391</v>
      </c>
      <c r="BI21" s="63" t="s">
        <v>390</v>
      </c>
      <c r="BJ21" s="60" t="s">
        <v>390</v>
      </c>
      <c r="BK21" s="61" t="s">
        <v>391</v>
      </c>
      <c r="BL21" s="66" t="s">
        <v>390</v>
      </c>
      <c r="BM21" s="60" t="s">
        <v>390</v>
      </c>
      <c r="BN21" s="67" t="s">
        <v>391</v>
      </c>
      <c r="BO21" s="63" t="s">
        <v>390</v>
      </c>
      <c r="BP21" s="60" t="s">
        <v>390</v>
      </c>
      <c r="BQ21" s="61" t="s">
        <v>391</v>
      </c>
      <c r="BR21" s="66" t="s">
        <v>390</v>
      </c>
      <c r="BS21" s="60" t="s">
        <v>390</v>
      </c>
      <c r="BT21" s="67" t="s">
        <v>391</v>
      </c>
      <c r="BU21" s="63" t="s">
        <v>390</v>
      </c>
      <c r="BV21" s="60" t="s">
        <v>390</v>
      </c>
      <c r="BW21" s="61" t="s">
        <v>391</v>
      </c>
      <c r="BX21" s="66" t="s">
        <v>390</v>
      </c>
      <c r="BY21" s="60" t="s">
        <v>390</v>
      </c>
      <c r="BZ21" s="67" t="s">
        <v>391</v>
      </c>
      <c r="CA21" s="69" t="s">
        <v>390</v>
      </c>
      <c r="CB21" s="115" t="str">
        <f>VLOOKUP(A21,Datos!$C$2:$AJ$25,34,0)</f>
        <v>Oficina Consejería de Comunicaciones</v>
      </c>
    </row>
    <row r="22" spans="1:80" ht="399.95" customHeight="1" x14ac:dyDescent="0.2">
      <c r="A22" s="183" t="s">
        <v>280</v>
      </c>
      <c r="B22" s="73" t="s">
        <v>110</v>
      </c>
      <c r="C22" s="51" t="s">
        <v>521</v>
      </c>
      <c r="D22" s="73" t="s">
        <v>125</v>
      </c>
      <c r="E22" s="168" t="s">
        <v>111</v>
      </c>
      <c r="F22" s="51" t="s">
        <v>522</v>
      </c>
      <c r="G22" s="153" t="s">
        <v>523</v>
      </c>
      <c r="H22" s="73" t="s">
        <v>35</v>
      </c>
      <c r="I22" s="73" t="s">
        <v>426</v>
      </c>
      <c r="J22" s="73" t="s">
        <v>78</v>
      </c>
      <c r="K22" s="51" t="s">
        <v>524</v>
      </c>
      <c r="L22" s="51" t="s">
        <v>525</v>
      </c>
      <c r="M22" s="51" t="s">
        <v>526</v>
      </c>
      <c r="N22" s="51" t="s">
        <v>430</v>
      </c>
      <c r="O22" s="51" t="s">
        <v>363</v>
      </c>
      <c r="P22" s="51" t="s">
        <v>431</v>
      </c>
      <c r="Q22" s="51" t="s">
        <v>527</v>
      </c>
      <c r="R22" s="75" t="s">
        <v>340</v>
      </c>
      <c r="S22" s="154">
        <v>0.8</v>
      </c>
      <c r="T22" s="75" t="s">
        <v>51</v>
      </c>
      <c r="U22" s="154">
        <v>1</v>
      </c>
      <c r="V22" s="73" t="s">
        <v>277</v>
      </c>
      <c r="W22" s="51" t="s">
        <v>528</v>
      </c>
      <c r="X22" s="75" t="s">
        <v>336</v>
      </c>
      <c r="Y22" s="155">
        <v>0.2016</v>
      </c>
      <c r="Z22" s="75" t="s">
        <v>77</v>
      </c>
      <c r="AA22" s="155">
        <v>0.75</v>
      </c>
      <c r="AB22" s="73" t="s">
        <v>276</v>
      </c>
      <c r="AC22" s="51" t="s">
        <v>529</v>
      </c>
      <c r="AD22" s="73" t="s">
        <v>412</v>
      </c>
      <c r="AE22" s="51" t="s">
        <v>369</v>
      </c>
      <c r="AF22" s="51" t="s">
        <v>369</v>
      </c>
      <c r="AG22" s="51" t="s">
        <v>369</v>
      </c>
      <c r="AH22" s="51" t="s">
        <v>369</v>
      </c>
      <c r="AI22" s="51" t="s">
        <v>369</v>
      </c>
      <c r="AJ22" s="51" t="s">
        <v>530</v>
      </c>
      <c r="AK22" s="51" t="s">
        <v>531</v>
      </c>
      <c r="AL22" s="51" t="s">
        <v>532</v>
      </c>
      <c r="AM22" s="51" t="s">
        <v>533</v>
      </c>
      <c r="AN22" s="51" t="s">
        <v>534</v>
      </c>
      <c r="AO22" s="51" t="s">
        <v>535</v>
      </c>
      <c r="AP22" s="51" t="s">
        <v>536</v>
      </c>
      <c r="AQ22" s="51" t="s">
        <v>537</v>
      </c>
      <c r="AR22" s="157">
        <v>43350</v>
      </c>
      <c r="AS22" s="61" t="s">
        <v>374</v>
      </c>
      <c r="AT22" s="66" t="s">
        <v>437</v>
      </c>
      <c r="AU22" s="60">
        <v>43593</v>
      </c>
      <c r="AV22" s="67" t="s">
        <v>374</v>
      </c>
      <c r="AW22" s="63" t="s">
        <v>538</v>
      </c>
      <c r="AX22" s="60">
        <v>43755</v>
      </c>
      <c r="AY22" s="61" t="s">
        <v>539</v>
      </c>
      <c r="AZ22" s="66" t="s">
        <v>540</v>
      </c>
      <c r="BA22" s="60">
        <v>43917</v>
      </c>
      <c r="BB22" s="67" t="s">
        <v>374</v>
      </c>
      <c r="BC22" s="63" t="s">
        <v>541</v>
      </c>
      <c r="BD22" s="60">
        <v>44169</v>
      </c>
      <c r="BE22" s="61" t="s">
        <v>439</v>
      </c>
      <c r="BF22" s="66" t="s">
        <v>542</v>
      </c>
      <c r="BG22" s="60">
        <v>44249</v>
      </c>
      <c r="BH22" s="67" t="s">
        <v>457</v>
      </c>
      <c r="BI22" s="63" t="s">
        <v>543</v>
      </c>
      <c r="BJ22" s="60">
        <v>44545</v>
      </c>
      <c r="BK22" s="61" t="s">
        <v>374</v>
      </c>
      <c r="BL22" s="66" t="s">
        <v>544</v>
      </c>
      <c r="BM22" s="60" t="s">
        <v>390</v>
      </c>
      <c r="BN22" s="67" t="s">
        <v>391</v>
      </c>
      <c r="BO22" s="63" t="s">
        <v>390</v>
      </c>
      <c r="BP22" s="60" t="s">
        <v>390</v>
      </c>
      <c r="BQ22" s="61" t="s">
        <v>391</v>
      </c>
      <c r="BR22" s="66" t="s">
        <v>390</v>
      </c>
      <c r="BS22" s="60" t="s">
        <v>390</v>
      </c>
      <c r="BT22" s="67" t="s">
        <v>391</v>
      </c>
      <c r="BU22" s="63" t="s">
        <v>390</v>
      </c>
      <c r="BV22" s="60" t="s">
        <v>390</v>
      </c>
      <c r="BW22" s="61" t="s">
        <v>391</v>
      </c>
      <c r="BX22" s="66" t="s">
        <v>390</v>
      </c>
      <c r="BY22" s="60" t="s">
        <v>390</v>
      </c>
      <c r="BZ22" s="67" t="s">
        <v>391</v>
      </c>
      <c r="CA22" s="69" t="s">
        <v>390</v>
      </c>
      <c r="CB22" s="115" t="str">
        <f>VLOOKUP(A22,Datos!$C$2:$AJ$25,34,0)</f>
        <v>Dirección de Contratación</v>
      </c>
    </row>
    <row r="23" spans="1:80" ht="399.95" customHeight="1" x14ac:dyDescent="0.2">
      <c r="A23" s="183" t="s">
        <v>280</v>
      </c>
      <c r="B23" s="73" t="s">
        <v>110</v>
      </c>
      <c r="C23" s="51" t="s">
        <v>521</v>
      </c>
      <c r="D23" s="73" t="s">
        <v>125</v>
      </c>
      <c r="E23" s="168" t="s">
        <v>111</v>
      </c>
      <c r="F23" s="51" t="s">
        <v>545</v>
      </c>
      <c r="G23" s="153" t="s">
        <v>546</v>
      </c>
      <c r="H23" s="73" t="s">
        <v>35</v>
      </c>
      <c r="I23" s="73" t="s">
        <v>426</v>
      </c>
      <c r="J23" s="73" t="s">
        <v>78</v>
      </c>
      <c r="K23" s="51" t="s">
        <v>547</v>
      </c>
      <c r="L23" s="51" t="s">
        <v>548</v>
      </c>
      <c r="M23" s="51" t="s">
        <v>549</v>
      </c>
      <c r="N23" s="51" t="s">
        <v>430</v>
      </c>
      <c r="O23" s="51" t="s">
        <v>363</v>
      </c>
      <c r="P23" s="51" t="s">
        <v>431</v>
      </c>
      <c r="Q23" s="51" t="s">
        <v>527</v>
      </c>
      <c r="R23" s="75" t="s">
        <v>339</v>
      </c>
      <c r="S23" s="154">
        <v>0.6</v>
      </c>
      <c r="T23" s="75" t="s">
        <v>77</v>
      </c>
      <c r="U23" s="154">
        <v>0.8</v>
      </c>
      <c r="V23" s="73" t="s">
        <v>276</v>
      </c>
      <c r="W23" s="51" t="s">
        <v>550</v>
      </c>
      <c r="X23" s="75" t="s">
        <v>336</v>
      </c>
      <c r="Y23" s="155">
        <v>0.252</v>
      </c>
      <c r="Z23" s="75" t="s">
        <v>101</v>
      </c>
      <c r="AA23" s="155">
        <v>0.60000000000000009</v>
      </c>
      <c r="AB23" s="73" t="s">
        <v>84</v>
      </c>
      <c r="AC23" s="51" t="s">
        <v>551</v>
      </c>
      <c r="AD23" s="73" t="s">
        <v>412</v>
      </c>
      <c r="AE23" s="51" t="s">
        <v>369</v>
      </c>
      <c r="AF23" s="51" t="s">
        <v>369</v>
      </c>
      <c r="AG23" s="51" t="s">
        <v>369</v>
      </c>
      <c r="AH23" s="51" t="s">
        <v>369</v>
      </c>
      <c r="AI23" s="51" t="s">
        <v>369</v>
      </c>
      <c r="AJ23" s="51" t="s">
        <v>552</v>
      </c>
      <c r="AK23" s="51" t="s">
        <v>531</v>
      </c>
      <c r="AL23" s="51" t="s">
        <v>553</v>
      </c>
      <c r="AM23" s="51" t="s">
        <v>554</v>
      </c>
      <c r="AN23" s="51" t="s">
        <v>555</v>
      </c>
      <c r="AO23" s="51" t="s">
        <v>556</v>
      </c>
      <c r="AP23" s="51" t="s">
        <v>536</v>
      </c>
      <c r="AQ23" s="51" t="s">
        <v>557</v>
      </c>
      <c r="AR23" s="157">
        <v>43350</v>
      </c>
      <c r="AS23" s="61" t="s">
        <v>374</v>
      </c>
      <c r="AT23" s="66" t="s">
        <v>437</v>
      </c>
      <c r="AU23" s="60">
        <v>43594</v>
      </c>
      <c r="AV23" s="67" t="s">
        <v>374</v>
      </c>
      <c r="AW23" s="63" t="s">
        <v>558</v>
      </c>
      <c r="AX23" s="60">
        <v>43917</v>
      </c>
      <c r="AY23" s="61" t="s">
        <v>380</v>
      </c>
      <c r="AZ23" s="66" t="s">
        <v>559</v>
      </c>
      <c r="BA23" s="60">
        <v>44249</v>
      </c>
      <c r="BB23" s="67" t="s">
        <v>385</v>
      </c>
      <c r="BC23" s="63" t="s">
        <v>560</v>
      </c>
      <c r="BD23" s="60">
        <v>44545</v>
      </c>
      <c r="BE23" s="61" t="s">
        <v>374</v>
      </c>
      <c r="BF23" s="66" t="s">
        <v>544</v>
      </c>
      <c r="BG23" s="60" t="s">
        <v>390</v>
      </c>
      <c r="BH23" s="67" t="s">
        <v>391</v>
      </c>
      <c r="BI23" s="63" t="s">
        <v>390</v>
      </c>
      <c r="BJ23" s="60" t="s">
        <v>390</v>
      </c>
      <c r="BK23" s="61" t="s">
        <v>391</v>
      </c>
      <c r="BL23" s="66" t="s">
        <v>390</v>
      </c>
      <c r="BM23" s="60" t="s">
        <v>390</v>
      </c>
      <c r="BN23" s="67" t="s">
        <v>391</v>
      </c>
      <c r="BO23" s="63" t="s">
        <v>390</v>
      </c>
      <c r="BP23" s="60" t="s">
        <v>390</v>
      </c>
      <c r="BQ23" s="61" t="s">
        <v>391</v>
      </c>
      <c r="BR23" s="66" t="s">
        <v>390</v>
      </c>
      <c r="BS23" s="60" t="s">
        <v>390</v>
      </c>
      <c r="BT23" s="67" t="s">
        <v>391</v>
      </c>
      <c r="BU23" s="63" t="s">
        <v>390</v>
      </c>
      <c r="BV23" s="60" t="s">
        <v>390</v>
      </c>
      <c r="BW23" s="61" t="s">
        <v>391</v>
      </c>
      <c r="BX23" s="66" t="s">
        <v>390</v>
      </c>
      <c r="BY23" s="60" t="s">
        <v>390</v>
      </c>
      <c r="BZ23" s="67" t="s">
        <v>391</v>
      </c>
      <c r="CA23" s="69" t="s">
        <v>390</v>
      </c>
      <c r="CB23" s="115" t="str">
        <f>VLOOKUP(A23,Datos!$C$2:$AJ$25,34,0)</f>
        <v>Dirección de Contratación</v>
      </c>
    </row>
    <row r="24" spans="1:80" ht="399.95" customHeight="1" x14ac:dyDescent="0.2">
      <c r="A24" s="183" t="s">
        <v>280</v>
      </c>
      <c r="B24" s="73" t="s">
        <v>110</v>
      </c>
      <c r="C24" s="51" t="s">
        <v>521</v>
      </c>
      <c r="D24" s="73" t="s">
        <v>125</v>
      </c>
      <c r="E24" s="168" t="s">
        <v>111</v>
      </c>
      <c r="F24" s="51" t="s">
        <v>561</v>
      </c>
      <c r="G24" s="153" t="s">
        <v>562</v>
      </c>
      <c r="H24" s="73" t="s">
        <v>35</v>
      </c>
      <c r="I24" s="73" t="s">
        <v>426</v>
      </c>
      <c r="J24" s="73" t="s">
        <v>78</v>
      </c>
      <c r="K24" s="51" t="s">
        <v>563</v>
      </c>
      <c r="L24" s="51" t="s">
        <v>525</v>
      </c>
      <c r="M24" s="51" t="s">
        <v>564</v>
      </c>
      <c r="N24" s="51" t="s">
        <v>430</v>
      </c>
      <c r="O24" s="51" t="s">
        <v>363</v>
      </c>
      <c r="P24" s="51" t="s">
        <v>431</v>
      </c>
      <c r="Q24" s="169" t="s">
        <v>409</v>
      </c>
      <c r="R24" s="75" t="s">
        <v>340</v>
      </c>
      <c r="S24" s="154">
        <v>0.8</v>
      </c>
      <c r="T24" s="75" t="s">
        <v>77</v>
      </c>
      <c r="U24" s="154">
        <v>0.8</v>
      </c>
      <c r="V24" s="73" t="s">
        <v>276</v>
      </c>
      <c r="W24" s="51" t="s">
        <v>565</v>
      </c>
      <c r="X24" s="75" t="s">
        <v>336</v>
      </c>
      <c r="Y24" s="155">
        <v>0.33599999999999997</v>
      </c>
      <c r="Z24" s="75" t="s">
        <v>101</v>
      </c>
      <c r="AA24" s="155">
        <v>0.45000000000000007</v>
      </c>
      <c r="AB24" s="73" t="s">
        <v>84</v>
      </c>
      <c r="AC24" s="51" t="s">
        <v>566</v>
      </c>
      <c r="AD24" s="73" t="s">
        <v>412</v>
      </c>
      <c r="AE24" s="51" t="s">
        <v>369</v>
      </c>
      <c r="AF24" s="51" t="s">
        <v>369</v>
      </c>
      <c r="AG24" s="51" t="s">
        <v>369</v>
      </c>
      <c r="AH24" s="51" t="s">
        <v>369</v>
      </c>
      <c r="AI24" s="51" t="s">
        <v>369</v>
      </c>
      <c r="AJ24" s="51" t="s">
        <v>567</v>
      </c>
      <c r="AK24" s="51" t="s">
        <v>531</v>
      </c>
      <c r="AL24" s="51" t="s">
        <v>568</v>
      </c>
      <c r="AM24" s="51" t="s">
        <v>569</v>
      </c>
      <c r="AN24" s="51" t="s">
        <v>570</v>
      </c>
      <c r="AO24" s="51" t="s">
        <v>571</v>
      </c>
      <c r="AP24" s="51" t="s">
        <v>536</v>
      </c>
      <c r="AQ24" s="51" t="s">
        <v>572</v>
      </c>
      <c r="AR24" s="157">
        <v>43350</v>
      </c>
      <c r="AS24" s="61" t="s">
        <v>374</v>
      </c>
      <c r="AT24" s="66" t="s">
        <v>437</v>
      </c>
      <c r="AU24" s="60">
        <v>43594</v>
      </c>
      <c r="AV24" s="67" t="s">
        <v>374</v>
      </c>
      <c r="AW24" s="63" t="s">
        <v>573</v>
      </c>
      <c r="AX24" s="60">
        <v>43917</v>
      </c>
      <c r="AY24" s="61" t="s">
        <v>470</v>
      </c>
      <c r="AZ24" s="66" t="s">
        <v>574</v>
      </c>
      <c r="BA24" s="60">
        <v>44022</v>
      </c>
      <c r="BB24" s="67" t="s">
        <v>380</v>
      </c>
      <c r="BC24" s="63" t="s">
        <v>575</v>
      </c>
      <c r="BD24" s="60">
        <v>44169</v>
      </c>
      <c r="BE24" s="61" t="s">
        <v>374</v>
      </c>
      <c r="BF24" s="66" t="s">
        <v>576</v>
      </c>
      <c r="BG24" s="60">
        <v>44249</v>
      </c>
      <c r="BH24" s="67" t="s">
        <v>457</v>
      </c>
      <c r="BI24" s="63" t="s">
        <v>577</v>
      </c>
      <c r="BJ24" s="60">
        <v>44321</v>
      </c>
      <c r="BK24" s="61" t="s">
        <v>382</v>
      </c>
      <c r="BL24" s="66" t="s">
        <v>578</v>
      </c>
      <c r="BM24" s="60">
        <v>44449</v>
      </c>
      <c r="BN24" s="67" t="s">
        <v>385</v>
      </c>
      <c r="BO24" s="63" t="s">
        <v>579</v>
      </c>
      <c r="BP24" s="60">
        <v>44545</v>
      </c>
      <c r="BQ24" s="61" t="s">
        <v>374</v>
      </c>
      <c r="BR24" s="66" t="s">
        <v>544</v>
      </c>
      <c r="BS24" s="60" t="s">
        <v>390</v>
      </c>
      <c r="BT24" s="67" t="s">
        <v>391</v>
      </c>
      <c r="BU24" s="63" t="s">
        <v>390</v>
      </c>
      <c r="BV24" s="60" t="s">
        <v>390</v>
      </c>
      <c r="BW24" s="61" t="s">
        <v>391</v>
      </c>
      <c r="BX24" s="66" t="s">
        <v>390</v>
      </c>
      <c r="BY24" s="60" t="s">
        <v>390</v>
      </c>
      <c r="BZ24" s="67" t="s">
        <v>391</v>
      </c>
      <c r="CA24" s="69" t="s">
        <v>390</v>
      </c>
      <c r="CB24" s="115" t="str">
        <f>VLOOKUP(A24,Datos!$C$2:$AJ$25,34,0)</f>
        <v>Dirección de Contratación</v>
      </c>
    </row>
    <row r="25" spans="1:80" ht="399.95" customHeight="1" x14ac:dyDescent="0.2">
      <c r="A25" s="183" t="s">
        <v>280</v>
      </c>
      <c r="B25" s="73" t="s">
        <v>110</v>
      </c>
      <c r="C25" s="51" t="s">
        <v>521</v>
      </c>
      <c r="D25" s="73" t="s">
        <v>125</v>
      </c>
      <c r="E25" s="168" t="s">
        <v>111</v>
      </c>
      <c r="F25" s="51" t="s">
        <v>580</v>
      </c>
      <c r="G25" s="153" t="s">
        <v>581</v>
      </c>
      <c r="H25" s="73" t="s">
        <v>63</v>
      </c>
      <c r="I25" s="73" t="s">
        <v>404</v>
      </c>
      <c r="J25" s="73" t="s">
        <v>78</v>
      </c>
      <c r="K25" s="51" t="s">
        <v>582</v>
      </c>
      <c r="L25" s="51" t="s">
        <v>548</v>
      </c>
      <c r="M25" s="51" t="s">
        <v>526</v>
      </c>
      <c r="N25" s="51" t="s">
        <v>430</v>
      </c>
      <c r="O25" s="51" t="s">
        <v>363</v>
      </c>
      <c r="P25" s="51" t="s">
        <v>431</v>
      </c>
      <c r="Q25" s="169" t="s">
        <v>527</v>
      </c>
      <c r="R25" s="75" t="s">
        <v>338</v>
      </c>
      <c r="S25" s="154">
        <v>0.2</v>
      </c>
      <c r="T25" s="75" t="s">
        <v>51</v>
      </c>
      <c r="U25" s="154">
        <v>1</v>
      </c>
      <c r="V25" s="73" t="s">
        <v>277</v>
      </c>
      <c r="W25" s="51" t="s">
        <v>583</v>
      </c>
      <c r="X25" s="75" t="s">
        <v>338</v>
      </c>
      <c r="Y25" s="155">
        <v>5.04E-2</v>
      </c>
      <c r="Z25" s="75" t="s">
        <v>51</v>
      </c>
      <c r="AA25" s="155">
        <v>0.5625</v>
      </c>
      <c r="AB25" s="73" t="s">
        <v>277</v>
      </c>
      <c r="AC25" s="51" t="s">
        <v>584</v>
      </c>
      <c r="AD25" s="73" t="s">
        <v>412</v>
      </c>
      <c r="AE25" s="51" t="s">
        <v>369</v>
      </c>
      <c r="AF25" s="51" t="s">
        <v>369</v>
      </c>
      <c r="AG25" s="51" t="s">
        <v>369</v>
      </c>
      <c r="AH25" s="51" t="s">
        <v>369</v>
      </c>
      <c r="AI25" s="51" t="s">
        <v>369</v>
      </c>
      <c r="AJ25" s="51" t="s">
        <v>530</v>
      </c>
      <c r="AK25" s="51" t="s">
        <v>531</v>
      </c>
      <c r="AL25" s="51" t="s">
        <v>532</v>
      </c>
      <c r="AM25" s="51" t="s">
        <v>533</v>
      </c>
      <c r="AN25" s="51" t="s">
        <v>534</v>
      </c>
      <c r="AO25" s="51" t="s">
        <v>585</v>
      </c>
      <c r="AP25" s="51" t="s">
        <v>536</v>
      </c>
      <c r="AQ25" s="51" t="s">
        <v>586</v>
      </c>
      <c r="AR25" s="157">
        <v>43496</v>
      </c>
      <c r="AS25" s="61" t="s">
        <v>374</v>
      </c>
      <c r="AT25" s="66" t="s">
        <v>437</v>
      </c>
      <c r="AU25" s="60">
        <v>43593</v>
      </c>
      <c r="AV25" s="67" t="s">
        <v>374</v>
      </c>
      <c r="AW25" s="63" t="s">
        <v>587</v>
      </c>
      <c r="AX25" s="60">
        <v>43755</v>
      </c>
      <c r="AY25" s="61" t="s">
        <v>588</v>
      </c>
      <c r="AZ25" s="66" t="s">
        <v>589</v>
      </c>
      <c r="BA25" s="60">
        <v>43917</v>
      </c>
      <c r="BB25" s="67" t="s">
        <v>457</v>
      </c>
      <c r="BC25" s="63" t="s">
        <v>590</v>
      </c>
      <c r="BD25" s="60">
        <v>44022</v>
      </c>
      <c r="BE25" s="61" t="s">
        <v>380</v>
      </c>
      <c r="BF25" s="66" t="s">
        <v>575</v>
      </c>
      <c r="BG25" s="60">
        <v>44084</v>
      </c>
      <c r="BH25" s="67" t="s">
        <v>382</v>
      </c>
      <c r="BI25" s="63" t="s">
        <v>591</v>
      </c>
      <c r="BJ25" s="60">
        <v>44169</v>
      </c>
      <c r="BK25" s="61" t="s">
        <v>592</v>
      </c>
      <c r="BL25" s="66" t="s">
        <v>593</v>
      </c>
      <c r="BM25" s="60">
        <v>44249</v>
      </c>
      <c r="BN25" s="67" t="s">
        <v>457</v>
      </c>
      <c r="BO25" s="63" t="s">
        <v>594</v>
      </c>
      <c r="BP25" s="60">
        <v>44545</v>
      </c>
      <c r="BQ25" s="61" t="s">
        <v>374</v>
      </c>
      <c r="BR25" s="66" t="s">
        <v>595</v>
      </c>
      <c r="BS25" s="60" t="s">
        <v>390</v>
      </c>
      <c r="BT25" s="67" t="s">
        <v>391</v>
      </c>
      <c r="BU25" s="63" t="s">
        <v>390</v>
      </c>
      <c r="BV25" s="60" t="s">
        <v>390</v>
      </c>
      <c r="BW25" s="61" t="s">
        <v>391</v>
      </c>
      <c r="BX25" s="66" t="s">
        <v>390</v>
      </c>
      <c r="BY25" s="60" t="s">
        <v>390</v>
      </c>
      <c r="BZ25" s="67" t="s">
        <v>391</v>
      </c>
      <c r="CA25" s="69" t="s">
        <v>390</v>
      </c>
      <c r="CB25" s="115" t="str">
        <f>VLOOKUP(A25,Datos!$C$2:$AJ$25,34,0)</f>
        <v>Dirección de Contratación</v>
      </c>
    </row>
    <row r="26" spans="1:80" ht="399.95" customHeight="1" x14ac:dyDescent="0.2">
      <c r="A26" s="183" t="s">
        <v>280</v>
      </c>
      <c r="B26" s="73" t="s">
        <v>110</v>
      </c>
      <c r="C26" s="51" t="s">
        <v>521</v>
      </c>
      <c r="D26" s="73" t="s">
        <v>125</v>
      </c>
      <c r="E26" s="168" t="s">
        <v>111</v>
      </c>
      <c r="F26" s="51" t="s">
        <v>596</v>
      </c>
      <c r="G26" s="153" t="s">
        <v>597</v>
      </c>
      <c r="H26" s="73" t="s">
        <v>63</v>
      </c>
      <c r="I26" s="73" t="s">
        <v>404</v>
      </c>
      <c r="J26" s="73" t="s">
        <v>78</v>
      </c>
      <c r="K26" s="51" t="s">
        <v>598</v>
      </c>
      <c r="L26" s="51" t="s">
        <v>548</v>
      </c>
      <c r="M26" s="51" t="s">
        <v>599</v>
      </c>
      <c r="N26" s="51" t="s">
        <v>430</v>
      </c>
      <c r="O26" s="51" t="s">
        <v>363</v>
      </c>
      <c r="P26" s="51" t="s">
        <v>431</v>
      </c>
      <c r="Q26" s="51" t="s">
        <v>409</v>
      </c>
      <c r="R26" s="75" t="s">
        <v>338</v>
      </c>
      <c r="S26" s="154">
        <v>0.2</v>
      </c>
      <c r="T26" s="75" t="s">
        <v>51</v>
      </c>
      <c r="U26" s="154">
        <v>1</v>
      </c>
      <c r="V26" s="73" t="s">
        <v>277</v>
      </c>
      <c r="W26" s="51" t="s">
        <v>600</v>
      </c>
      <c r="X26" s="75" t="s">
        <v>338</v>
      </c>
      <c r="Y26" s="155">
        <v>8.3999999999999991E-2</v>
      </c>
      <c r="Z26" s="75" t="s">
        <v>51</v>
      </c>
      <c r="AA26" s="155">
        <v>0.5625</v>
      </c>
      <c r="AB26" s="73" t="s">
        <v>277</v>
      </c>
      <c r="AC26" s="51" t="s">
        <v>601</v>
      </c>
      <c r="AD26" s="73" t="s">
        <v>412</v>
      </c>
      <c r="AE26" s="51" t="s">
        <v>369</v>
      </c>
      <c r="AF26" s="51" t="s">
        <v>369</v>
      </c>
      <c r="AG26" s="51" t="s">
        <v>369</v>
      </c>
      <c r="AH26" s="51" t="s">
        <v>369</v>
      </c>
      <c r="AI26" s="51" t="s">
        <v>369</v>
      </c>
      <c r="AJ26" s="51" t="s">
        <v>602</v>
      </c>
      <c r="AK26" s="51" t="s">
        <v>603</v>
      </c>
      <c r="AL26" s="51" t="s">
        <v>604</v>
      </c>
      <c r="AM26" s="51" t="s">
        <v>605</v>
      </c>
      <c r="AN26" s="51" t="s">
        <v>606</v>
      </c>
      <c r="AO26" s="51" t="s">
        <v>607</v>
      </c>
      <c r="AP26" s="51" t="s">
        <v>536</v>
      </c>
      <c r="AQ26" s="51" t="s">
        <v>608</v>
      </c>
      <c r="AR26" s="157">
        <v>43496</v>
      </c>
      <c r="AS26" s="61" t="s">
        <v>374</v>
      </c>
      <c r="AT26" s="66" t="s">
        <v>437</v>
      </c>
      <c r="AU26" s="60">
        <v>43594</v>
      </c>
      <c r="AV26" s="67" t="s">
        <v>374</v>
      </c>
      <c r="AW26" s="63" t="s">
        <v>587</v>
      </c>
      <c r="AX26" s="60">
        <v>43917</v>
      </c>
      <c r="AY26" s="61" t="s">
        <v>457</v>
      </c>
      <c r="AZ26" s="66" t="s">
        <v>609</v>
      </c>
      <c r="BA26" s="60">
        <v>44022</v>
      </c>
      <c r="BB26" s="67" t="s">
        <v>380</v>
      </c>
      <c r="BC26" s="63" t="s">
        <v>575</v>
      </c>
      <c r="BD26" s="60">
        <v>44169</v>
      </c>
      <c r="BE26" s="61" t="s">
        <v>588</v>
      </c>
      <c r="BF26" s="66" t="s">
        <v>610</v>
      </c>
      <c r="BG26" s="60">
        <v>44249</v>
      </c>
      <c r="BH26" s="67" t="s">
        <v>374</v>
      </c>
      <c r="BI26" s="63" t="s">
        <v>611</v>
      </c>
      <c r="BJ26" s="60">
        <v>44249</v>
      </c>
      <c r="BK26" s="61" t="s">
        <v>380</v>
      </c>
      <c r="BL26" s="66" t="s">
        <v>612</v>
      </c>
      <c r="BM26" s="60">
        <v>44545</v>
      </c>
      <c r="BN26" s="67" t="s">
        <v>374</v>
      </c>
      <c r="BO26" s="63" t="s">
        <v>595</v>
      </c>
      <c r="BP26" s="60" t="s">
        <v>390</v>
      </c>
      <c r="BQ26" s="61" t="s">
        <v>391</v>
      </c>
      <c r="BR26" s="66" t="s">
        <v>390</v>
      </c>
      <c r="BS26" s="60" t="s">
        <v>390</v>
      </c>
      <c r="BT26" s="67" t="s">
        <v>391</v>
      </c>
      <c r="BU26" s="63" t="s">
        <v>390</v>
      </c>
      <c r="BV26" s="60" t="s">
        <v>390</v>
      </c>
      <c r="BW26" s="61" t="s">
        <v>391</v>
      </c>
      <c r="BX26" s="66" t="s">
        <v>390</v>
      </c>
      <c r="BY26" s="60" t="s">
        <v>390</v>
      </c>
      <c r="BZ26" s="67" t="s">
        <v>391</v>
      </c>
      <c r="CA26" s="69" t="s">
        <v>390</v>
      </c>
      <c r="CB26" s="115" t="str">
        <f>VLOOKUP(A26,Datos!$C$2:$AJ$25,34,0)</f>
        <v>Dirección de Contratación</v>
      </c>
    </row>
    <row r="27" spans="1:80" ht="399.95" customHeight="1" x14ac:dyDescent="0.2">
      <c r="A27" s="183" t="s">
        <v>280</v>
      </c>
      <c r="B27" s="73" t="s">
        <v>110</v>
      </c>
      <c r="C27" s="51" t="s">
        <v>521</v>
      </c>
      <c r="D27" s="73" t="s">
        <v>125</v>
      </c>
      <c r="E27" s="168" t="s">
        <v>111</v>
      </c>
      <c r="F27" s="51" t="s">
        <v>613</v>
      </c>
      <c r="G27" s="153" t="s">
        <v>614</v>
      </c>
      <c r="H27" s="73" t="s">
        <v>35</v>
      </c>
      <c r="I27" s="73" t="s">
        <v>426</v>
      </c>
      <c r="J27" s="73" t="s">
        <v>78</v>
      </c>
      <c r="K27" s="51" t="s">
        <v>615</v>
      </c>
      <c r="L27" s="51" t="s">
        <v>616</v>
      </c>
      <c r="M27" s="51" t="s">
        <v>617</v>
      </c>
      <c r="N27" s="51" t="s">
        <v>430</v>
      </c>
      <c r="O27" s="51" t="s">
        <v>363</v>
      </c>
      <c r="P27" s="51" t="s">
        <v>431</v>
      </c>
      <c r="Q27" s="51" t="s">
        <v>409</v>
      </c>
      <c r="R27" s="75" t="s">
        <v>339</v>
      </c>
      <c r="S27" s="154">
        <v>0.6</v>
      </c>
      <c r="T27" s="75" t="s">
        <v>77</v>
      </c>
      <c r="U27" s="154">
        <v>0.8</v>
      </c>
      <c r="V27" s="73" t="s">
        <v>276</v>
      </c>
      <c r="W27" s="51" t="s">
        <v>618</v>
      </c>
      <c r="X27" s="75" t="s">
        <v>336</v>
      </c>
      <c r="Y27" s="155">
        <v>0.252</v>
      </c>
      <c r="Z27" s="75" t="s">
        <v>101</v>
      </c>
      <c r="AA27" s="155">
        <v>0.60000000000000009</v>
      </c>
      <c r="AB27" s="73" t="s">
        <v>84</v>
      </c>
      <c r="AC27" s="51" t="s">
        <v>619</v>
      </c>
      <c r="AD27" s="73" t="s">
        <v>412</v>
      </c>
      <c r="AE27" s="51" t="s">
        <v>369</v>
      </c>
      <c r="AF27" s="51" t="s">
        <v>369</v>
      </c>
      <c r="AG27" s="51" t="s">
        <v>369</v>
      </c>
      <c r="AH27" s="51" t="s">
        <v>369</v>
      </c>
      <c r="AI27" s="51" t="s">
        <v>369</v>
      </c>
      <c r="AJ27" s="51" t="s">
        <v>620</v>
      </c>
      <c r="AK27" s="51" t="s">
        <v>603</v>
      </c>
      <c r="AL27" s="51" t="s">
        <v>621</v>
      </c>
      <c r="AM27" s="51" t="s">
        <v>605</v>
      </c>
      <c r="AN27" s="51" t="s">
        <v>622</v>
      </c>
      <c r="AO27" s="51" t="s">
        <v>623</v>
      </c>
      <c r="AP27" s="51" t="s">
        <v>536</v>
      </c>
      <c r="AQ27" s="51" t="s">
        <v>624</v>
      </c>
      <c r="AR27" s="157">
        <v>43917</v>
      </c>
      <c r="AS27" s="61" t="s">
        <v>374</v>
      </c>
      <c r="AT27" s="66" t="s">
        <v>587</v>
      </c>
      <c r="AU27" s="60">
        <v>44022</v>
      </c>
      <c r="AV27" s="67" t="s">
        <v>380</v>
      </c>
      <c r="AW27" s="63" t="s">
        <v>575</v>
      </c>
      <c r="AX27" s="60">
        <v>44169</v>
      </c>
      <c r="AY27" s="61" t="s">
        <v>588</v>
      </c>
      <c r="AZ27" s="66" t="s">
        <v>625</v>
      </c>
      <c r="BA27" s="60">
        <v>44249</v>
      </c>
      <c r="BB27" s="67" t="s">
        <v>385</v>
      </c>
      <c r="BC27" s="63" t="s">
        <v>626</v>
      </c>
      <c r="BD27" s="60">
        <v>44545</v>
      </c>
      <c r="BE27" s="61" t="s">
        <v>374</v>
      </c>
      <c r="BF27" s="66" t="s">
        <v>627</v>
      </c>
      <c r="BG27" s="60" t="s">
        <v>390</v>
      </c>
      <c r="BH27" s="67" t="s">
        <v>391</v>
      </c>
      <c r="BI27" s="63" t="s">
        <v>390</v>
      </c>
      <c r="BJ27" s="60" t="s">
        <v>390</v>
      </c>
      <c r="BK27" s="61" t="s">
        <v>391</v>
      </c>
      <c r="BL27" s="66" t="s">
        <v>390</v>
      </c>
      <c r="BM27" s="60" t="s">
        <v>390</v>
      </c>
      <c r="BN27" s="67" t="s">
        <v>391</v>
      </c>
      <c r="BO27" s="63" t="s">
        <v>390</v>
      </c>
      <c r="BP27" s="60" t="s">
        <v>390</v>
      </c>
      <c r="BQ27" s="61" t="s">
        <v>391</v>
      </c>
      <c r="BR27" s="66" t="s">
        <v>390</v>
      </c>
      <c r="BS27" s="60" t="s">
        <v>390</v>
      </c>
      <c r="BT27" s="67" t="s">
        <v>391</v>
      </c>
      <c r="BU27" s="63" t="s">
        <v>390</v>
      </c>
      <c r="BV27" s="60" t="s">
        <v>390</v>
      </c>
      <c r="BW27" s="61" t="s">
        <v>391</v>
      </c>
      <c r="BX27" s="66" t="s">
        <v>390</v>
      </c>
      <c r="BY27" s="60" t="s">
        <v>390</v>
      </c>
      <c r="BZ27" s="67" t="s">
        <v>391</v>
      </c>
      <c r="CA27" s="69" t="s">
        <v>390</v>
      </c>
      <c r="CB27" s="115" t="str">
        <f>VLOOKUP(A27,Datos!$C$2:$AJ$25,34,0)</f>
        <v>Dirección de Contratación</v>
      </c>
    </row>
    <row r="28" spans="1:80" ht="399.95" customHeight="1" x14ac:dyDescent="0.2">
      <c r="A28" s="183" t="s">
        <v>280</v>
      </c>
      <c r="B28" s="73" t="s">
        <v>110</v>
      </c>
      <c r="C28" s="51" t="s">
        <v>521</v>
      </c>
      <c r="D28" s="73" t="s">
        <v>125</v>
      </c>
      <c r="E28" s="168" t="s">
        <v>111</v>
      </c>
      <c r="F28" s="51" t="s">
        <v>628</v>
      </c>
      <c r="G28" s="153" t="s">
        <v>629</v>
      </c>
      <c r="H28" s="73" t="s">
        <v>35</v>
      </c>
      <c r="I28" s="73" t="s">
        <v>426</v>
      </c>
      <c r="J28" s="73" t="s">
        <v>78</v>
      </c>
      <c r="K28" s="51" t="s">
        <v>630</v>
      </c>
      <c r="L28" s="51" t="s">
        <v>631</v>
      </c>
      <c r="M28" s="51" t="s">
        <v>632</v>
      </c>
      <c r="N28" s="51" t="s">
        <v>430</v>
      </c>
      <c r="O28" s="51" t="s">
        <v>363</v>
      </c>
      <c r="P28" s="51" t="s">
        <v>431</v>
      </c>
      <c r="Q28" s="51" t="s">
        <v>409</v>
      </c>
      <c r="R28" s="75" t="s">
        <v>340</v>
      </c>
      <c r="S28" s="154">
        <v>0.8</v>
      </c>
      <c r="T28" s="75" t="s">
        <v>77</v>
      </c>
      <c r="U28" s="154">
        <v>0.8</v>
      </c>
      <c r="V28" s="73" t="s">
        <v>276</v>
      </c>
      <c r="W28" s="51" t="s">
        <v>633</v>
      </c>
      <c r="X28" s="75" t="s">
        <v>336</v>
      </c>
      <c r="Y28" s="155">
        <v>0.2016</v>
      </c>
      <c r="Z28" s="75" t="s">
        <v>101</v>
      </c>
      <c r="AA28" s="155">
        <v>0.60000000000000009</v>
      </c>
      <c r="AB28" s="73" t="s">
        <v>84</v>
      </c>
      <c r="AC28" s="51" t="s">
        <v>634</v>
      </c>
      <c r="AD28" s="73" t="s">
        <v>412</v>
      </c>
      <c r="AE28" s="51" t="s">
        <v>369</v>
      </c>
      <c r="AF28" s="51" t="s">
        <v>369</v>
      </c>
      <c r="AG28" s="51" t="s">
        <v>369</v>
      </c>
      <c r="AH28" s="51" t="s">
        <v>369</v>
      </c>
      <c r="AI28" s="51" t="s">
        <v>369</v>
      </c>
      <c r="AJ28" s="51" t="s">
        <v>635</v>
      </c>
      <c r="AK28" s="51" t="s">
        <v>636</v>
      </c>
      <c r="AL28" s="51" t="s">
        <v>637</v>
      </c>
      <c r="AM28" s="51" t="s">
        <v>638</v>
      </c>
      <c r="AN28" s="51" t="s">
        <v>639</v>
      </c>
      <c r="AO28" s="51" t="s">
        <v>640</v>
      </c>
      <c r="AP28" s="51" t="s">
        <v>536</v>
      </c>
      <c r="AQ28" s="51" t="s">
        <v>641</v>
      </c>
      <c r="AR28" s="157">
        <v>43917</v>
      </c>
      <c r="AS28" s="61" t="s">
        <v>374</v>
      </c>
      <c r="AT28" s="66" t="s">
        <v>642</v>
      </c>
      <c r="AU28" s="60">
        <v>44169</v>
      </c>
      <c r="AV28" s="67" t="s">
        <v>588</v>
      </c>
      <c r="AW28" s="63" t="s">
        <v>643</v>
      </c>
      <c r="AX28" s="60">
        <v>44249</v>
      </c>
      <c r="AY28" s="61" t="s">
        <v>457</v>
      </c>
      <c r="AZ28" s="66" t="s">
        <v>644</v>
      </c>
      <c r="BA28" s="60">
        <v>44375</v>
      </c>
      <c r="BB28" s="67" t="s">
        <v>645</v>
      </c>
      <c r="BC28" s="63" t="s">
        <v>646</v>
      </c>
      <c r="BD28" s="60">
        <v>44449</v>
      </c>
      <c r="BE28" s="61" t="s">
        <v>380</v>
      </c>
      <c r="BF28" s="66" t="s">
        <v>647</v>
      </c>
      <c r="BG28" s="60">
        <v>44545</v>
      </c>
      <c r="BH28" s="67" t="s">
        <v>374</v>
      </c>
      <c r="BI28" s="63" t="s">
        <v>627</v>
      </c>
      <c r="BJ28" s="60" t="s">
        <v>390</v>
      </c>
      <c r="BK28" s="61" t="s">
        <v>391</v>
      </c>
      <c r="BL28" s="66" t="s">
        <v>390</v>
      </c>
      <c r="BM28" s="60" t="s">
        <v>390</v>
      </c>
      <c r="BN28" s="67" t="s">
        <v>391</v>
      </c>
      <c r="BO28" s="63" t="s">
        <v>390</v>
      </c>
      <c r="BP28" s="60" t="s">
        <v>390</v>
      </c>
      <c r="BQ28" s="61" t="s">
        <v>391</v>
      </c>
      <c r="BR28" s="66" t="s">
        <v>390</v>
      </c>
      <c r="BS28" s="60" t="s">
        <v>390</v>
      </c>
      <c r="BT28" s="67" t="s">
        <v>391</v>
      </c>
      <c r="BU28" s="63" t="s">
        <v>390</v>
      </c>
      <c r="BV28" s="60" t="s">
        <v>390</v>
      </c>
      <c r="BW28" s="61" t="s">
        <v>391</v>
      </c>
      <c r="BX28" s="66" t="s">
        <v>390</v>
      </c>
      <c r="BY28" s="60" t="s">
        <v>390</v>
      </c>
      <c r="BZ28" s="67" t="s">
        <v>391</v>
      </c>
      <c r="CA28" s="69" t="s">
        <v>390</v>
      </c>
      <c r="CB28" s="115" t="str">
        <f>VLOOKUP(A28,Datos!$C$2:$AJ$25,34,0)</f>
        <v>Dirección de Contratación</v>
      </c>
    </row>
    <row r="29" spans="1:80" ht="399.95" customHeight="1" x14ac:dyDescent="0.2">
      <c r="A29" s="183" t="s">
        <v>281</v>
      </c>
      <c r="B29" s="73" t="s">
        <v>648</v>
      </c>
      <c r="C29" s="51" t="s">
        <v>649</v>
      </c>
      <c r="D29" s="73" t="s">
        <v>140</v>
      </c>
      <c r="E29" s="168" t="s">
        <v>128</v>
      </c>
      <c r="F29" s="51" t="s">
        <v>650</v>
      </c>
      <c r="G29" s="153" t="s">
        <v>651</v>
      </c>
      <c r="H29" s="73" t="s">
        <v>35</v>
      </c>
      <c r="I29" s="73" t="s">
        <v>426</v>
      </c>
      <c r="J29" s="73" t="s">
        <v>78</v>
      </c>
      <c r="K29" s="51" t="s">
        <v>652</v>
      </c>
      <c r="L29" s="51" t="s">
        <v>653</v>
      </c>
      <c r="M29" s="51" t="s">
        <v>654</v>
      </c>
      <c r="N29" s="51" t="s">
        <v>430</v>
      </c>
      <c r="O29" s="51" t="s">
        <v>363</v>
      </c>
      <c r="P29" s="51" t="s">
        <v>431</v>
      </c>
      <c r="Q29" s="51" t="s">
        <v>409</v>
      </c>
      <c r="R29" s="75" t="s">
        <v>339</v>
      </c>
      <c r="S29" s="154">
        <v>0.6</v>
      </c>
      <c r="T29" s="75" t="s">
        <v>121</v>
      </c>
      <c r="U29" s="154">
        <v>0.4</v>
      </c>
      <c r="V29" s="73" t="s">
        <v>84</v>
      </c>
      <c r="W29" s="51" t="s">
        <v>655</v>
      </c>
      <c r="X29" s="75" t="s">
        <v>338</v>
      </c>
      <c r="Y29" s="155">
        <v>1.3716863999999999E-2</v>
      </c>
      <c r="Z29" s="75" t="s">
        <v>121</v>
      </c>
      <c r="AA29" s="155">
        <v>0.22500000000000003</v>
      </c>
      <c r="AB29" s="73" t="s">
        <v>275</v>
      </c>
      <c r="AC29" s="51" t="s">
        <v>433</v>
      </c>
      <c r="AD29" s="73" t="s">
        <v>368</v>
      </c>
      <c r="AE29" s="51" t="s">
        <v>369</v>
      </c>
      <c r="AF29" s="51" t="s">
        <v>369</v>
      </c>
      <c r="AG29" s="51" t="s">
        <v>369</v>
      </c>
      <c r="AH29" s="51" t="s">
        <v>369</v>
      </c>
      <c r="AI29" s="51" t="s">
        <v>369</v>
      </c>
      <c r="AJ29" s="51" t="s">
        <v>370</v>
      </c>
      <c r="AK29" s="51" t="s">
        <v>370</v>
      </c>
      <c r="AL29" s="51" t="s">
        <v>370</v>
      </c>
      <c r="AM29" s="51" t="s">
        <v>370</v>
      </c>
      <c r="AN29" s="51" t="s">
        <v>370</v>
      </c>
      <c r="AO29" s="51" t="s">
        <v>656</v>
      </c>
      <c r="AP29" s="51" t="s">
        <v>657</v>
      </c>
      <c r="AQ29" s="51" t="s">
        <v>658</v>
      </c>
      <c r="AR29" s="157">
        <v>43353</v>
      </c>
      <c r="AS29" s="61" t="s">
        <v>374</v>
      </c>
      <c r="AT29" s="66" t="s">
        <v>659</v>
      </c>
      <c r="AU29" s="60">
        <v>43593</v>
      </c>
      <c r="AV29" s="67" t="s">
        <v>374</v>
      </c>
      <c r="AW29" s="63" t="s">
        <v>660</v>
      </c>
      <c r="AX29" s="60">
        <v>43763</v>
      </c>
      <c r="AY29" s="61" t="s">
        <v>380</v>
      </c>
      <c r="AZ29" s="66" t="s">
        <v>661</v>
      </c>
      <c r="BA29" s="60">
        <v>43895</v>
      </c>
      <c r="BB29" s="67" t="s">
        <v>380</v>
      </c>
      <c r="BC29" s="63" t="s">
        <v>662</v>
      </c>
      <c r="BD29" s="60">
        <v>44074</v>
      </c>
      <c r="BE29" s="61" t="s">
        <v>385</v>
      </c>
      <c r="BF29" s="66" t="s">
        <v>663</v>
      </c>
      <c r="BG29" s="60">
        <v>44245</v>
      </c>
      <c r="BH29" s="67" t="s">
        <v>380</v>
      </c>
      <c r="BI29" s="63" t="s">
        <v>664</v>
      </c>
      <c r="BJ29" s="60">
        <v>44293</v>
      </c>
      <c r="BK29" s="61" t="s">
        <v>382</v>
      </c>
      <c r="BL29" s="66" t="s">
        <v>665</v>
      </c>
      <c r="BM29" s="60">
        <v>44532</v>
      </c>
      <c r="BN29" s="67" t="s">
        <v>374</v>
      </c>
      <c r="BO29" s="63" t="s">
        <v>666</v>
      </c>
      <c r="BP29" s="60" t="s">
        <v>390</v>
      </c>
      <c r="BQ29" s="61" t="s">
        <v>391</v>
      </c>
      <c r="BR29" s="66" t="s">
        <v>390</v>
      </c>
      <c r="BS29" s="60" t="s">
        <v>390</v>
      </c>
      <c r="BT29" s="67" t="s">
        <v>391</v>
      </c>
      <c r="BU29" s="63" t="s">
        <v>390</v>
      </c>
      <c r="BV29" s="60" t="s">
        <v>390</v>
      </c>
      <c r="BW29" s="61" t="s">
        <v>391</v>
      </c>
      <c r="BX29" s="66" t="s">
        <v>390</v>
      </c>
      <c r="BY29" s="60" t="s">
        <v>390</v>
      </c>
      <c r="BZ29" s="67" t="s">
        <v>391</v>
      </c>
      <c r="CA29" s="69" t="s">
        <v>390</v>
      </c>
      <c r="CB29" s="115" t="str">
        <f>VLOOKUP(A29,Datos!$C$2:$AJ$25,34,0)</f>
        <v>Oficina de Control Interno Disciplinario</v>
      </c>
    </row>
    <row r="30" spans="1:80" ht="399.95" customHeight="1" x14ac:dyDescent="0.2">
      <c r="A30" s="183" t="s">
        <v>281</v>
      </c>
      <c r="B30" s="73" t="s">
        <v>648</v>
      </c>
      <c r="C30" s="51" t="s">
        <v>649</v>
      </c>
      <c r="D30" s="73" t="s">
        <v>140</v>
      </c>
      <c r="E30" s="168" t="s">
        <v>128</v>
      </c>
      <c r="F30" s="51" t="s">
        <v>650</v>
      </c>
      <c r="G30" s="153" t="s">
        <v>667</v>
      </c>
      <c r="H30" s="73" t="s">
        <v>35</v>
      </c>
      <c r="I30" s="73" t="s">
        <v>426</v>
      </c>
      <c r="J30" s="73" t="s">
        <v>78</v>
      </c>
      <c r="K30" s="51" t="s">
        <v>668</v>
      </c>
      <c r="L30" s="51" t="s">
        <v>669</v>
      </c>
      <c r="M30" s="51" t="s">
        <v>670</v>
      </c>
      <c r="N30" s="51" t="s">
        <v>430</v>
      </c>
      <c r="O30" s="51" t="s">
        <v>363</v>
      </c>
      <c r="P30" s="51" t="s">
        <v>431</v>
      </c>
      <c r="Q30" s="51" t="s">
        <v>409</v>
      </c>
      <c r="R30" s="75" t="s">
        <v>339</v>
      </c>
      <c r="S30" s="154">
        <v>0.6</v>
      </c>
      <c r="T30" s="75" t="s">
        <v>121</v>
      </c>
      <c r="U30" s="154">
        <v>0.4</v>
      </c>
      <c r="V30" s="73" t="s">
        <v>84</v>
      </c>
      <c r="W30" s="51" t="s">
        <v>671</v>
      </c>
      <c r="X30" s="75" t="s">
        <v>338</v>
      </c>
      <c r="Y30" s="155">
        <v>0.10584</v>
      </c>
      <c r="Z30" s="75" t="s">
        <v>121</v>
      </c>
      <c r="AA30" s="155">
        <v>0.22500000000000003</v>
      </c>
      <c r="AB30" s="73" t="s">
        <v>275</v>
      </c>
      <c r="AC30" s="51" t="s">
        <v>672</v>
      </c>
      <c r="AD30" s="73" t="s">
        <v>368</v>
      </c>
      <c r="AE30" s="51" t="s">
        <v>369</v>
      </c>
      <c r="AF30" s="51" t="s">
        <v>369</v>
      </c>
      <c r="AG30" s="51" t="s">
        <v>369</v>
      </c>
      <c r="AH30" s="51" t="s">
        <v>369</v>
      </c>
      <c r="AI30" s="51" t="s">
        <v>369</v>
      </c>
      <c r="AJ30" s="51" t="s">
        <v>370</v>
      </c>
      <c r="AK30" s="51" t="s">
        <v>370</v>
      </c>
      <c r="AL30" s="51" t="s">
        <v>370</v>
      </c>
      <c r="AM30" s="51" t="s">
        <v>370</v>
      </c>
      <c r="AN30" s="51" t="s">
        <v>370</v>
      </c>
      <c r="AO30" s="51" t="s">
        <v>673</v>
      </c>
      <c r="AP30" s="51" t="s">
        <v>674</v>
      </c>
      <c r="AQ30" s="51" t="s">
        <v>675</v>
      </c>
      <c r="AR30" s="157">
        <v>43353</v>
      </c>
      <c r="AS30" s="61" t="s">
        <v>374</v>
      </c>
      <c r="AT30" s="66" t="s">
        <v>659</v>
      </c>
      <c r="AU30" s="60">
        <v>43593</v>
      </c>
      <c r="AV30" s="67" t="s">
        <v>374</v>
      </c>
      <c r="AW30" s="63" t="s">
        <v>676</v>
      </c>
      <c r="AX30" s="60">
        <v>43763</v>
      </c>
      <c r="AY30" s="61" t="s">
        <v>457</v>
      </c>
      <c r="AZ30" s="66" t="s">
        <v>677</v>
      </c>
      <c r="BA30" s="60">
        <v>43895</v>
      </c>
      <c r="BB30" s="67" t="s">
        <v>470</v>
      </c>
      <c r="BC30" s="63" t="s">
        <v>678</v>
      </c>
      <c r="BD30" s="60">
        <v>44074</v>
      </c>
      <c r="BE30" s="61" t="s">
        <v>382</v>
      </c>
      <c r="BF30" s="66" t="s">
        <v>679</v>
      </c>
      <c r="BG30" s="60">
        <v>44245</v>
      </c>
      <c r="BH30" s="67" t="s">
        <v>380</v>
      </c>
      <c r="BI30" s="63" t="s">
        <v>664</v>
      </c>
      <c r="BJ30" s="60">
        <v>44293</v>
      </c>
      <c r="BK30" s="61" t="s">
        <v>382</v>
      </c>
      <c r="BL30" s="66" t="s">
        <v>680</v>
      </c>
      <c r="BM30" s="60">
        <v>44532</v>
      </c>
      <c r="BN30" s="67" t="s">
        <v>374</v>
      </c>
      <c r="BO30" s="63" t="s">
        <v>389</v>
      </c>
      <c r="BP30" s="60" t="s">
        <v>390</v>
      </c>
      <c r="BQ30" s="61" t="s">
        <v>391</v>
      </c>
      <c r="BR30" s="66" t="s">
        <v>390</v>
      </c>
      <c r="BS30" s="60" t="s">
        <v>390</v>
      </c>
      <c r="BT30" s="67" t="s">
        <v>391</v>
      </c>
      <c r="BU30" s="63" t="s">
        <v>390</v>
      </c>
      <c r="BV30" s="60" t="s">
        <v>390</v>
      </c>
      <c r="BW30" s="61" t="s">
        <v>391</v>
      </c>
      <c r="BX30" s="66" t="s">
        <v>390</v>
      </c>
      <c r="BY30" s="60" t="s">
        <v>390</v>
      </c>
      <c r="BZ30" s="67" t="s">
        <v>391</v>
      </c>
      <c r="CA30" s="69" t="s">
        <v>390</v>
      </c>
      <c r="CB30" s="115" t="str">
        <f>VLOOKUP(A30,Datos!$C$2:$AJ$25,34,0)</f>
        <v>Oficina de Control Interno Disciplinario</v>
      </c>
    </row>
    <row r="31" spans="1:80" ht="399.95" customHeight="1" x14ac:dyDescent="0.2">
      <c r="A31" s="183" t="s">
        <v>281</v>
      </c>
      <c r="B31" s="73" t="s">
        <v>648</v>
      </c>
      <c r="C31" s="51" t="s">
        <v>649</v>
      </c>
      <c r="D31" s="73" t="s">
        <v>140</v>
      </c>
      <c r="E31" s="168" t="s">
        <v>128</v>
      </c>
      <c r="F31" s="51" t="s">
        <v>681</v>
      </c>
      <c r="G31" s="153" t="s">
        <v>682</v>
      </c>
      <c r="H31" s="73" t="s">
        <v>63</v>
      </c>
      <c r="I31" s="73" t="s">
        <v>426</v>
      </c>
      <c r="J31" s="73" t="s">
        <v>78</v>
      </c>
      <c r="K31" s="51" t="s">
        <v>683</v>
      </c>
      <c r="L31" s="51" t="s">
        <v>684</v>
      </c>
      <c r="M31" s="51" t="s">
        <v>685</v>
      </c>
      <c r="N31" s="51" t="s">
        <v>430</v>
      </c>
      <c r="O31" s="51" t="s">
        <v>363</v>
      </c>
      <c r="P31" s="51" t="s">
        <v>431</v>
      </c>
      <c r="Q31" s="51" t="s">
        <v>409</v>
      </c>
      <c r="R31" s="75" t="s">
        <v>338</v>
      </c>
      <c r="S31" s="154">
        <v>0.2</v>
      </c>
      <c r="T31" s="75" t="s">
        <v>77</v>
      </c>
      <c r="U31" s="154">
        <v>0.8</v>
      </c>
      <c r="V31" s="73" t="s">
        <v>276</v>
      </c>
      <c r="W31" s="51" t="s">
        <v>686</v>
      </c>
      <c r="X31" s="75" t="s">
        <v>338</v>
      </c>
      <c r="Y31" s="155">
        <v>3.5279999999999999E-2</v>
      </c>
      <c r="Z31" s="75" t="s">
        <v>77</v>
      </c>
      <c r="AA31" s="155">
        <v>0.45000000000000007</v>
      </c>
      <c r="AB31" s="73" t="s">
        <v>276</v>
      </c>
      <c r="AC31" s="51" t="s">
        <v>687</v>
      </c>
      <c r="AD31" s="73" t="s">
        <v>412</v>
      </c>
      <c r="AE31" s="51" t="s">
        <v>369</v>
      </c>
      <c r="AF31" s="51" t="s">
        <v>369</v>
      </c>
      <c r="AG31" s="51" t="s">
        <v>369</v>
      </c>
      <c r="AH31" s="51" t="s">
        <v>369</v>
      </c>
      <c r="AI31" s="51" t="s">
        <v>369</v>
      </c>
      <c r="AJ31" s="51" t="s">
        <v>688</v>
      </c>
      <c r="AK31" s="51" t="s">
        <v>689</v>
      </c>
      <c r="AL31" s="51" t="s">
        <v>690</v>
      </c>
      <c r="AM31" s="51" t="s">
        <v>691</v>
      </c>
      <c r="AN31" s="51" t="s">
        <v>692</v>
      </c>
      <c r="AO31" s="51" t="s">
        <v>693</v>
      </c>
      <c r="AP31" s="51" t="s">
        <v>694</v>
      </c>
      <c r="AQ31" s="51" t="s">
        <v>695</v>
      </c>
      <c r="AR31" s="157">
        <v>43353</v>
      </c>
      <c r="AS31" s="61" t="s">
        <v>374</v>
      </c>
      <c r="AT31" s="66" t="s">
        <v>659</v>
      </c>
      <c r="AU31" s="60">
        <v>43593</v>
      </c>
      <c r="AV31" s="67" t="s">
        <v>374</v>
      </c>
      <c r="AW31" s="63" t="s">
        <v>696</v>
      </c>
      <c r="AX31" s="60">
        <v>43763</v>
      </c>
      <c r="AY31" s="61" t="s">
        <v>455</v>
      </c>
      <c r="AZ31" s="66" t="s">
        <v>697</v>
      </c>
      <c r="BA31" s="60">
        <v>43895</v>
      </c>
      <c r="BB31" s="67" t="s">
        <v>698</v>
      </c>
      <c r="BC31" s="63" t="s">
        <v>699</v>
      </c>
      <c r="BD31" s="60">
        <v>44074</v>
      </c>
      <c r="BE31" s="61" t="s">
        <v>385</v>
      </c>
      <c r="BF31" s="66" t="s">
        <v>700</v>
      </c>
      <c r="BG31" s="60">
        <v>44167</v>
      </c>
      <c r="BH31" s="67" t="s">
        <v>588</v>
      </c>
      <c r="BI31" s="63" t="s">
        <v>701</v>
      </c>
      <c r="BJ31" s="60">
        <v>44245</v>
      </c>
      <c r="BK31" s="61" t="s">
        <v>470</v>
      </c>
      <c r="BL31" s="66" t="s">
        <v>702</v>
      </c>
      <c r="BM31" s="60">
        <v>44293</v>
      </c>
      <c r="BN31" s="67" t="s">
        <v>455</v>
      </c>
      <c r="BO31" s="63" t="s">
        <v>703</v>
      </c>
      <c r="BP31" s="60">
        <v>44532</v>
      </c>
      <c r="BQ31" s="61" t="s">
        <v>704</v>
      </c>
      <c r="BR31" s="66" t="s">
        <v>705</v>
      </c>
      <c r="BS31" s="60" t="s">
        <v>390</v>
      </c>
      <c r="BT31" s="67" t="s">
        <v>391</v>
      </c>
      <c r="BU31" s="63" t="s">
        <v>390</v>
      </c>
      <c r="BV31" s="60" t="s">
        <v>390</v>
      </c>
      <c r="BW31" s="61" t="s">
        <v>391</v>
      </c>
      <c r="BX31" s="66" t="s">
        <v>390</v>
      </c>
      <c r="BY31" s="60" t="s">
        <v>390</v>
      </c>
      <c r="BZ31" s="67" t="s">
        <v>391</v>
      </c>
      <c r="CA31" s="69" t="s">
        <v>390</v>
      </c>
      <c r="CB31" s="115" t="str">
        <f>VLOOKUP(A31,Datos!$C$2:$AJ$25,34,0)</f>
        <v>Oficina de Control Interno Disciplinario</v>
      </c>
    </row>
    <row r="32" spans="1:80" ht="399.95" customHeight="1" x14ac:dyDescent="0.2">
      <c r="A32" s="183" t="s">
        <v>141</v>
      </c>
      <c r="B32" s="73" t="s">
        <v>706</v>
      </c>
      <c r="C32" s="51" t="s">
        <v>707</v>
      </c>
      <c r="D32" s="73" t="s">
        <v>152</v>
      </c>
      <c r="E32" s="168" t="s">
        <v>90</v>
      </c>
      <c r="F32" s="51" t="s">
        <v>708</v>
      </c>
      <c r="G32" s="153" t="s">
        <v>709</v>
      </c>
      <c r="H32" s="73" t="s">
        <v>35</v>
      </c>
      <c r="I32" s="73" t="s">
        <v>426</v>
      </c>
      <c r="J32" s="73" t="s">
        <v>52</v>
      </c>
      <c r="K32" s="51" t="s">
        <v>710</v>
      </c>
      <c r="L32" s="51" t="s">
        <v>711</v>
      </c>
      <c r="M32" s="51" t="s">
        <v>712</v>
      </c>
      <c r="N32" s="51" t="s">
        <v>430</v>
      </c>
      <c r="O32" s="51" t="s">
        <v>363</v>
      </c>
      <c r="P32" s="51" t="s">
        <v>431</v>
      </c>
      <c r="Q32" s="169" t="s">
        <v>527</v>
      </c>
      <c r="R32" s="75" t="s">
        <v>336</v>
      </c>
      <c r="S32" s="154">
        <v>0.4</v>
      </c>
      <c r="T32" s="75" t="s">
        <v>77</v>
      </c>
      <c r="U32" s="154">
        <v>0.8</v>
      </c>
      <c r="V32" s="73" t="s">
        <v>276</v>
      </c>
      <c r="W32" s="51" t="s">
        <v>713</v>
      </c>
      <c r="X32" s="75" t="s">
        <v>338</v>
      </c>
      <c r="Y32" s="155">
        <v>2.0744639999999995E-2</v>
      </c>
      <c r="Z32" s="75" t="s">
        <v>121</v>
      </c>
      <c r="AA32" s="155">
        <v>0.33750000000000002</v>
      </c>
      <c r="AB32" s="73" t="s">
        <v>275</v>
      </c>
      <c r="AC32" s="51" t="s">
        <v>714</v>
      </c>
      <c r="AD32" s="73" t="s">
        <v>368</v>
      </c>
      <c r="AE32" s="51" t="s">
        <v>369</v>
      </c>
      <c r="AF32" s="51" t="s">
        <v>369</v>
      </c>
      <c r="AG32" s="51" t="s">
        <v>369</v>
      </c>
      <c r="AH32" s="51" t="s">
        <v>369</v>
      </c>
      <c r="AI32" s="51" t="s">
        <v>369</v>
      </c>
      <c r="AJ32" s="51" t="s">
        <v>370</v>
      </c>
      <c r="AK32" s="51" t="s">
        <v>370</v>
      </c>
      <c r="AL32" s="51" t="s">
        <v>370</v>
      </c>
      <c r="AM32" s="51" t="s">
        <v>370</v>
      </c>
      <c r="AN32" s="51" t="s">
        <v>370</v>
      </c>
      <c r="AO32" s="51" t="s">
        <v>715</v>
      </c>
      <c r="AP32" s="51" t="s">
        <v>716</v>
      </c>
      <c r="AQ32" s="51" t="s">
        <v>717</v>
      </c>
      <c r="AR32" s="157">
        <v>43594</v>
      </c>
      <c r="AS32" s="61" t="s">
        <v>374</v>
      </c>
      <c r="AT32" s="66" t="s">
        <v>718</v>
      </c>
      <c r="AU32" s="60">
        <v>43787</v>
      </c>
      <c r="AV32" s="67" t="s">
        <v>457</v>
      </c>
      <c r="AW32" s="63" t="s">
        <v>719</v>
      </c>
      <c r="AX32" s="60">
        <v>43980</v>
      </c>
      <c r="AY32" s="61" t="s">
        <v>374</v>
      </c>
      <c r="AZ32" s="66" t="s">
        <v>720</v>
      </c>
      <c r="BA32" s="60">
        <v>44071</v>
      </c>
      <c r="BB32" s="67" t="s">
        <v>382</v>
      </c>
      <c r="BC32" s="63" t="s">
        <v>721</v>
      </c>
      <c r="BD32" s="60">
        <v>44165</v>
      </c>
      <c r="BE32" s="61" t="s">
        <v>374</v>
      </c>
      <c r="BF32" s="66" t="s">
        <v>722</v>
      </c>
      <c r="BG32" s="60">
        <v>44257</v>
      </c>
      <c r="BH32" s="67" t="s">
        <v>380</v>
      </c>
      <c r="BI32" s="63" t="s">
        <v>723</v>
      </c>
      <c r="BJ32" s="60">
        <v>44466</v>
      </c>
      <c r="BK32" s="61" t="s">
        <v>382</v>
      </c>
      <c r="BL32" s="66" t="s">
        <v>724</v>
      </c>
      <c r="BM32" s="60">
        <v>44530</v>
      </c>
      <c r="BN32" s="67" t="s">
        <v>725</v>
      </c>
      <c r="BO32" s="63" t="s">
        <v>726</v>
      </c>
      <c r="BP32" s="60" t="s">
        <v>390</v>
      </c>
      <c r="BQ32" s="61" t="s">
        <v>391</v>
      </c>
      <c r="BR32" s="66" t="s">
        <v>390</v>
      </c>
      <c r="BS32" s="60" t="s">
        <v>390</v>
      </c>
      <c r="BT32" s="67" t="s">
        <v>391</v>
      </c>
      <c r="BU32" s="63" t="s">
        <v>390</v>
      </c>
      <c r="BV32" s="60" t="s">
        <v>390</v>
      </c>
      <c r="BW32" s="61" t="s">
        <v>391</v>
      </c>
      <c r="BX32" s="66" t="s">
        <v>390</v>
      </c>
      <c r="BY32" s="60" t="s">
        <v>390</v>
      </c>
      <c r="BZ32" s="67" t="s">
        <v>391</v>
      </c>
      <c r="CA32" s="69" t="s">
        <v>390</v>
      </c>
      <c r="CB32" s="115" t="str">
        <f>VLOOKUP(A32,Datos!$C$2:$AJ$25,34,0)</f>
        <v>Oficina Asesora de Planeación</v>
      </c>
    </row>
    <row r="33" spans="1:80" ht="399.95" customHeight="1" x14ac:dyDescent="0.2">
      <c r="A33" s="183" t="s">
        <v>141</v>
      </c>
      <c r="B33" s="73" t="s">
        <v>706</v>
      </c>
      <c r="C33" s="51" t="s">
        <v>707</v>
      </c>
      <c r="D33" s="73" t="s">
        <v>152</v>
      </c>
      <c r="E33" s="168" t="s">
        <v>90</v>
      </c>
      <c r="F33" s="51" t="s">
        <v>708</v>
      </c>
      <c r="G33" s="153" t="s">
        <v>727</v>
      </c>
      <c r="H33" s="73" t="s">
        <v>35</v>
      </c>
      <c r="I33" s="73" t="s">
        <v>426</v>
      </c>
      <c r="J33" s="73" t="s">
        <v>52</v>
      </c>
      <c r="K33" s="51" t="s">
        <v>710</v>
      </c>
      <c r="L33" s="51" t="s">
        <v>711</v>
      </c>
      <c r="M33" s="51" t="s">
        <v>712</v>
      </c>
      <c r="N33" s="51" t="s">
        <v>430</v>
      </c>
      <c r="O33" s="51" t="s">
        <v>363</v>
      </c>
      <c r="P33" s="51" t="s">
        <v>431</v>
      </c>
      <c r="Q33" s="51" t="s">
        <v>527</v>
      </c>
      <c r="R33" s="75" t="s">
        <v>338</v>
      </c>
      <c r="S33" s="154">
        <v>0.2</v>
      </c>
      <c r="T33" s="75" t="s">
        <v>77</v>
      </c>
      <c r="U33" s="154">
        <v>0.8</v>
      </c>
      <c r="V33" s="73" t="s">
        <v>276</v>
      </c>
      <c r="W33" s="51" t="s">
        <v>728</v>
      </c>
      <c r="X33" s="75" t="s">
        <v>338</v>
      </c>
      <c r="Y33" s="155">
        <v>3.0494620800000003E-3</v>
      </c>
      <c r="Z33" s="75" t="s">
        <v>121</v>
      </c>
      <c r="AA33" s="155">
        <v>0.33750000000000002</v>
      </c>
      <c r="AB33" s="73" t="s">
        <v>275</v>
      </c>
      <c r="AC33" s="51" t="s">
        <v>729</v>
      </c>
      <c r="AD33" s="73" t="s">
        <v>368</v>
      </c>
      <c r="AE33" s="51" t="s">
        <v>369</v>
      </c>
      <c r="AF33" s="51" t="s">
        <v>369</v>
      </c>
      <c r="AG33" s="51" t="s">
        <v>369</v>
      </c>
      <c r="AH33" s="51" t="s">
        <v>369</v>
      </c>
      <c r="AI33" s="51" t="s">
        <v>369</v>
      </c>
      <c r="AJ33" s="51" t="s">
        <v>370</v>
      </c>
      <c r="AK33" s="51" t="s">
        <v>370</v>
      </c>
      <c r="AL33" s="51" t="s">
        <v>370</v>
      </c>
      <c r="AM33" s="51" t="s">
        <v>370</v>
      </c>
      <c r="AN33" s="51" t="s">
        <v>370</v>
      </c>
      <c r="AO33" s="51" t="s">
        <v>730</v>
      </c>
      <c r="AP33" s="51" t="s">
        <v>716</v>
      </c>
      <c r="AQ33" s="51" t="s">
        <v>731</v>
      </c>
      <c r="AR33" s="157">
        <v>43350</v>
      </c>
      <c r="AS33" s="61" t="s">
        <v>374</v>
      </c>
      <c r="AT33" s="66" t="s">
        <v>732</v>
      </c>
      <c r="AU33" s="60">
        <v>43594</v>
      </c>
      <c r="AV33" s="67" t="s">
        <v>539</v>
      </c>
      <c r="AW33" s="63" t="s">
        <v>733</v>
      </c>
      <c r="AX33" s="60">
        <v>43787</v>
      </c>
      <c r="AY33" s="61" t="s">
        <v>539</v>
      </c>
      <c r="AZ33" s="66" t="s">
        <v>734</v>
      </c>
      <c r="BA33" s="60">
        <v>43980</v>
      </c>
      <c r="BB33" s="67" t="s">
        <v>374</v>
      </c>
      <c r="BC33" s="63" t="s">
        <v>735</v>
      </c>
      <c r="BD33" s="60">
        <v>44071</v>
      </c>
      <c r="BE33" s="61" t="s">
        <v>736</v>
      </c>
      <c r="BF33" s="66" t="s">
        <v>737</v>
      </c>
      <c r="BG33" s="60">
        <v>44165</v>
      </c>
      <c r="BH33" s="67" t="s">
        <v>539</v>
      </c>
      <c r="BI33" s="63" t="s">
        <v>738</v>
      </c>
      <c r="BJ33" s="60">
        <v>43892</v>
      </c>
      <c r="BK33" s="61" t="s">
        <v>380</v>
      </c>
      <c r="BL33" s="66" t="s">
        <v>723</v>
      </c>
      <c r="BM33" s="60">
        <v>44466</v>
      </c>
      <c r="BN33" s="67" t="s">
        <v>382</v>
      </c>
      <c r="BO33" s="63" t="s">
        <v>724</v>
      </c>
      <c r="BP33" s="60">
        <v>44530</v>
      </c>
      <c r="BQ33" s="61" t="s">
        <v>725</v>
      </c>
      <c r="BR33" s="66" t="s">
        <v>739</v>
      </c>
      <c r="BS33" s="60" t="s">
        <v>390</v>
      </c>
      <c r="BT33" s="67" t="s">
        <v>391</v>
      </c>
      <c r="BU33" s="63" t="s">
        <v>390</v>
      </c>
      <c r="BV33" s="60" t="s">
        <v>390</v>
      </c>
      <c r="BW33" s="61" t="s">
        <v>391</v>
      </c>
      <c r="BX33" s="66" t="s">
        <v>390</v>
      </c>
      <c r="BY33" s="60" t="s">
        <v>390</v>
      </c>
      <c r="BZ33" s="67" t="s">
        <v>391</v>
      </c>
      <c r="CA33" s="69" t="s">
        <v>390</v>
      </c>
      <c r="CB33" s="115" t="str">
        <f>VLOOKUP(A33,Datos!$C$2:$AJ$25,34,0)</f>
        <v>Oficina Asesora de Planeación</v>
      </c>
    </row>
    <row r="34" spans="1:80" ht="399.95" customHeight="1" x14ac:dyDescent="0.2">
      <c r="A34" s="183" t="s">
        <v>153</v>
      </c>
      <c r="B34" s="73" t="s">
        <v>740</v>
      </c>
      <c r="C34" s="51" t="s">
        <v>741</v>
      </c>
      <c r="D34" s="73" t="s">
        <v>162</v>
      </c>
      <c r="E34" s="168" t="s">
        <v>38</v>
      </c>
      <c r="F34" s="51" t="s">
        <v>742</v>
      </c>
      <c r="G34" s="153" t="s">
        <v>743</v>
      </c>
      <c r="H34" s="73" t="s">
        <v>63</v>
      </c>
      <c r="I34" s="73" t="s">
        <v>404</v>
      </c>
      <c r="J34" s="73" t="s">
        <v>78</v>
      </c>
      <c r="K34" s="51" t="s">
        <v>744</v>
      </c>
      <c r="L34" s="51" t="s">
        <v>745</v>
      </c>
      <c r="M34" s="51" t="s">
        <v>746</v>
      </c>
      <c r="N34" s="51" t="s">
        <v>430</v>
      </c>
      <c r="O34" s="51" t="s">
        <v>500</v>
      </c>
      <c r="P34" s="51" t="s">
        <v>408</v>
      </c>
      <c r="Q34" s="51" t="s">
        <v>409</v>
      </c>
      <c r="R34" s="75" t="s">
        <v>338</v>
      </c>
      <c r="S34" s="154">
        <v>0.2</v>
      </c>
      <c r="T34" s="75" t="s">
        <v>101</v>
      </c>
      <c r="U34" s="154">
        <v>0.6</v>
      </c>
      <c r="V34" s="73" t="s">
        <v>84</v>
      </c>
      <c r="W34" s="51" t="s">
        <v>747</v>
      </c>
      <c r="X34" s="75" t="s">
        <v>338</v>
      </c>
      <c r="Y34" s="155">
        <v>8.3999999999999991E-2</v>
      </c>
      <c r="Z34" s="75" t="s">
        <v>101</v>
      </c>
      <c r="AA34" s="155">
        <v>0.33749999999999997</v>
      </c>
      <c r="AB34" s="73" t="s">
        <v>84</v>
      </c>
      <c r="AC34" s="51" t="s">
        <v>748</v>
      </c>
      <c r="AD34" s="73" t="s">
        <v>412</v>
      </c>
      <c r="AE34" s="51" t="s">
        <v>369</v>
      </c>
      <c r="AF34" s="51" t="s">
        <v>369</v>
      </c>
      <c r="AG34" s="51" t="s">
        <v>369</v>
      </c>
      <c r="AH34" s="51" t="s">
        <v>369</v>
      </c>
      <c r="AI34" s="51" t="s">
        <v>369</v>
      </c>
      <c r="AJ34" s="51" t="s">
        <v>749</v>
      </c>
      <c r="AK34" s="51" t="s">
        <v>750</v>
      </c>
      <c r="AL34" s="51" t="s">
        <v>751</v>
      </c>
      <c r="AM34" s="51" t="s">
        <v>515</v>
      </c>
      <c r="AN34" s="51" t="s">
        <v>622</v>
      </c>
      <c r="AO34" s="51" t="s">
        <v>752</v>
      </c>
      <c r="AP34" s="51" t="s">
        <v>753</v>
      </c>
      <c r="AQ34" s="51" t="s">
        <v>754</v>
      </c>
      <c r="AR34" s="157">
        <v>43496</v>
      </c>
      <c r="AS34" s="61" t="s">
        <v>374</v>
      </c>
      <c r="AT34" s="66" t="s">
        <v>437</v>
      </c>
      <c r="AU34" s="60">
        <v>43594</v>
      </c>
      <c r="AV34" s="67" t="s">
        <v>374</v>
      </c>
      <c r="AW34" s="63" t="s">
        <v>755</v>
      </c>
      <c r="AX34" s="60">
        <v>43998</v>
      </c>
      <c r="AY34" s="61" t="s">
        <v>374</v>
      </c>
      <c r="AZ34" s="66" t="s">
        <v>756</v>
      </c>
      <c r="BA34" s="60">
        <v>44076</v>
      </c>
      <c r="BB34" s="67" t="s">
        <v>385</v>
      </c>
      <c r="BC34" s="63" t="s">
        <v>757</v>
      </c>
      <c r="BD34" s="60">
        <v>44168</v>
      </c>
      <c r="BE34" s="61" t="s">
        <v>374</v>
      </c>
      <c r="BF34" s="66" t="s">
        <v>758</v>
      </c>
      <c r="BG34" s="60">
        <v>44250</v>
      </c>
      <c r="BH34" s="67" t="s">
        <v>704</v>
      </c>
      <c r="BI34" s="63" t="s">
        <v>759</v>
      </c>
      <c r="BJ34" s="60">
        <v>44543</v>
      </c>
      <c r="BK34" s="61" t="s">
        <v>374</v>
      </c>
      <c r="BL34" s="66" t="s">
        <v>760</v>
      </c>
      <c r="BM34" s="60" t="s">
        <v>390</v>
      </c>
      <c r="BN34" s="67" t="s">
        <v>391</v>
      </c>
      <c r="BO34" s="63" t="s">
        <v>390</v>
      </c>
      <c r="BP34" s="60" t="s">
        <v>390</v>
      </c>
      <c r="BQ34" s="61" t="s">
        <v>391</v>
      </c>
      <c r="BR34" s="66" t="s">
        <v>390</v>
      </c>
      <c r="BS34" s="60" t="s">
        <v>390</v>
      </c>
      <c r="BT34" s="67" t="s">
        <v>391</v>
      </c>
      <c r="BU34" s="63" t="s">
        <v>390</v>
      </c>
      <c r="BV34" s="60" t="s">
        <v>390</v>
      </c>
      <c r="BW34" s="61" t="s">
        <v>391</v>
      </c>
      <c r="BX34" s="66" t="s">
        <v>390</v>
      </c>
      <c r="BY34" s="60" t="s">
        <v>390</v>
      </c>
      <c r="BZ34" s="67" t="s">
        <v>391</v>
      </c>
      <c r="CA34" s="69" t="s">
        <v>390</v>
      </c>
      <c r="CB34" s="115" t="str">
        <f>VLOOKUP(A34,Datos!$C$2:$AJ$25,34,0)</f>
        <v>Subdirección de Imprenta Distrital</v>
      </c>
    </row>
    <row r="35" spans="1:80" ht="399.95" customHeight="1" x14ac:dyDescent="0.2">
      <c r="A35" s="183" t="s">
        <v>153</v>
      </c>
      <c r="B35" s="73" t="s">
        <v>740</v>
      </c>
      <c r="C35" s="51" t="s">
        <v>741</v>
      </c>
      <c r="D35" s="73" t="s">
        <v>162</v>
      </c>
      <c r="E35" s="168" t="s">
        <v>38</v>
      </c>
      <c r="F35" s="51" t="s">
        <v>742</v>
      </c>
      <c r="G35" s="153" t="s">
        <v>761</v>
      </c>
      <c r="H35" s="73" t="s">
        <v>35</v>
      </c>
      <c r="I35" s="73" t="s">
        <v>426</v>
      </c>
      <c r="J35" s="73" t="s">
        <v>78</v>
      </c>
      <c r="K35" s="51" t="s">
        <v>762</v>
      </c>
      <c r="L35" s="51" t="s">
        <v>763</v>
      </c>
      <c r="M35" s="51" t="s">
        <v>764</v>
      </c>
      <c r="N35" s="51" t="s">
        <v>430</v>
      </c>
      <c r="O35" s="51" t="s">
        <v>500</v>
      </c>
      <c r="P35" s="51" t="s">
        <v>408</v>
      </c>
      <c r="Q35" s="169" t="s">
        <v>409</v>
      </c>
      <c r="R35" s="75" t="s">
        <v>339</v>
      </c>
      <c r="S35" s="154">
        <v>0.6</v>
      </c>
      <c r="T35" s="75" t="s">
        <v>121</v>
      </c>
      <c r="U35" s="154">
        <v>0.4</v>
      </c>
      <c r="V35" s="73" t="s">
        <v>84</v>
      </c>
      <c r="W35" s="51" t="s">
        <v>765</v>
      </c>
      <c r="X35" s="75" t="s">
        <v>336</v>
      </c>
      <c r="Y35" s="155">
        <v>0.252</v>
      </c>
      <c r="Z35" s="75" t="s">
        <v>337</v>
      </c>
      <c r="AA35" s="155">
        <v>0.16875000000000001</v>
      </c>
      <c r="AB35" s="73" t="s">
        <v>275</v>
      </c>
      <c r="AC35" s="51" t="s">
        <v>766</v>
      </c>
      <c r="AD35" s="73" t="s">
        <v>368</v>
      </c>
      <c r="AE35" s="51" t="s">
        <v>369</v>
      </c>
      <c r="AF35" s="51" t="s">
        <v>369</v>
      </c>
      <c r="AG35" s="51" t="s">
        <v>369</v>
      </c>
      <c r="AH35" s="51" t="s">
        <v>369</v>
      </c>
      <c r="AI35" s="51" t="s">
        <v>369</v>
      </c>
      <c r="AJ35" s="51" t="s">
        <v>370</v>
      </c>
      <c r="AK35" s="51" t="s">
        <v>370</v>
      </c>
      <c r="AL35" s="51" t="s">
        <v>370</v>
      </c>
      <c r="AM35" s="51" t="s">
        <v>370</v>
      </c>
      <c r="AN35" s="51" t="s">
        <v>370</v>
      </c>
      <c r="AO35" s="51" t="s">
        <v>767</v>
      </c>
      <c r="AP35" s="51" t="s">
        <v>768</v>
      </c>
      <c r="AQ35" s="51" t="s">
        <v>769</v>
      </c>
      <c r="AR35" s="157">
        <v>43496</v>
      </c>
      <c r="AS35" s="61" t="s">
        <v>374</v>
      </c>
      <c r="AT35" s="66" t="s">
        <v>437</v>
      </c>
      <c r="AU35" s="60">
        <v>43594</v>
      </c>
      <c r="AV35" s="67" t="s">
        <v>374</v>
      </c>
      <c r="AW35" s="63" t="s">
        <v>755</v>
      </c>
      <c r="AX35" s="60">
        <v>43998</v>
      </c>
      <c r="AY35" s="61" t="s">
        <v>374</v>
      </c>
      <c r="AZ35" s="66" t="s">
        <v>770</v>
      </c>
      <c r="BA35" s="60">
        <v>44076</v>
      </c>
      <c r="BB35" s="67" t="s">
        <v>382</v>
      </c>
      <c r="BC35" s="63" t="s">
        <v>771</v>
      </c>
      <c r="BD35" s="60">
        <v>44168</v>
      </c>
      <c r="BE35" s="61" t="s">
        <v>539</v>
      </c>
      <c r="BF35" s="66" t="s">
        <v>758</v>
      </c>
      <c r="BG35" s="60">
        <v>44250</v>
      </c>
      <c r="BH35" s="67" t="s">
        <v>704</v>
      </c>
      <c r="BI35" s="63" t="s">
        <v>772</v>
      </c>
      <c r="BJ35" s="60">
        <v>44543</v>
      </c>
      <c r="BK35" s="61" t="s">
        <v>725</v>
      </c>
      <c r="BL35" s="66" t="s">
        <v>773</v>
      </c>
      <c r="BM35" s="60" t="s">
        <v>390</v>
      </c>
      <c r="BN35" s="67" t="s">
        <v>391</v>
      </c>
      <c r="BO35" s="63" t="s">
        <v>390</v>
      </c>
      <c r="BP35" s="60" t="s">
        <v>390</v>
      </c>
      <c r="BQ35" s="61" t="s">
        <v>391</v>
      </c>
      <c r="BR35" s="66" t="s">
        <v>390</v>
      </c>
      <c r="BS35" s="60" t="s">
        <v>390</v>
      </c>
      <c r="BT35" s="67" t="s">
        <v>391</v>
      </c>
      <c r="BU35" s="63" t="s">
        <v>390</v>
      </c>
      <c r="BV35" s="60" t="s">
        <v>390</v>
      </c>
      <c r="BW35" s="61" t="s">
        <v>391</v>
      </c>
      <c r="BX35" s="66" t="s">
        <v>390</v>
      </c>
      <c r="BY35" s="60" t="s">
        <v>390</v>
      </c>
      <c r="BZ35" s="67" t="s">
        <v>391</v>
      </c>
      <c r="CA35" s="69" t="s">
        <v>390</v>
      </c>
      <c r="CB35" s="115" t="str">
        <f>VLOOKUP(A35,Datos!$C$2:$AJ$25,34,0)</f>
        <v>Subdirección de Imprenta Distrital</v>
      </c>
    </row>
    <row r="36" spans="1:80" ht="399.95" customHeight="1" x14ac:dyDescent="0.2">
      <c r="A36" s="183" t="s">
        <v>153</v>
      </c>
      <c r="B36" s="73" t="s">
        <v>740</v>
      </c>
      <c r="C36" s="51" t="s">
        <v>741</v>
      </c>
      <c r="D36" s="73" t="s">
        <v>162</v>
      </c>
      <c r="E36" s="168" t="s">
        <v>38</v>
      </c>
      <c r="F36" s="51" t="s">
        <v>774</v>
      </c>
      <c r="G36" s="153" t="s">
        <v>775</v>
      </c>
      <c r="H36" s="73" t="s">
        <v>35</v>
      </c>
      <c r="I36" s="73" t="s">
        <v>426</v>
      </c>
      <c r="J36" s="73" t="s">
        <v>78</v>
      </c>
      <c r="K36" s="51" t="s">
        <v>776</v>
      </c>
      <c r="L36" s="51" t="s">
        <v>777</v>
      </c>
      <c r="M36" s="51" t="s">
        <v>778</v>
      </c>
      <c r="N36" s="51" t="s">
        <v>430</v>
      </c>
      <c r="O36" s="51" t="s">
        <v>500</v>
      </c>
      <c r="P36" s="51" t="s">
        <v>408</v>
      </c>
      <c r="Q36" s="51" t="s">
        <v>409</v>
      </c>
      <c r="R36" s="75" t="s">
        <v>339</v>
      </c>
      <c r="S36" s="154">
        <v>0.6</v>
      </c>
      <c r="T36" s="75" t="s">
        <v>121</v>
      </c>
      <c r="U36" s="154">
        <v>0.4</v>
      </c>
      <c r="V36" s="73" t="s">
        <v>84</v>
      </c>
      <c r="W36" s="51" t="s">
        <v>779</v>
      </c>
      <c r="X36" s="75" t="s">
        <v>338</v>
      </c>
      <c r="Y36" s="155">
        <v>0.1764</v>
      </c>
      <c r="Z36" s="75" t="s">
        <v>337</v>
      </c>
      <c r="AA36" s="155">
        <v>0.16875000000000001</v>
      </c>
      <c r="AB36" s="73" t="s">
        <v>275</v>
      </c>
      <c r="AC36" s="51" t="s">
        <v>780</v>
      </c>
      <c r="AD36" s="73" t="s">
        <v>368</v>
      </c>
      <c r="AE36" s="51" t="s">
        <v>369</v>
      </c>
      <c r="AF36" s="51" t="s">
        <v>369</v>
      </c>
      <c r="AG36" s="51" t="s">
        <v>369</v>
      </c>
      <c r="AH36" s="51" t="s">
        <v>369</v>
      </c>
      <c r="AI36" s="51" t="s">
        <v>369</v>
      </c>
      <c r="AJ36" s="51" t="s">
        <v>370</v>
      </c>
      <c r="AK36" s="51" t="s">
        <v>370</v>
      </c>
      <c r="AL36" s="51" t="s">
        <v>370</v>
      </c>
      <c r="AM36" s="51" t="s">
        <v>370</v>
      </c>
      <c r="AN36" s="51" t="s">
        <v>370</v>
      </c>
      <c r="AO36" s="51" t="s">
        <v>781</v>
      </c>
      <c r="AP36" s="51" t="s">
        <v>782</v>
      </c>
      <c r="AQ36" s="51" t="s">
        <v>783</v>
      </c>
      <c r="AR36" s="157">
        <v>43496</v>
      </c>
      <c r="AS36" s="61" t="s">
        <v>374</v>
      </c>
      <c r="AT36" s="66" t="s">
        <v>437</v>
      </c>
      <c r="AU36" s="60">
        <v>43594</v>
      </c>
      <c r="AV36" s="67" t="s">
        <v>374</v>
      </c>
      <c r="AW36" s="63" t="s">
        <v>755</v>
      </c>
      <c r="AX36" s="60">
        <v>43998</v>
      </c>
      <c r="AY36" s="61" t="s">
        <v>374</v>
      </c>
      <c r="AZ36" s="66" t="s">
        <v>784</v>
      </c>
      <c r="BA36" s="60">
        <v>44076</v>
      </c>
      <c r="BB36" s="67" t="s">
        <v>382</v>
      </c>
      <c r="BC36" s="63" t="s">
        <v>771</v>
      </c>
      <c r="BD36" s="60">
        <v>44168</v>
      </c>
      <c r="BE36" s="61" t="s">
        <v>539</v>
      </c>
      <c r="BF36" s="66" t="s">
        <v>758</v>
      </c>
      <c r="BG36" s="60">
        <v>44250</v>
      </c>
      <c r="BH36" s="67" t="s">
        <v>704</v>
      </c>
      <c r="BI36" s="63" t="s">
        <v>785</v>
      </c>
      <c r="BJ36" s="60">
        <v>44543</v>
      </c>
      <c r="BK36" s="61" t="s">
        <v>725</v>
      </c>
      <c r="BL36" s="66" t="s">
        <v>786</v>
      </c>
      <c r="BM36" s="60" t="s">
        <v>390</v>
      </c>
      <c r="BN36" s="67" t="s">
        <v>391</v>
      </c>
      <c r="BO36" s="63" t="s">
        <v>390</v>
      </c>
      <c r="BP36" s="60" t="s">
        <v>390</v>
      </c>
      <c r="BQ36" s="61" t="s">
        <v>391</v>
      </c>
      <c r="BR36" s="66" t="s">
        <v>390</v>
      </c>
      <c r="BS36" s="60" t="s">
        <v>390</v>
      </c>
      <c r="BT36" s="67" t="s">
        <v>391</v>
      </c>
      <c r="BU36" s="63" t="s">
        <v>390</v>
      </c>
      <c r="BV36" s="60" t="s">
        <v>390</v>
      </c>
      <c r="BW36" s="61" t="s">
        <v>391</v>
      </c>
      <c r="BX36" s="66" t="s">
        <v>390</v>
      </c>
      <c r="BY36" s="60" t="s">
        <v>390</v>
      </c>
      <c r="BZ36" s="67" t="s">
        <v>391</v>
      </c>
      <c r="CA36" s="69" t="s">
        <v>390</v>
      </c>
      <c r="CB36" s="115" t="str">
        <f>VLOOKUP(A36,Datos!$C$2:$AJ$25,34,0)</f>
        <v>Subdirección de Imprenta Distrital</v>
      </c>
    </row>
    <row r="37" spans="1:80" ht="399.95" customHeight="1" x14ac:dyDescent="0.2">
      <c r="A37" s="183" t="s">
        <v>153</v>
      </c>
      <c r="B37" s="73" t="s">
        <v>740</v>
      </c>
      <c r="C37" s="51" t="s">
        <v>741</v>
      </c>
      <c r="D37" s="73" t="s">
        <v>162</v>
      </c>
      <c r="E37" s="168" t="s">
        <v>38</v>
      </c>
      <c r="F37" s="51" t="s">
        <v>787</v>
      </c>
      <c r="G37" s="153" t="s">
        <v>788</v>
      </c>
      <c r="H37" s="73" t="s">
        <v>35</v>
      </c>
      <c r="I37" s="73" t="s">
        <v>426</v>
      </c>
      <c r="J37" s="73" t="s">
        <v>78</v>
      </c>
      <c r="K37" s="51" t="s">
        <v>789</v>
      </c>
      <c r="L37" s="51" t="s">
        <v>790</v>
      </c>
      <c r="M37" s="51" t="s">
        <v>791</v>
      </c>
      <c r="N37" s="51" t="s">
        <v>430</v>
      </c>
      <c r="O37" s="51" t="s">
        <v>792</v>
      </c>
      <c r="P37" s="51" t="s">
        <v>408</v>
      </c>
      <c r="Q37" s="51" t="s">
        <v>409</v>
      </c>
      <c r="R37" s="75" t="s">
        <v>339</v>
      </c>
      <c r="S37" s="154">
        <v>0.6</v>
      </c>
      <c r="T37" s="75" t="s">
        <v>101</v>
      </c>
      <c r="U37" s="154">
        <v>0.6</v>
      </c>
      <c r="V37" s="73" t="s">
        <v>84</v>
      </c>
      <c r="W37" s="51" t="s">
        <v>793</v>
      </c>
      <c r="X37" s="75" t="s">
        <v>338</v>
      </c>
      <c r="Y37" s="155">
        <v>0.1764</v>
      </c>
      <c r="Z37" s="75" t="s">
        <v>121</v>
      </c>
      <c r="AA37" s="155">
        <v>0.25312499999999999</v>
      </c>
      <c r="AB37" s="73" t="s">
        <v>275</v>
      </c>
      <c r="AC37" s="51" t="s">
        <v>780</v>
      </c>
      <c r="AD37" s="73" t="s">
        <v>368</v>
      </c>
      <c r="AE37" s="51" t="s">
        <v>369</v>
      </c>
      <c r="AF37" s="51" t="s">
        <v>369</v>
      </c>
      <c r="AG37" s="51" t="s">
        <v>369</v>
      </c>
      <c r="AH37" s="51" t="s">
        <v>369</v>
      </c>
      <c r="AI37" s="51" t="s">
        <v>369</v>
      </c>
      <c r="AJ37" s="51" t="s">
        <v>370</v>
      </c>
      <c r="AK37" s="51" t="s">
        <v>370</v>
      </c>
      <c r="AL37" s="51" t="s">
        <v>370</v>
      </c>
      <c r="AM37" s="51" t="s">
        <v>370</v>
      </c>
      <c r="AN37" s="51" t="s">
        <v>370</v>
      </c>
      <c r="AO37" s="51" t="s">
        <v>794</v>
      </c>
      <c r="AP37" s="51" t="s">
        <v>795</v>
      </c>
      <c r="AQ37" s="51" t="s">
        <v>796</v>
      </c>
      <c r="AR37" s="157">
        <v>43496</v>
      </c>
      <c r="AS37" s="61" t="s">
        <v>374</v>
      </c>
      <c r="AT37" s="66" t="s">
        <v>437</v>
      </c>
      <c r="AU37" s="60">
        <v>43594</v>
      </c>
      <c r="AV37" s="67" t="s">
        <v>374</v>
      </c>
      <c r="AW37" s="63" t="s">
        <v>755</v>
      </c>
      <c r="AX37" s="60">
        <v>43998</v>
      </c>
      <c r="AY37" s="61" t="s">
        <v>374</v>
      </c>
      <c r="AZ37" s="66" t="s">
        <v>797</v>
      </c>
      <c r="BA37" s="60">
        <v>44076</v>
      </c>
      <c r="BB37" s="67" t="s">
        <v>385</v>
      </c>
      <c r="BC37" s="63" t="s">
        <v>757</v>
      </c>
      <c r="BD37" s="60">
        <v>44168</v>
      </c>
      <c r="BE37" s="61" t="s">
        <v>539</v>
      </c>
      <c r="BF37" s="66" t="s">
        <v>758</v>
      </c>
      <c r="BG37" s="60">
        <v>44250</v>
      </c>
      <c r="BH37" s="67" t="s">
        <v>380</v>
      </c>
      <c r="BI37" s="63" t="s">
        <v>798</v>
      </c>
      <c r="BJ37" s="60">
        <v>44543</v>
      </c>
      <c r="BK37" s="61" t="s">
        <v>725</v>
      </c>
      <c r="BL37" s="66" t="s">
        <v>786</v>
      </c>
      <c r="BM37" s="60" t="s">
        <v>390</v>
      </c>
      <c r="BN37" s="67" t="s">
        <v>391</v>
      </c>
      <c r="BO37" s="63" t="s">
        <v>390</v>
      </c>
      <c r="BP37" s="60" t="s">
        <v>390</v>
      </c>
      <c r="BQ37" s="61" t="s">
        <v>391</v>
      </c>
      <c r="BR37" s="66" t="s">
        <v>390</v>
      </c>
      <c r="BS37" s="60" t="s">
        <v>390</v>
      </c>
      <c r="BT37" s="67" t="s">
        <v>391</v>
      </c>
      <c r="BU37" s="63" t="s">
        <v>390</v>
      </c>
      <c r="BV37" s="60" t="s">
        <v>390</v>
      </c>
      <c r="BW37" s="61" t="s">
        <v>391</v>
      </c>
      <c r="BX37" s="66" t="s">
        <v>390</v>
      </c>
      <c r="BY37" s="60" t="s">
        <v>390</v>
      </c>
      <c r="BZ37" s="67" t="s">
        <v>391</v>
      </c>
      <c r="CA37" s="69" t="s">
        <v>390</v>
      </c>
      <c r="CB37" s="115" t="str">
        <f>VLOOKUP(A37,Datos!$C$2:$AJ$25,34,0)</f>
        <v>Subdirección de Imprenta Distrital</v>
      </c>
    </row>
    <row r="38" spans="1:80" ht="399.95" customHeight="1" x14ac:dyDescent="0.2">
      <c r="A38" s="183" t="s">
        <v>163</v>
      </c>
      <c r="B38" s="73" t="s">
        <v>799</v>
      </c>
      <c r="C38" s="51" t="s">
        <v>800</v>
      </c>
      <c r="D38" s="73" t="s">
        <v>169</v>
      </c>
      <c r="E38" s="168" t="s">
        <v>90</v>
      </c>
      <c r="F38" s="51" t="s">
        <v>801</v>
      </c>
      <c r="G38" s="153" t="s">
        <v>802</v>
      </c>
      <c r="H38" s="73" t="s">
        <v>35</v>
      </c>
      <c r="I38" s="73" t="s">
        <v>426</v>
      </c>
      <c r="J38" s="73" t="s">
        <v>52</v>
      </c>
      <c r="K38" s="51" t="s">
        <v>803</v>
      </c>
      <c r="L38" s="51" t="s">
        <v>804</v>
      </c>
      <c r="M38" s="51" t="s">
        <v>805</v>
      </c>
      <c r="N38" s="51" t="s">
        <v>362</v>
      </c>
      <c r="O38" s="51" t="s">
        <v>363</v>
      </c>
      <c r="P38" s="51" t="s">
        <v>806</v>
      </c>
      <c r="Q38" s="51" t="s">
        <v>409</v>
      </c>
      <c r="R38" s="75" t="s">
        <v>338</v>
      </c>
      <c r="S38" s="154">
        <v>0.2</v>
      </c>
      <c r="T38" s="75" t="s">
        <v>121</v>
      </c>
      <c r="U38" s="154">
        <v>0.4</v>
      </c>
      <c r="V38" s="73" t="s">
        <v>275</v>
      </c>
      <c r="W38" s="51" t="s">
        <v>807</v>
      </c>
      <c r="X38" s="75" t="s">
        <v>338</v>
      </c>
      <c r="Y38" s="155">
        <v>5.04E-2</v>
      </c>
      <c r="Z38" s="75" t="s">
        <v>121</v>
      </c>
      <c r="AA38" s="155">
        <v>0.30000000000000004</v>
      </c>
      <c r="AB38" s="73" t="s">
        <v>275</v>
      </c>
      <c r="AC38" s="51" t="s">
        <v>808</v>
      </c>
      <c r="AD38" s="73" t="s">
        <v>368</v>
      </c>
      <c r="AE38" s="51" t="s">
        <v>369</v>
      </c>
      <c r="AF38" s="51" t="s">
        <v>369</v>
      </c>
      <c r="AG38" s="51" t="s">
        <v>369</v>
      </c>
      <c r="AH38" s="51" t="s">
        <v>369</v>
      </c>
      <c r="AI38" s="51" t="s">
        <v>369</v>
      </c>
      <c r="AJ38" s="51" t="s">
        <v>370</v>
      </c>
      <c r="AK38" s="51" t="s">
        <v>370</v>
      </c>
      <c r="AL38" s="51" t="s">
        <v>370</v>
      </c>
      <c r="AM38" s="51" t="s">
        <v>370</v>
      </c>
      <c r="AN38" s="51" t="s">
        <v>370</v>
      </c>
      <c r="AO38" s="51" t="s">
        <v>809</v>
      </c>
      <c r="AP38" s="51" t="s">
        <v>810</v>
      </c>
      <c r="AQ38" s="51" t="s">
        <v>811</v>
      </c>
      <c r="AR38" s="157">
        <v>43350</v>
      </c>
      <c r="AS38" s="61" t="s">
        <v>374</v>
      </c>
      <c r="AT38" s="66" t="s">
        <v>812</v>
      </c>
      <c r="AU38" s="60">
        <v>43593</v>
      </c>
      <c r="AV38" s="67" t="s">
        <v>704</v>
      </c>
      <c r="AW38" s="63" t="s">
        <v>813</v>
      </c>
      <c r="AX38" s="60">
        <v>43784</v>
      </c>
      <c r="AY38" s="61" t="s">
        <v>814</v>
      </c>
      <c r="AZ38" s="66" t="s">
        <v>815</v>
      </c>
      <c r="BA38" s="60">
        <v>43895</v>
      </c>
      <c r="BB38" s="67" t="s">
        <v>698</v>
      </c>
      <c r="BC38" s="63" t="s">
        <v>816</v>
      </c>
      <c r="BD38" s="60">
        <v>44062</v>
      </c>
      <c r="BE38" s="61" t="s">
        <v>817</v>
      </c>
      <c r="BF38" s="66" t="s">
        <v>818</v>
      </c>
      <c r="BG38" s="60">
        <v>44169</v>
      </c>
      <c r="BH38" s="67" t="s">
        <v>817</v>
      </c>
      <c r="BI38" s="63" t="s">
        <v>819</v>
      </c>
      <c r="BJ38" s="60">
        <v>44246</v>
      </c>
      <c r="BK38" s="61" t="s">
        <v>470</v>
      </c>
      <c r="BL38" s="66" t="s">
        <v>820</v>
      </c>
      <c r="BM38" s="60">
        <v>44442</v>
      </c>
      <c r="BN38" s="67" t="s">
        <v>455</v>
      </c>
      <c r="BO38" s="63" t="s">
        <v>821</v>
      </c>
      <c r="BP38" s="60">
        <v>44545</v>
      </c>
      <c r="BQ38" s="61" t="s">
        <v>374</v>
      </c>
      <c r="BR38" s="66" t="s">
        <v>389</v>
      </c>
      <c r="BS38" s="60" t="s">
        <v>390</v>
      </c>
      <c r="BT38" s="67" t="s">
        <v>391</v>
      </c>
      <c r="BU38" s="63" t="s">
        <v>390</v>
      </c>
      <c r="BV38" s="60" t="s">
        <v>390</v>
      </c>
      <c r="BW38" s="61" t="s">
        <v>391</v>
      </c>
      <c r="BX38" s="66" t="s">
        <v>390</v>
      </c>
      <c r="BY38" s="60" t="s">
        <v>390</v>
      </c>
      <c r="BZ38" s="67" t="s">
        <v>391</v>
      </c>
      <c r="CA38" s="69" t="s">
        <v>390</v>
      </c>
      <c r="CB38" s="115" t="str">
        <f>VLOOKUP(A38,Datos!$C$2:$AJ$25,34,0)</f>
        <v>Oficina de Tecnologías de la Información y las Comunicaciones</v>
      </c>
    </row>
    <row r="39" spans="1:80" ht="399.95" customHeight="1" x14ac:dyDescent="0.2">
      <c r="A39" s="183" t="s">
        <v>163</v>
      </c>
      <c r="B39" s="73" t="s">
        <v>799</v>
      </c>
      <c r="C39" s="51" t="s">
        <v>800</v>
      </c>
      <c r="D39" s="73" t="s">
        <v>169</v>
      </c>
      <c r="E39" s="168" t="s">
        <v>90</v>
      </c>
      <c r="F39" s="51" t="s">
        <v>822</v>
      </c>
      <c r="G39" s="153" t="s">
        <v>823</v>
      </c>
      <c r="H39" s="73" t="s">
        <v>35</v>
      </c>
      <c r="I39" s="73" t="s">
        <v>824</v>
      </c>
      <c r="J39" s="73" t="s">
        <v>78</v>
      </c>
      <c r="K39" s="51" t="s">
        <v>825</v>
      </c>
      <c r="L39" s="51" t="s">
        <v>826</v>
      </c>
      <c r="M39" s="51" t="s">
        <v>827</v>
      </c>
      <c r="N39" s="51" t="s">
        <v>362</v>
      </c>
      <c r="O39" s="51" t="s">
        <v>363</v>
      </c>
      <c r="P39" s="51" t="s">
        <v>431</v>
      </c>
      <c r="Q39" s="51" t="s">
        <v>409</v>
      </c>
      <c r="R39" s="75" t="s">
        <v>338</v>
      </c>
      <c r="S39" s="154">
        <v>0.2</v>
      </c>
      <c r="T39" s="75" t="s">
        <v>101</v>
      </c>
      <c r="U39" s="154">
        <v>0.6</v>
      </c>
      <c r="V39" s="73" t="s">
        <v>84</v>
      </c>
      <c r="W39" s="51" t="s">
        <v>828</v>
      </c>
      <c r="X39" s="75" t="s">
        <v>338</v>
      </c>
      <c r="Y39" s="155">
        <v>5.8799999999999991E-2</v>
      </c>
      <c r="Z39" s="75" t="s">
        <v>101</v>
      </c>
      <c r="AA39" s="155">
        <v>0.44999999999999996</v>
      </c>
      <c r="AB39" s="73" t="s">
        <v>84</v>
      </c>
      <c r="AC39" s="51" t="s">
        <v>829</v>
      </c>
      <c r="AD39" s="73" t="s">
        <v>412</v>
      </c>
      <c r="AE39" s="51" t="s">
        <v>369</v>
      </c>
      <c r="AF39" s="51" t="s">
        <v>369</v>
      </c>
      <c r="AG39" s="51" t="s">
        <v>369</v>
      </c>
      <c r="AH39" s="51" t="s">
        <v>369</v>
      </c>
      <c r="AI39" s="51" t="s">
        <v>369</v>
      </c>
      <c r="AJ39" s="51" t="s">
        <v>830</v>
      </c>
      <c r="AK39" s="51" t="s">
        <v>831</v>
      </c>
      <c r="AL39" s="51" t="s">
        <v>832</v>
      </c>
      <c r="AM39" s="51" t="s">
        <v>833</v>
      </c>
      <c r="AN39" s="51" t="s">
        <v>834</v>
      </c>
      <c r="AO39" s="51" t="s">
        <v>835</v>
      </c>
      <c r="AP39" s="51" t="s">
        <v>836</v>
      </c>
      <c r="AQ39" s="51" t="s">
        <v>837</v>
      </c>
      <c r="AR39" s="157">
        <v>43350</v>
      </c>
      <c r="AS39" s="61" t="s">
        <v>374</v>
      </c>
      <c r="AT39" s="66" t="s">
        <v>838</v>
      </c>
      <c r="AU39" s="60">
        <v>43593</v>
      </c>
      <c r="AV39" s="67" t="s">
        <v>839</v>
      </c>
      <c r="AW39" s="63" t="s">
        <v>840</v>
      </c>
      <c r="AX39" s="60">
        <v>43784</v>
      </c>
      <c r="AY39" s="61" t="s">
        <v>645</v>
      </c>
      <c r="AZ39" s="66" t="s">
        <v>841</v>
      </c>
      <c r="BA39" s="60">
        <v>43895</v>
      </c>
      <c r="BB39" s="67" t="s">
        <v>457</v>
      </c>
      <c r="BC39" s="63" t="s">
        <v>842</v>
      </c>
      <c r="BD39" s="60">
        <v>44062</v>
      </c>
      <c r="BE39" s="61" t="s">
        <v>817</v>
      </c>
      <c r="BF39" s="66" t="s">
        <v>843</v>
      </c>
      <c r="BG39" s="60">
        <v>44102</v>
      </c>
      <c r="BH39" s="67" t="s">
        <v>588</v>
      </c>
      <c r="BI39" s="63" t="s">
        <v>844</v>
      </c>
      <c r="BJ39" s="60">
        <v>44169</v>
      </c>
      <c r="BK39" s="61" t="s">
        <v>539</v>
      </c>
      <c r="BL39" s="66" t="s">
        <v>845</v>
      </c>
      <c r="BM39" s="60">
        <v>44246</v>
      </c>
      <c r="BN39" s="67" t="s">
        <v>457</v>
      </c>
      <c r="BO39" s="63" t="s">
        <v>846</v>
      </c>
      <c r="BP39" s="60">
        <v>44316</v>
      </c>
      <c r="BQ39" s="61" t="s">
        <v>385</v>
      </c>
      <c r="BR39" s="66" t="s">
        <v>847</v>
      </c>
      <c r="BS39" s="60">
        <v>44447</v>
      </c>
      <c r="BT39" s="67" t="s">
        <v>457</v>
      </c>
      <c r="BU39" s="63" t="s">
        <v>848</v>
      </c>
      <c r="BV39" s="60">
        <v>44545</v>
      </c>
      <c r="BW39" s="61" t="s">
        <v>374</v>
      </c>
      <c r="BX39" s="66" t="s">
        <v>389</v>
      </c>
      <c r="BY39" s="60" t="s">
        <v>390</v>
      </c>
      <c r="BZ39" s="67" t="s">
        <v>391</v>
      </c>
      <c r="CA39" s="69" t="s">
        <v>390</v>
      </c>
      <c r="CB39" s="115" t="str">
        <f>VLOOKUP(A39,Datos!$C$2:$AJ$25,34,0)</f>
        <v>Oficina de Tecnologías de la Información y las Comunicaciones</v>
      </c>
    </row>
    <row r="40" spans="1:80" ht="399.95" customHeight="1" x14ac:dyDescent="0.2">
      <c r="A40" s="183" t="s">
        <v>163</v>
      </c>
      <c r="B40" s="73" t="s">
        <v>799</v>
      </c>
      <c r="C40" s="51" t="s">
        <v>800</v>
      </c>
      <c r="D40" s="73" t="s">
        <v>169</v>
      </c>
      <c r="E40" s="168" t="s">
        <v>90</v>
      </c>
      <c r="F40" s="51" t="s">
        <v>822</v>
      </c>
      <c r="G40" s="153" t="s">
        <v>849</v>
      </c>
      <c r="H40" s="73" t="s">
        <v>35</v>
      </c>
      <c r="I40" s="73" t="s">
        <v>426</v>
      </c>
      <c r="J40" s="73" t="s">
        <v>52</v>
      </c>
      <c r="K40" s="51" t="s">
        <v>850</v>
      </c>
      <c r="L40" s="51" t="s">
        <v>851</v>
      </c>
      <c r="M40" s="51" t="s">
        <v>852</v>
      </c>
      <c r="N40" s="51" t="s">
        <v>362</v>
      </c>
      <c r="O40" s="51" t="s">
        <v>363</v>
      </c>
      <c r="P40" s="51" t="s">
        <v>431</v>
      </c>
      <c r="Q40" s="51" t="s">
        <v>409</v>
      </c>
      <c r="R40" s="75" t="s">
        <v>338</v>
      </c>
      <c r="S40" s="154">
        <v>0.2</v>
      </c>
      <c r="T40" s="75" t="s">
        <v>121</v>
      </c>
      <c r="U40" s="154">
        <v>0.4</v>
      </c>
      <c r="V40" s="73" t="s">
        <v>275</v>
      </c>
      <c r="W40" s="51" t="s">
        <v>853</v>
      </c>
      <c r="X40" s="75" t="s">
        <v>338</v>
      </c>
      <c r="Y40" s="155">
        <v>8.3999999999999991E-2</v>
      </c>
      <c r="Z40" s="75" t="s">
        <v>121</v>
      </c>
      <c r="AA40" s="155">
        <v>0.30000000000000004</v>
      </c>
      <c r="AB40" s="73" t="s">
        <v>275</v>
      </c>
      <c r="AC40" s="51" t="s">
        <v>854</v>
      </c>
      <c r="AD40" s="73" t="s">
        <v>368</v>
      </c>
      <c r="AE40" s="51" t="s">
        <v>369</v>
      </c>
      <c r="AF40" s="51" t="s">
        <v>369</v>
      </c>
      <c r="AG40" s="51" t="s">
        <v>369</v>
      </c>
      <c r="AH40" s="51" t="s">
        <v>369</v>
      </c>
      <c r="AI40" s="51" t="s">
        <v>369</v>
      </c>
      <c r="AJ40" s="51" t="s">
        <v>370</v>
      </c>
      <c r="AK40" s="51" t="s">
        <v>370</v>
      </c>
      <c r="AL40" s="51" t="s">
        <v>370</v>
      </c>
      <c r="AM40" s="51" t="s">
        <v>370</v>
      </c>
      <c r="AN40" s="51" t="s">
        <v>370</v>
      </c>
      <c r="AO40" s="51" t="s">
        <v>855</v>
      </c>
      <c r="AP40" s="51" t="s">
        <v>836</v>
      </c>
      <c r="AQ40" s="51" t="s">
        <v>856</v>
      </c>
      <c r="AR40" s="157">
        <v>43350</v>
      </c>
      <c r="AS40" s="61" t="s">
        <v>374</v>
      </c>
      <c r="AT40" s="66" t="s">
        <v>838</v>
      </c>
      <c r="AU40" s="60">
        <v>43593</v>
      </c>
      <c r="AV40" s="67" t="s">
        <v>857</v>
      </c>
      <c r="AW40" s="63" t="s">
        <v>858</v>
      </c>
      <c r="AX40" s="60">
        <v>43784</v>
      </c>
      <c r="AY40" s="61" t="s">
        <v>539</v>
      </c>
      <c r="AZ40" s="66" t="s">
        <v>859</v>
      </c>
      <c r="BA40" s="60">
        <v>43895</v>
      </c>
      <c r="BB40" s="67" t="s">
        <v>698</v>
      </c>
      <c r="BC40" s="63" t="s">
        <v>816</v>
      </c>
      <c r="BD40" s="60">
        <v>44062</v>
      </c>
      <c r="BE40" s="61" t="s">
        <v>817</v>
      </c>
      <c r="BF40" s="66" t="s">
        <v>818</v>
      </c>
      <c r="BG40" s="60">
        <v>44169</v>
      </c>
      <c r="BH40" s="67" t="s">
        <v>817</v>
      </c>
      <c r="BI40" s="63" t="s">
        <v>819</v>
      </c>
      <c r="BJ40" s="60">
        <v>44246</v>
      </c>
      <c r="BK40" s="61" t="s">
        <v>470</v>
      </c>
      <c r="BL40" s="66" t="s">
        <v>820</v>
      </c>
      <c r="BM40" s="60">
        <v>44442</v>
      </c>
      <c r="BN40" s="67" t="s">
        <v>382</v>
      </c>
      <c r="BO40" s="63" t="s">
        <v>860</v>
      </c>
      <c r="BP40" s="60">
        <v>44545</v>
      </c>
      <c r="BQ40" s="61" t="s">
        <v>374</v>
      </c>
      <c r="BR40" s="66" t="s">
        <v>389</v>
      </c>
      <c r="BS40" s="60" t="s">
        <v>390</v>
      </c>
      <c r="BT40" s="67" t="s">
        <v>391</v>
      </c>
      <c r="BU40" s="63" t="s">
        <v>390</v>
      </c>
      <c r="BV40" s="60" t="s">
        <v>390</v>
      </c>
      <c r="BW40" s="61" t="s">
        <v>391</v>
      </c>
      <c r="BX40" s="66" t="s">
        <v>390</v>
      </c>
      <c r="BY40" s="60" t="s">
        <v>390</v>
      </c>
      <c r="BZ40" s="67" t="s">
        <v>391</v>
      </c>
      <c r="CA40" s="69" t="s">
        <v>390</v>
      </c>
      <c r="CB40" s="115" t="str">
        <f>VLOOKUP(A40,Datos!$C$2:$AJ$25,34,0)</f>
        <v>Oficina de Tecnologías de la Información y las Comunicaciones</v>
      </c>
    </row>
    <row r="41" spans="1:80" ht="399.95" customHeight="1" x14ac:dyDescent="0.2">
      <c r="A41" s="183" t="s">
        <v>163</v>
      </c>
      <c r="B41" s="73" t="s">
        <v>799</v>
      </c>
      <c r="C41" s="51" t="s">
        <v>800</v>
      </c>
      <c r="D41" s="73" t="s">
        <v>169</v>
      </c>
      <c r="E41" s="168" t="s">
        <v>90</v>
      </c>
      <c r="F41" s="51" t="s">
        <v>861</v>
      </c>
      <c r="G41" s="153" t="s">
        <v>862</v>
      </c>
      <c r="H41" s="73" t="s">
        <v>35</v>
      </c>
      <c r="I41" s="73" t="s">
        <v>426</v>
      </c>
      <c r="J41" s="73" t="s">
        <v>78</v>
      </c>
      <c r="K41" s="51" t="s">
        <v>863</v>
      </c>
      <c r="L41" s="51" t="s">
        <v>851</v>
      </c>
      <c r="M41" s="51" t="s">
        <v>864</v>
      </c>
      <c r="N41" s="51" t="s">
        <v>362</v>
      </c>
      <c r="O41" s="51" t="s">
        <v>363</v>
      </c>
      <c r="P41" s="51" t="s">
        <v>431</v>
      </c>
      <c r="Q41" s="51" t="s">
        <v>409</v>
      </c>
      <c r="R41" s="75" t="s">
        <v>336</v>
      </c>
      <c r="S41" s="154">
        <v>0.4</v>
      </c>
      <c r="T41" s="75" t="s">
        <v>121</v>
      </c>
      <c r="U41" s="154">
        <v>0.4</v>
      </c>
      <c r="V41" s="73" t="s">
        <v>84</v>
      </c>
      <c r="W41" s="51" t="s">
        <v>865</v>
      </c>
      <c r="X41" s="75" t="s">
        <v>338</v>
      </c>
      <c r="Y41" s="155">
        <v>0.1008</v>
      </c>
      <c r="Z41" s="75" t="s">
        <v>121</v>
      </c>
      <c r="AA41" s="155">
        <v>0.30000000000000004</v>
      </c>
      <c r="AB41" s="73" t="s">
        <v>275</v>
      </c>
      <c r="AC41" s="51" t="s">
        <v>866</v>
      </c>
      <c r="AD41" s="73" t="s">
        <v>368</v>
      </c>
      <c r="AE41" s="51" t="s">
        <v>369</v>
      </c>
      <c r="AF41" s="51" t="s">
        <v>369</v>
      </c>
      <c r="AG41" s="51" t="s">
        <v>369</v>
      </c>
      <c r="AH41" s="51" t="s">
        <v>369</v>
      </c>
      <c r="AI41" s="51" t="s">
        <v>369</v>
      </c>
      <c r="AJ41" s="51" t="s">
        <v>370</v>
      </c>
      <c r="AK41" s="51" t="s">
        <v>370</v>
      </c>
      <c r="AL41" s="51" t="s">
        <v>370</v>
      </c>
      <c r="AM41" s="51" t="s">
        <v>370</v>
      </c>
      <c r="AN41" s="51" t="s">
        <v>370</v>
      </c>
      <c r="AO41" s="51" t="s">
        <v>867</v>
      </c>
      <c r="AP41" s="51" t="s">
        <v>836</v>
      </c>
      <c r="AQ41" s="51" t="s">
        <v>868</v>
      </c>
      <c r="AR41" s="157">
        <v>43350</v>
      </c>
      <c r="AS41" s="61" t="s">
        <v>374</v>
      </c>
      <c r="AT41" s="66" t="s">
        <v>838</v>
      </c>
      <c r="AU41" s="60">
        <v>43593</v>
      </c>
      <c r="AV41" s="67" t="s">
        <v>857</v>
      </c>
      <c r="AW41" s="63" t="s">
        <v>869</v>
      </c>
      <c r="AX41" s="60">
        <v>43784</v>
      </c>
      <c r="AY41" s="61" t="s">
        <v>817</v>
      </c>
      <c r="AZ41" s="66" t="s">
        <v>870</v>
      </c>
      <c r="BA41" s="60">
        <v>43895</v>
      </c>
      <c r="BB41" s="67" t="s">
        <v>457</v>
      </c>
      <c r="BC41" s="63" t="s">
        <v>871</v>
      </c>
      <c r="BD41" s="60">
        <v>44062</v>
      </c>
      <c r="BE41" s="61" t="s">
        <v>380</v>
      </c>
      <c r="BF41" s="66" t="s">
        <v>872</v>
      </c>
      <c r="BG41" s="60">
        <v>44169</v>
      </c>
      <c r="BH41" s="67" t="s">
        <v>378</v>
      </c>
      <c r="BI41" s="63" t="s">
        <v>873</v>
      </c>
      <c r="BJ41" s="60">
        <v>44246</v>
      </c>
      <c r="BK41" s="61" t="s">
        <v>385</v>
      </c>
      <c r="BL41" s="66" t="s">
        <v>874</v>
      </c>
      <c r="BM41" s="60">
        <v>44442</v>
      </c>
      <c r="BN41" s="67" t="s">
        <v>382</v>
      </c>
      <c r="BO41" s="63" t="s">
        <v>875</v>
      </c>
      <c r="BP41" s="60">
        <v>44545</v>
      </c>
      <c r="BQ41" s="61" t="s">
        <v>374</v>
      </c>
      <c r="BR41" s="66" t="s">
        <v>389</v>
      </c>
      <c r="BS41" s="60" t="s">
        <v>390</v>
      </c>
      <c r="BT41" s="67" t="s">
        <v>391</v>
      </c>
      <c r="BU41" s="63" t="s">
        <v>390</v>
      </c>
      <c r="BV41" s="60" t="s">
        <v>390</v>
      </c>
      <c r="BW41" s="61" t="s">
        <v>391</v>
      </c>
      <c r="BX41" s="66" t="s">
        <v>390</v>
      </c>
      <c r="BY41" s="60" t="s">
        <v>390</v>
      </c>
      <c r="BZ41" s="67" t="s">
        <v>391</v>
      </c>
      <c r="CA41" s="69" t="s">
        <v>390</v>
      </c>
      <c r="CB41" s="115" t="str">
        <f>VLOOKUP(A41,Datos!$C$2:$AJ$25,34,0)</f>
        <v>Oficina de Tecnologías de la Información y las Comunicaciones</v>
      </c>
    </row>
    <row r="42" spans="1:80" ht="399.95" customHeight="1" x14ac:dyDescent="0.2">
      <c r="A42" s="183" t="s">
        <v>163</v>
      </c>
      <c r="B42" s="73" t="s">
        <v>799</v>
      </c>
      <c r="C42" s="51" t="s">
        <v>800</v>
      </c>
      <c r="D42" s="73" t="s">
        <v>169</v>
      </c>
      <c r="E42" s="168" t="s">
        <v>90</v>
      </c>
      <c r="F42" s="51" t="s">
        <v>876</v>
      </c>
      <c r="G42" s="153" t="s">
        <v>877</v>
      </c>
      <c r="H42" s="73" t="s">
        <v>63</v>
      </c>
      <c r="I42" s="73" t="s">
        <v>426</v>
      </c>
      <c r="J42" s="73" t="s">
        <v>52</v>
      </c>
      <c r="K42" s="51" t="s">
        <v>878</v>
      </c>
      <c r="L42" s="51" t="s">
        <v>879</v>
      </c>
      <c r="M42" s="51" t="s">
        <v>880</v>
      </c>
      <c r="N42" s="51" t="s">
        <v>362</v>
      </c>
      <c r="O42" s="51" t="s">
        <v>363</v>
      </c>
      <c r="P42" s="51" t="s">
        <v>431</v>
      </c>
      <c r="Q42" s="51" t="s">
        <v>409</v>
      </c>
      <c r="R42" s="75" t="s">
        <v>338</v>
      </c>
      <c r="S42" s="154">
        <v>0.2</v>
      </c>
      <c r="T42" s="75" t="s">
        <v>77</v>
      </c>
      <c r="U42" s="154">
        <v>0.8</v>
      </c>
      <c r="V42" s="73" t="s">
        <v>276</v>
      </c>
      <c r="W42" s="51" t="s">
        <v>881</v>
      </c>
      <c r="X42" s="75" t="s">
        <v>338</v>
      </c>
      <c r="Y42" s="155">
        <v>2.1167999999999999E-2</v>
      </c>
      <c r="Z42" s="75" t="s">
        <v>77</v>
      </c>
      <c r="AA42" s="155">
        <v>0.60000000000000009</v>
      </c>
      <c r="AB42" s="73" t="s">
        <v>276</v>
      </c>
      <c r="AC42" s="51" t="s">
        <v>882</v>
      </c>
      <c r="AD42" s="73" t="s">
        <v>412</v>
      </c>
      <c r="AE42" s="51" t="s">
        <v>369</v>
      </c>
      <c r="AF42" s="51" t="s">
        <v>369</v>
      </c>
      <c r="AG42" s="51" t="s">
        <v>369</v>
      </c>
      <c r="AH42" s="51" t="s">
        <v>369</v>
      </c>
      <c r="AI42" s="51" t="s">
        <v>369</v>
      </c>
      <c r="AJ42" s="51" t="s">
        <v>883</v>
      </c>
      <c r="AK42" s="51" t="s">
        <v>831</v>
      </c>
      <c r="AL42" s="51" t="s">
        <v>884</v>
      </c>
      <c r="AM42" s="51" t="s">
        <v>833</v>
      </c>
      <c r="AN42" s="51" t="s">
        <v>834</v>
      </c>
      <c r="AO42" s="51" t="s">
        <v>885</v>
      </c>
      <c r="AP42" s="51" t="s">
        <v>886</v>
      </c>
      <c r="AQ42" s="51" t="s">
        <v>887</v>
      </c>
      <c r="AR42" s="157">
        <v>43593</v>
      </c>
      <c r="AS42" s="61" t="s">
        <v>374</v>
      </c>
      <c r="AT42" s="66" t="s">
        <v>888</v>
      </c>
      <c r="AU42" s="60">
        <v>43784</v>
      </c>
      <c r="AV42" s="67" t="s">
        <v>374</v>
      </c>
      <c r="AW42" s="63" t="s">
        <v>889</v>
      </c>
      <c r="AX42" s="60">
        <v>43895</v>
      </c>
      <c r="AY42" s="61" t="s">
        <v>698</v>
      </c>
      <c r="AZ42" s="66" t="s">
        <v>890</v>
      </c>
      <c r="BA42" s="60">
        <v>44062</v>
      </c>
      <c r="BB42" s="67" t="s">
        <v>378</v>
      </c>
      <c r="BC42" s="63" t="s">
        <v>818</v>
      </c>
      <c r="BD42" s="60">
        <v>44169</v>
      </c>
      <c r="BE42" s="61" t="s">
        <v>817</v>
      </c>
      <c r="BF42" s="66" t="s">
        <v>819</v>
      </c>
      <c r="BG42" s="60">
        <v>44246</v>
      </c>
      <c r="BH42" s="67" t="s">
        <v>470</v>
      </c>
      <c r="BI42" s="63" t="s">
        <v>891</v>
      </c>
      <c r="BJ42" s="60">
        <v>44442</v>
      </c>
      <c r="BK42" s="61" t="s">
        <v>455</v>
      </c>
      <c r="BL42" s="66" t="s">
        <v>821</v>
      </c>
      <c r="BM42" s="60">
        <v>44545</v>
      </c>
      <c r="BN42" s="67" t="s">
        <v>539</v>
      </c>
      <c r="BO42" s="63" t="s">
        <v>389</v>
      </c>
      <c r="BP42" s="60" t="s">
        <v>390</v>
      </c>
      <c r="BQ42" s="61" t="s">
        <v>391</v>
      </c>
      <c r="BR42" s="66" t="s">
        <v>390</v>
      </c>
      <c r="BS42" s="60" t="s">
        <v>390</v>
      </c>
      <c r="BT42" s="67" t="s">
        <v>391</v>
      </c>
      <c r="BU42" s="63" t="s">
        <v>390</v>
      </c>
      <c r="BV42" s="60" t="s">
        <v>390</v>
      </c>
      <c r="BW42" s="61" t="s">
        <v>391</v>
      </c>
      <c r="BX42" s="66" t="s">
        <v>390</v>
      </c>
      <c r="BY42" s="60" t="s">
        <v>390</v>
      </c>
      <c r="BZ42" s="67" t="s">
        <v>391</v>
      </c>
      <c r="CA42" s="69" t="s">
        <v>390</v>
      </c>
      <c r="CB42" s="115" t="str">
        <f>VLOOKUP(A42,Datos!$C$2:$AJ$25,34,0)</f>
        <v>Oficina de Tecnologías de la Información y las Comunicaciones</v>
      </c>
    </row>
    <row r="43" spans="1:80" ht="399.95" customHeight="1" x14ac:dyDescent="0.2">
      <c r="A43" s="183" t="s">
        <v>282</v>
      </c>
      <c r="B43" s="73" t="s">
        <v>892</v>
      </c>
      <c r="C43" s="51" t="s">
        <v>893</v>
      </c>
      <c r="D43" s="73" t="s">
        <v>175</v>
      </c>
      <c r="E43" s="168" t="s">
        <v>128</v>
      </c>
      <c r="F43" s="51" t="s">
        <v>894</v>
      </c>
      <c r="G43" s="153" t="s">
        <v>895</v>
      </c>
      <c r="H43" s="73" t="s">
        <v>35</v>
      </c>
      <c r="I43" s="73" t="s">
        <v>426</v>
      </c>
      <c r="J43" s="73" t="s">
        <v>78</v>
      </c>
      <c r="K43" s="51" t="s">
        <v>896</v>
      </c>
      <c r="L43" s="51" t="s">
        <v>897</v>
      </c>
      <c r="M43" s="51" t="s">
        <v>898</v>
      </c>
      <c r="N43" s="51" t="s">
        <v>430</v>
      </c>
      <c r="O43" s="51" t="s">
        <v>363</v>
      </c>
      <c r="P43" s="51" t="s">
        <v>431</v>
      </c>
      <c r="Q43" s="51" t="s">
        <v>409</v>
      </c>
      <c r="R43" s="75" t="s">
        <v>339</v>
      </c>
      <c r="S43" s="154">
        <v>0.6</v>
      </c>
      <c r="T43" s="75" t="s">
        <v>101</v>
      </c>
      <c r="U43" s="154">
        <v>0.6</v>
      </c>
      <c r="V43" s="73" t="s">
        <v>84</v>
      </c>
      <c r="W43" s="51" t="s">
        <v>899</v>
      </c>
      <c r="X43" s="75" t="s">
        <v>338</v>
      </c>
      <c r="Y43" s="155">
        <v>0.1512</v>
      </c>
      <c r="Z43" s="75" t="s">
        <v>121</v>
      </c>
      <c r="AA43" s="155">
        <v>0.33749999999999997</v>
      </c>
      <c r="AB43" s="73" t="s">
        <v>275</v>
      </c>
      <c r="AC43" s="51" t="s">
        <v>433</v>
      </c>
      <c r="AD43" s="73" t="s">
        <v>368</v>
      </c>
      <c r="AE43" s="51" t="s">
        <v>369</v>
      </c>
      <c r="AF43" s="51" t="s">
        <v>369</v>
      </c>
      <c r="AG43" s="51" t="s">
        <v>369</v>
      </c>
      <c r="AH43" s="51" t="s">
        <v>369</v>
      </c>
      <c r="AI43" s="51" t="s">
        <v>369</v>
      </c>
      <c r="AJ43" s="51" t="s">
        <v>370</v>
      </c>
      <c r="AK43" s="51" t="s">
        <v>370</v>
      </c>
      <c r="AL43" s="51" t="s">
        <v>370</v>
      </c>
      <c r="AM43" s="51" t="s">
        <v>370</v>
      </c>
      <c r="AN43" s="51" t="s">
        <v>370</v>
      </c>
      <c r="AO43" s="51" t="s">
        <v>900</v>
      </c>
      <c r="AP43" s="51" t="s">
        <v>901</v>
      </c>
      <c r="AQ43" s="51" t="s">
        <v>902</v>
      </c>
      <c r="AR43" s="157">
        <v>44533</v>
      </c>
      <c r="AS43" s="61" t="s">
        <v>374</v>
      </c>
      <c r="AT43" s="66" t="s">
        <v>903</v>
      </c>
      <c r="AU43" s="60" t="s">
        <v>390</v>
      </c>
      <c r="AV43" s="67" t="s">
        <v>391</v>
      </c>
      <c r="AW43" s="63" t="s">
        <v>390</v>
      </c>
      <c r="AX43" s="60" t="s">
        <v>390</v>
      </c>
      <c r="AY43" s="61" t="s">
        <v>391</v>
      </c>
      <c r="AZ43" s="66" t="s">
        <v>390</v>
      </c>
      <c r="BA43" s="60" t="s">
        <v>390</v>
      </c>
      <c r="BB43" s="67" t="s">
        <v>391</v>
      </c>
      <c r="BC43" s="63" t="s">
        <v>390</v>
      </c>
      <c r="BD43" s="60" t="s">
        <v>390</v>
      </c>
      <c r="BE43" s="61" t="s">
        <v>391</v>
      </c>
      <c r="BF43" s="66" t="s">
        <v>390</v>
      </c>
      <c r="BG43" s="60" t="s">
        <v>390</v>
      </c>
      <c r="BH43" s="67" t="s">
        <v>391</v>
      </c>
      <c r="BI43" s="63" t="s">
        <v>390</v>
      </c>
      <c r="BJ43" s="60" t="s">
        <v>390</v>
      </c>
      <c r="BK43" s="61" t="s">
        <v>391</v>
      </c>
      <c r="BL43" s="66" t="s">
        <v>390</v>
      </c>
      <c r="BM43" s="60" t="s">
        <v>390</v>
      </c>
      <c r="BN43" s="67" t="s">
        <v>391</v>
      </c>
      <c r="BO43" s="63" t="s">
        <v>390</v>
      </c>
      <c r="BP43" s="60" t="s">
        <v>390</v>
      </c>
      <c r="BQ43" s="61" t="s">
        <v>391</v>
      </c>
      <c r="BR43" s="66" t="s">
        <v>390</v>
      </c>
      <c r="BS43" s="60" t="s">
        <v>390</v>
      </c>
      <c r="BT43" s="67" t="s">
        <v>391</v>
      </c>
      <c r="BU43" s="63" t="s">
        <v>390</v>
      </c>
      <c r="BV43" s="60" t="s">
        <v>390</v>
      </c>
      <c r="BW43" s="61" t="s">
        <v>391</v>
      </c>
      <c r="BX43" s="66" t="s">
        <v>390</v>
      </c>
      <c r="BY43" s="60" t="s">
        <v>390</v>
      </c>
      <c r="BZ43" s="67" t="s">
        <v>391</v>
      </c>
      <c r="CA43" s="69" t="s">
        <v>390</v>
      </c>
      <c r="CB43" s="115" t="str">
        <f>VLOOKUP(A43,Datos!$C$2:$AJ$25,34,0)</f>
        <v>Oficina de Control Interno</v>
      </c>
    </row>
    <row r="44" spans="1:80" ht="399.95" customHeight="1" x14ac:dyDescent="0.2">
      <c r="A44" s="183" t="s">
        <v>282</v>
      </c>
      <c r="B44" s="73" t="s">
        <v>892</v>
      </c>
      <c r="C44" s="51" t="s">
        <v>893</v>
      </c>
      <c r="D44" s="73" t="s">
        <v>175</v>
      </c>
      <c r="E44" s="168" t="s">
        <v>128</v>
      </c>
      <c r="F44" s="51" t="s">
        <v>904</v>
      </c>
      <c r="G44" s="153" t="s">
        <v>905</v>
      </c>
      <c r="H44" s="73" t="s">
        <v>63</v>
      </c>
      <c r="I44" s="73" t="s">
        <v>426</v>
      </c>
      <c r="J44" s="73" t="s">
        <v>78</v>
      </c>
      <c r="K44" s="51" t="s">
        <v>906</v>
      </c>
      <c r="L44" s="51" t="s">
        <v>897</v>
      </c>
      <c r="M44" s="51" t="s">
        <v>907</v>
      </c>
      <c r="N44" s="51" t="s">
        <v>430</v>
      </c>
      <c r="O44" s="51" t="s">
        <v>363</v>
      </c>
      <c r="P44" s="51" t="s">
        <v>431</v>
      </c>
      <c r="Q44" s="51" t="s">
        <v>409</v>
      </c>
      <c r="R44" s="75" t="s">
        <v>338</v>
      </c>
      <c r="S44" s="154">
        <v>0.2</v>
      </c>
      <c r="T44" s="75" t="s">
        <v>77</v>
      </c>
      <c r="U44" s="154">
        <v>0.8</v>
      </c>
      <c r="V44" s="73" t="s">
        <v>276</v>
      </c>
      <c r="W44" s="51" t="s">
        <v>686</v>
      </c>
      <c r="X44" s="75" t="s">
        <v>338</v>
      </c>
      <c r="Y44" s="155">
        <v>7.1999999999999995E-2</v>
      </c>
      <c r="Z44" s="75" t="s">
        <v>77</v>
      </c>
      <c r="AA44" s="155">
        <v>0.60000000000000009</v>
      </c>
      <c r="AB44" s="73" t="s">
        <v>276</v>
      </c>
      <c r="AC44" s="51" t="s">
        <v>687</v>
      </c>
      <c r="AD44" s="73" t="s">
        <v>412</v>
      </c>
      <c r="AE44" s="51" t="s">
        <v>369</v>
      </c>
      <c r="AF44" s="51" t="s">
        <v>369</v>
      </c>
      <c r="AG44" s="51" t="s">
        <v>369</v>
      </c>
      <c r="AH44" s="51" t="s">
        <v>369</v>
      </c>
      <c r="AI44" s="51" t="s">
        <v>369</v>
      </c>
      <c r="AJ44" s="51" t="s">
        <v>908</v>
      </c>
      <c r="AK44" s="51" t="s">
        <v>909</v>
      </c>
      <c r="AL44" s="51" t="s">
        <v>910</v>
      </c>
      <c r="AM44" s="51" t="s">
        <v>911</v>
      </c>
      <c r="AN44" s="51" t="s">
        <v>912</v>
      </c>
      <c r="AO44" s="51" t="s">
        <v>913</v>
      </c>
      <c r="AP44" s="51" t="s">
        <v>914</v>
      </c>
      <c r="AQ44" s="51" t="s">
        <v>915</v>
      </c>
      <c r="AR44" s="157">
        <v>43496</v>
      </c>
      <c r="AS44" s="61" t="s">
        <v>374</v>
      </c>
      <c r="AT44" s="66" t="s">
        <v>916</v>
      </c>
      <c r="AU44" s="60">
        <v>43594</v>
      </c>
      <c r="AV44" s="67" t="s">
        <v>374</v>
      </c>
      <c r="AW44" s="63" t="s">
        <v>917</v>
      </c>
      <c r="AX44" s="60">
        <v>43902</v>
      </c>
      <c r="AY44" s="61" t="s">
        <v>698</v>
      </c>
      <c r="AZ44" s="66" t="s">
        <v>918</v>
      </c>
      <c r="BA44" s="60">
        <v>44075</v>
      </c>
      <c r="BB44" s="67" t="s">
        <v>385</v>
      </c>
      <c r="BC44" s="63" t="s">
        <v>919</v>
      </c>
      <c r="BD44" s="60">
        <v>44167</v>
      </c>
      <c r="BE44" s="61" t="s">
        <v>588</v>
      </c>
      <c r="BF44" s="66" t="s">
        <v>920</v>
      </c>
      <c r="BG44" s="60">
        <v>44246</v>
      </c>
      <c r="BH44" s="67" t="s">
        <v>470</v>
      </c>
      <c r="BI44" s="63" t="s">
        <v>921</v>
      </c>
      <c r="BJ44" s="60">
        <v>44533</v>
      </c>
      <c r="BK44" s="61" t="s">
        <v>470</v>
      </c>
      <c r="BL44" s="66" t="s">
        <v>922</v>
      </c>
      <c r="BM44" s="60" t="s">
        <v>390</v>
      </c>
      <c r="BN44" s="67" t="s">
        <v>391</v>
      </c>
      <c r="BO44" s="63" t="s">
        <v>390</v>
      </c>
      <c r="BP44" s="60" t="s">
        <v>390</v>
      </c>
      <c r="BQ44" s="61" t="s">
        <v>391</v>
      </c>
      <c r="BR44" s="66" t="s">
        <v>390</v>
      </c>
      <c r="BS44" s="60" t="s">
        <v>390</v>
      </c>
      <c r="BT44" s="67" t="s">
        <v>391</v>
      </c>
      <c r="BU44" s="63" t="s">
        <v>390</v>
      </c>
      <c r="BV44" s="60" t="s">
        <v>390</v>
      </c>
      <c r="BW44" s="61" t="s">
        <v>391</v>
      </c>
      <c r="BX44" s="66" t="s">
        <v>390</v>
      </c>
      <c r="BY44" s="60" t="s">
        <v>390</v>
      </c>
      <c r="BZ44" s="67" t="s">
        <v>391</v>
      </c>
      <c r="CA44" s="69" t="s">
        <v>390</v>
      </c>
      <c r="CB44" s="115" t="str">
        <f>VLOOKUP(A44,Datos!$C$2:$AJ$25,34,0)</f>
        <v>Oficina de Control Interno</v>
      </c>
    </row>
    <row r="45" spans="1:80" ht="399.95" customHeight="1" x14ac:dyDescent="0.2">
      <c r="A45" s="183" t="s">
        <v>176</v>
      </c>
      <c r="B45" s="73" t="s">
        <v>923</v>
      </c>
      <c r="C45" s="51" t="s">
        <v>924</v>
      </c>
      <c r="D45" s="73" t="s">
        <v>179</v>
      </c>
      <c r="E45" s="168" t="s">
        <v>38</v>
      </c>
      <c r="F45" s="51" t="s">
        <v>925</v>
      </c>
      <c r="G45" s="153" t="s">
        <v>926</v>
      </c>
      <c r="H45" s="73" t="s">
        <v>35</v>
      </c>
      <c r="I45" s="73" t="s">
        <v>426</v>
      </c>
      <c r="J45" s="73" t="s">
        <v>52</v>
      </c>
      <c r="K45" s="51" t="s">
        <v>927</v>
      </c>
      <c r="L45" s="51" t="s">
        <v>421</v>
      </c>
      <c r="M45" s="51" t="s">
        <v>928</v>
      </c>
      <c r="N45" s="51" t="s">
        <v>430</v>
      </c>
      <c r="O45" s="51" t="s">
        <v>929</v>
      </c>
      <c r="P45" s="51" t="s">
        <v>930</v>
      </c>
      <c r="Q45" s="51" t="s">
        <v>931</v>
      </c>
      <c r="R45" s="75" t="s">
        <v>336</v>
      </c>
      <c r="S45" s="154">
        <v>0.4</v>
      </c>
      <c r="T45" s="75" t="s">
        <v>121</v>
      </c>
      <c r="U45" s="154">
        <v>0.4</v>
      </c>
      <c r="V45" s="73" t="s">
        <v>84</v>
      </c>
      <c r="W45" s="51" t="s">
        <v>932</v>
      </c>
      <c r="X45" s="75" t="s">
        <v>338</v>
      </c>
      <c r="Y45" s="155">
        <v>3.1103999999999993E-2</v>
      </c>
      <c r="Z45" s="75" t="s">
        <v>121</v>
      </c>
      <c r="AA45" s="155">
        <v>0.30000000000000004</v>
      </c>
      <c r="AB45" s="73" t="s">
        <v>275</v>
      </c>
      <c r="AC45" s="51" t="s">
        <v>933</v>
      </c>
      <c r="AD45" s="73" t="s">
        <v>368</v>
      </c>
      <c r="AE45" s="51" t="s">
        <v>369</v>
      </c>
      <c r="AF45" s="51" t="s">
        <v>369</v>
      </c>
      <c r="AG45" s="51" t="s">
        <v>369</v>
      </c>
      <c r="AH45" s="51" t="s">
        <v>369</v>
      </c>
      <c r="AI45" s="51" t="s">
        <v>369</v>
      </c>
      <c r="AJ45" s="51" t="s">
        <v>370</v>
      </c>
      <c r="AK45" s="51" t="s">
        <v>370</v>
      </c>
      <c r="AL45" s="51" t="s">
        <v>370</v>
      </c>
      <c r="AM45" s="51" t="s">
        <v>370</v>
      </c>
      <c r="AN45" s="51" t="s">
        <v>370</v>
      </c>
      <c r="AO45" s="51" t="s">
        <v>934</v>
      </c>
      <c r="AP45" s="51" t="s">
        <v>935</v>
      </c>
      <c r="AQ45" s="51" t="s">
        <v>936</v>
      </c>
      <c r="AR45" s="157" t="s">
        <v>937</v>
      </c>
      <c r="AS45" s="61" t="s">
        <v>374</v>
      </c>
      <c r="AT45" s="66" t="s">
        <v>938</v>
      </c>
      <c r="AU45" s="60" t="s">
        <v>939</v>
      </c>
      <c r="AV45" s="67" t="s">
        <v>539</v>
      </c>
      <c r="AW45" s="63" t="s">
        <v>940</v>
      </c>
      <c r="AX45" s="60">
        <v>43761</v>
      </c>
      <c r="AY45" s="61" t="s">
        <v>839</v>
      </c>
      <c r="AZ45" s="66" t="s">
        <v>941</v>
      </c>
      <c r="BA45" s="60">
        <v>43929</v>
      </c>
      <c r="BB45" s="67" t="s">
        <v>725</v>
      </c>
      <c r="BC45" s="63" t="s">
        <v>942</v>
      </c>
      <c r="BD45" s="60">
        <v>44245</v>
      </c>
      <c r="BE45" s="61" t="s">
        <v>385</v>
      </c>
      <c r="BF45" s="66" t="s">
        <v>943</v>
      </c>
      <c r="BG45" s="60">
        <v>44300</v>
      </c>
      <c r="BH45" s="67" t="s">
        <v>385</v>
      </c>
      <c r="BI45" s="63" t="s">
        <v>944</v>
      </c>
      <c r="BJ45" s="60">
        <v>44537</v>
      </c>
      <c r="BK45" s="61" t="s">
        <v>374</v>
      </c>
      <c r="BL45" s="66" t="s">
        <v>945</v>
      </c>
      <c r="BM45" s="60" t="s">
        <v>390</v>
      </c>
      <c r="BN45" s="67" t="s">
        <v>391</v>
      </c>
      <c r="BO45" s="63" t="s">
        <v>390</v>
      </c>
      <c r="BP45" s="60" t="s">
        <v>390</v>
      </c>
      <c r="BQ45" s="61" t="s">
        <v>391</v>
      </c>
      <c r="BR45" s="66" t="s">
        <v>390</v>
      </c>
      <c r="BS45" s="60" t="s">
        <v>390</v>
      </c>
      <c r="BT45" s="67" t="s">
        <v>391</v>
      </c>
      <c r="BU45" s="63" t="s">
        <v>390</v>
      </c>
      <c r="BV45" s="60" t="s">
        <v>390</v>
      </c>
      <c r="BW45" s="61" t="s">
        <v>391</v>
      </c>
      <c r="BX45" s="66" t="s">
        <v>390</v>
      </c>
      <c r="BY45" s="60" t="s">
        <v>390</v>
      </c>
      <c r="BZ45" s="67" t="s">
        <v>391</v>
      </c>
      <c r="CA45" s="69" t="s">
        <v>390</v>
      </c>
      <c r="CB45" s="115" t="str">
        <f>VLOOKUP(A45,Datos!$C$2:$AJ$25,34,0)</f>
        <v>Dirección Distrital de Desarrollo Institucional</v>
      </c>
    </row>
    <row r="46" spans="1:80" ht="399.95" customHeight="1" x14ac:dyDescent="0.2">
      <c r="A46" s="183" t="s">
        <v>176</v>
      </c>
      <c r="B46" s="73" t="s">
        <v>923</v>
      </c>
      <c r="C46" s="51" t="s">
        <v>924</v>
      </c>
      <c r="D46" s="73" t="s">
        <v>179</v>
      </c>
      <c r="E46" s="168" t="s">
        <v>38</v>
      </c>
      <c r="F46" s="51" t="s">
        <v>946</v>
      </c>
      <c r="G46" s="153" t="s">
        <v>947</v>
      </c>
      <c r="H46" s="73" t="s">
        <v>35</v>
      </c>
      <c r="I46" s="73" t="s">
        <v>426</v>
      </c>
      <c r="J46" s="73" t="s">
        <v>52</v>
      </c>
      <c r="K46" s="51" t="s">
        <v>948</v>
      </c>
      <c r="L46" s="51" t="s">
        <v>421</v>
      </c>
      <c r="M46" s="51" t="s">
        <v>949</v>
      </c>
      <c r="N46" s="51" t="s">
        <v>430</v>
      </c>
      <c r="O46" s="51" t="s">
        <v>363</v>
      </c>
      <c r="P46" s="51" t="s">
        <v>930</v>
      </c>
      <c r="Q46" s="51" t="s">
        <v>931</v>
      </c>
      <c r="R46" s="75" t="s">
        <v>338</v>
      </c>
      <c r="S46" s="154">
        <v>0.2</v>
      </c>
      <c r="T46" s="75" t="s">
        <v>121</v>
      </c>
      <c r="U46" s="154">
        <v>0.4</v>
      </c>
      <c r="V46" s="73" t="s">
        <v>275</v>
      </c>
      <c r="W46" s="51" t="s">
        <v>950</v>
      </c>
      <c r="X46" s="75" t="s">
        <v>338</v>
      </c>
      <c r="Y46" s="155">
        <v>7.1999999999999995E-2</v>
      </c>
      <c r="Z46" s="75" t="s">
        <v>121</v>
      </c>
      <c r="AA46" s="155">
        <v>0.30000000000000004</v>
      </c>
      <c r="AB46" s="73" t="s">
        <v>275</v>
      </c>
      <c r="AC46" s="51" t="s">
        <v>951</v>
      </c>
      <c r="AD46" s="73" t="s">
        <v>368</v>
      </c>
      <c r="AE46" s="51" t="s">
        <v>369</v>
      </c>
      <c r="AF46" s="51" t="s">
        <v>369</v>
      </c>
      <c r="AG46" s="51" t="s">
        <v>369</v>
      </c>
      <c r="AH46" s="51" t="s">
        <v>369</v>
      </c>
      <c r="AI46" s="51" t="s">
        <v>369</v>
      </c>
      <c r="AJ46" s="51" t="s">
        <v>370</v>
      </c>
      <c r="AK46" s="51" t="s">
        <v>370</v>
      </c>
      <c r="AL46" s="51" t="s">
        <v>370</v>
      </c>
      <c r="AM46" s="51" t="s">
        <v>370</v>
      </c>
      <c r="AN46" s="51" t="s">
        <v>370</v>
      </c>
      <c r="AO46" s="51" t="s">
        <v>952</v>
      </c>
      <c r="AP46" s="51" t="s">
        <v>953</v>
      </c>
      <c r="AQ46" s="51" t="s">
        <v>954</v>
      </c>
      <c r="AR46" s="157">
        <v>43350</v>
      </c>
      <c r="AS46" s="61" t="s">
        <v>374</v>
      </c>
      <c r="AT46" s="66" t="s">
        <v>375</v>
      </c>
      <c r="AU46" s="60">
        <v>43593</v>
      </c>
      <c r="AV46" s="67" t="s">
        <v>376</v>
      </c>
      <c r="AW46" s="63" t="s">
        <v>955</v>
      </c>
      <c r="AX46" s="60">
        <v>43929</v>
      </c>
      <c r="AY46" s="61" t="s">
        <v>385</v>
      </c>
      <c r="AZ46" s="66" t="s">
        <v>956</v>
      </c>
      <c r="BA46" s="60">
        <v>44245</v>
      </c>
      <c r="BB46" s="67" t="s">
        <v>385</v>
      </c>
      <c r="BC46" s="63" t="s">
        <v>943</v>
      </c>
      <c r="BD46" s="60">
        <v>44300</v>
      </c>
      <c r="BE46" s="61" t="s">
        <v>380</v>
      </c>
      <c r="BF46" s="66" t="s">
        <v>957</v>
      </c>
      <c r="BG46" s="60">
        <v>44537</v>
      </c>
      <c r="BH46" s="67" t="s">
        <v>374</v>
      </c>
      <c r="BI46" s="63" t="s">
        <v>945</v>
      </c>
      <c r="BJ46" s="60" t="s">
        <v>390</v>
      </c>
      <c r="BK46" s="61" t="s">
        <v>391</v>
      </c>
      <c r="BL46" s="66" t="s">
        <v>390</v>
      </c>
      <c r="BM46" s="60" t="s">
        <v>390</v>
      </c>
      <c r="BN46" s="67" t="s">
        <v>391</v>
      </c>
      <c r="BO46" s="63" t="s">
        <v>390</v>
      </c>
      <c r="BP46" s="60" t="s">
        <v>390</v>
      </c>
      <c r="BQ46" s="61" t="s">
        <v>391</v>
      </c>
      <c r="BR46" s="66" t="s">
        <v>390</v>
      </c>
      <c r="BS46" s="60" t="s">
        <v>390</v>
      </c>
      <c r="BT46" s="67" t="s">
        <v>391</v>
      </c>
      <c r="BU46" s="63" t="s">
        <v>390</v>
      </c>
      <c r="BV46" s="60" t="s">
        <v>390</v>
      </c>
      <c r="BW46" s="61" t="s">
        <v>391</v>
      </c>
      <c r="BX46" s="66" t="s">
        <v>390</v>
      </c>
      <c r="BY46" s="60" t="s">
        <v>390</v>
      </c>
      <c r="BZ46" s="67" t="s">
        <v>391</v>
      </c>
      <c r="CA46" s="69" t="s">
        <v>390</v>
      </c>
      <c r="CB46" s="115" t="str">
        <f>VLOOKUP(A46,Datos!$C$2:$AJ$25,34,0)</f>
        <v>Dirección Distrital de Desarrollo Institucional</v>
      </c>
    </row>
    <row r="47" spans="1:80" ht="399.95" customHeight="1" x14ac:dyDescent="0.2">
      <c r="A47" s="183" t="s">
        <v>191</v>
      </c>
      <c r="B47" s="73" t="s">
        <v>958</v>
      </c>
      <c r="C47" s="51" t="s">
        <v>959</v>
      </c>
      <c r="D47" s="73" t="s">
        <v>194</v>
      </c>
      <c r="E47" s="168" t="s">
        <v>111</v>
      </c>
      <c r="F47" s="51" t="s">
        <v>960</v>
      </c>
      <c r="G47" s="153" t="s">
        <v>961</v>
      </c>
      <c r="H47" s="73" t="s">
        <v>35</v>
      </c>
      <c r="I47" s="73" t="s">
        <v>426</v>
      </c>
      <c r="J47" s="73" t="s">
        <v>78</v>
      </c>
      <c r="K47" s="51" t="s">
        <v>962</v>
      </c>
      <c r="L47" s="51" t="s">
        <v>963</v>
      </c>
      <c r="M47" s="51" t="s">
        <v>964</v>
      </c>
      <c r="N47" s="51" t="s">
        <v>430</v>
      </c>
      <c r="O47" s="51" t="s">
        <v>363</v>
      </c>
      <c r="P47" s="51" t="s">
        <v>965</v>
      </c>
      <c r="Q47" s="51" t="s">
        <v>409</v>
      </c>
      <c r="R47" s="75" t="s">
        <v>336</v>
      </c>
      <c r="S47" s="154">
        <v>0.4</v>
      </c>
      <c r="T47" s="75" t="s">
        <v>77</v>
      </c>
      <c r="U47" s="154">
        <v>0.8</v>
      </c>
      <c r="V47" s="73" t="s">
        <v>276</v>
      </c>
      <c r="W47" s="51" t="s">
        <v>966</v>
      </c>
      <c r="X47" s="75" t="s">
        <v>338</v>
      </c>
      <c r="Y47" s="155">
        <v>0.16799999999999998</v>
      </c>
      <c r="Z47" s="75" t="s">
        <v>121</v>
      </c>
      <c r="AA47" s="155">
        <v>0.33750000000000002</v>
      </c>
      <c r="AB47" s="73" t="s">
        <v>275</v>
      </c>
      <c r="AC47" s="51" t="s">
        <v>433</v>
      </c>
      <c r="AD47" s="73" t="s">
        <v>368</v>
      </c>
      <c r="AE47" s="51" t="s">
        <v>369</v>
      </c>
      <c r="AF47" s="51" t="s">
        <v>369</v>
      </c>
      <c r="AG47" s="51" t="s">
        <v>369</v>
      </c>
      <c r="AH47" s="51" t="s">
        <v>369</v>
      </c>
      <c r="AI47" s="51" t="s">
        <v>369</v>
      </c>
      <c r="AJ47" s="51" t="s">
        <v>370</v>
      </c>
      <c r="AK47" s="51" t="s">
        <v>370</v>
      </c>
      <c r="AL47" s="51" t="s">
        <v>370</v>
      </c>
      <c r="AM47" s="51" t="s">
        <v>370</v>
      </c>
      <c r="AN47" s="51" t="s">
        <v>370</v>
      </c>
      <c r="AO47" s="51" t="s">
        <v>967</v>
      </c>
      <c r="AP47" s="51" t="s">
        <v>968</v>
      </c>
      <c r="AQ47" s="51" t="s">
        <v>969</v>
      </c>
      <c r="AR47" s="157">
        <v>43349</v>
      </c>
      <c r="AS47" s="61" t="s">
        <v>374</v>
      </c>
      <c r="AT47" s="66" t="s">
        <v>838</v>
      </c>
      <c r="AU47" s="60">
        <v>43592</v>
      </c>
      <c r="AV47" s="67" t="s">
        <v>382</v>
      </c>
      <c r="AW47" s="63" t="s">
        <v>970</v>
      </c>
      <c r="AX47" s="60">
        <v>43776</v>
      </c>
      <c r="AY47" s="61" t="s">
        <v>971</v>
      </c>
      <c r="AZ47" s="66" t="s">
        <v>972</v>
      </c>
      <c r="BA47" s="60">
        <v>43902</v>
      </c>
      <c r="BB47" s="67" t="s">
        <v>973</v>
      </c>
      <c r="BC47" s="63" t="s">
        <v>974</v>
      </c>
      <c r="BD47" s="60">
        <v>44112</v>
      </c>
      <c r="BE47" s="61" t="s">
        <v>839</v>
      </c>
      <c r="BF47" s="66" t="s">
        <v>975</v>
      </c>
      <c r="BG47" s="60">
        <v>44168</v>
      </c>
      <c r="BH47" s="67" t="s">
        <v>382</v>
      </c>
      <c r="BI47" s="63" t="s">
        <v>976</v>
      </c>
      <c r="BJ47" s="60">
        <v>44251</v>
      </c>
      <c r="BK47" s="61" t="s">
        <v>380</v>
      </c>
      <c r="BL47" s="66" t="s">
        <v>977</v>
      </c>
      <c r="BM47" s="60">
        <v>44533</v>
      </c>
      <c r="BN47" s="67" t="s">
        <v>374</v>
      </c>
      <c r="BO47" s="63" t="s">
        <v>978</v>
      </c>
      <c r="BP47" s="60" t="s">
        <v>390</v>
      </c>
      <c r="BQ47" s="61" t="s">
        <v>391</v>
      </c>
      <c r="BR47" s="66" t="s">
        <v>390</v>
      </c>
      <c r="BS47" s="60" t="s">
        <v>390</v>
      </c>
      <c r="BT47" s="67" t="s">
        <v>391</v>
      </c>
      <c r="BU47" s="63" t="s">
        <v>390</v>
      </c>
      <c r="BV47" s="60" t="s">
        <v>390</v>
      </c>
      <c r="BW47" s="61" t="s">
        <v>391</v>
      </c>
      <c r="BX47" s="66" t="s">
        <v>390</v>
      </c>
      <c r="BY47" s="60" t="s">
        <v>390</v>
      </c>
      <c r="BZ47" s="67" t="s">
        <v>391</v>
      </c>
      <c r="CA47" s="69" t="s">
        <v>390</v>
      </c>
      <c r="CB47" s="115" t="str">
        <f>VLOOKUP(A47,Datos!$C$2:$AJ$25,34,0)</f>
        <v>Subdirección de Servicios Administrativos</v>
      </c>
    </row>
    <row r="48" spans="1:80" ht="399.95" customHeight="1" x14ac:dyDescent="0.2">
      <c r="A48" s="183" t="s">
        <v>191</v>
      </c>
      <c r="B48" s="73" t="s">
        <v>958</v>
      </c>
      <c r="C48" s="51" t="s">
        <v>959</v>
      </c>
      <c r="D48" s="73" t="s">
        <v>194</v>
      </c>
      <c r="E48" s="168" t="s">
        <v>111</v>
      </c>
      <c r="F48" s="51" t="s">
        <v>979</v>
      </c>
      <c r="G48" s="153" t="s">
        <v>980</v>
      </c>
      <c r="H48" s="73" t="s">
        <v>63</v>
      </c>
      <c r="I48" s="73" t="s">
        <v>404</v>
      </c>
      <c r="J48" s="73" t="s">
        <v>78</v>
      </c>
      <c r="K48" s="51" t="s">
        <v>981</v>
      </c>
      <c r="L48" s="51" t="s">
        <v>982</v>
      </c>
      <c r="M48" s="51" t="s">
        <v>983</v>
      </c>
      <c r="N48" s="51" t="s">
        <v>430</v>
      </c>
      <c r="O48" s="51" t="s">
        <v>363</v>
      </c>
      <c r="P48" s="51" t="s">
        <v>965</v>
      </c>
      <c r="Q48" s="51" t="s">
        <v>409</v>
      </c>
      <c r="R48" s="75" t="s">
        <v>338</v>
      </c>
      <c r="S48" s="154">
        <v>0.2</v>
      </c>
      <c r="T48" s="75" t="s">
        <v>77</v>
      </c>
      <c r="U48" s="154">
        <v>0.8</v>
      </c>
      <c r="V48" s="73" t="s">
        <v>276</v>
      </c>
      <c r="W48" s="51" t="s">
        <v>984</v>
      </c>
      <c r="X48" s="75" t="s">
        <v>338</v>
      </c>
      <c r="Y48" s="155">
        <v>1.48176E-2</v>
      </c>
      <c r="Z48" s="75" t="s">
        <v>77</v>
      </c>
      <c r="AA48" s="155">
        <v>0.33750000000000002</v>
      </c>
      <c r="AB48" s="73" t="s">
        <v>276</v>
      </c>
      <c r="AC48" s="51" t="s">
        <v>687</v>
      </c>
      <c r="AD48" s="73" t="s">
        <v>412</v>
      </c>
      <c r="AE48" s="51" t="s">
        <v>369</v>
      </c>
      <c r="AF48" s="51" t="s">
        <v>369</v>
      </c>
      <c r="AG48" s="51" t="s">
        <v>369</v>
      </c>
      <c r="AH48" s="51" t="s">
        <v>369</v>
      </c>
      <c r="AI48" s="51" t="s">
        <v>369</v>
      </c>
      <c r="AJ48" s="51" t="s">
        <v>985</v>
      </c>
      <c r="AK48" s="51" t="s">
        <v>986</v>
      </c>
      <c r="AL48" s="51" t="s">
        <v>987</v>
      </c>
      <c r="AM48" s="51" t="s">
        <v>605</v>
      </c>
      <c r="AN48" s="51" t="s">
        <v>988</v>
      </c>
      <c r="AO48" s="51" t="s">
        <v>989</v>
      </c>
      <c r="AP48" s="51" t="s">
        <v>968</v>
      </c>
      <c r="AQ48" s="51" t="s">
        <v>990</v>
      </c>
      <c r="AR48" s="157">
        <v>43349</v>
      </c>
      <c r="AS48" s="61" t="s">
        <v>374</v>
      </c>
      <c r="AT48" s="66" t="s">
        <v>838</v>
      </c>
      <c r="AU48" s="60">
        <v>43592</v>
      </c>
      <c r="AV48" s="67" t="s">
        <v>839</v>
      </c>
      <c r="AW48" s="63" t="s">
        <v>991</v>
      </c>
      <c r="AX48" s="60">
        <v>43776</v>
      </c>
      <c r="AY48" s="61" t="s">
        <v>992</v>
      </c>
      <c r="AZ48" s="66" t="s">
        <v>993</v>
      </c>
      <c r="BA48" s="60">
        <v>43902</v>
      </c>
      <c r="BB48" s="67" t="s">
        <v>380</v>
      </c>
      <c r="BC48" s="63" t="s">
        <v>994</v>
      </c>
      <c r="BD48" s="60">
        <v>43923</v>
      </c>
      <c r="BE48" s="61" t="s">
        <v>973</v>
      </c>
      <c r="BF48" s="66" t="s">
        <v>995</v>
      </c>
      <c r="BG48" s="60">
        <v>44112</v>
      </c>
      <c r="BH48" s="67" t="s">
        <v>374</v>
      </c>
      <c r="BI48" s="63" t="s">
        <v>996</v>
      </c>
      <c r="BJ48" s="60">
        <v>44168</v>
      </c>
      <c r="BK48" s="61" t="s">
        <v>382</v>
      </c>
      <c r="BL48" s="66" t="s">
        <v>976</v>
      </c>
      <c r="BM48" s="60">
        <v>44251</v>
      </c>
      <c r="BN48" s="67" t="s">
        <v>470</v>
      </c>
      <c r="BO48" s="63" t="s">
        <v>997</v>
      </c>
      <c r="BP48" s="60">
        <v>44452</v>
      </c>
      <c r="BQ48" s="61" t="s">
        <v>588</v>
      </c>
      <c r="BR48" s="66" t="s">
        <v>998</v>
      </c>
      <c r="BS48" s="60">
        <v>44533</v>
      </c>
      <c r="BT48" s="67" t="s">
        <v>374</v>
      </c>
      <c r="BU48" s="63" t="s">
        <v>999</v>
      </c>
      <c r="BV48" s="60" t="s">
        <v>390</v>
      </c>
      <c r="BW48" s="61" t="s">
        <v>391</v>
      </c>
      <c r="BX48" s="66" t="s">
        <v>390</v>
      </c>
      <c r="BY48" s="60" t="s">
        <v>390</v>
      </c>
      <c r="BZ48" s="67" t="s">
        <v>391</v>
      </c>
      <c r="CA48" s="69" t="s">
        <v>390</v>
      </c>
      <c r="CB48" s="115" t="str">
        <f>VLOOKUP(A48,Datos!$C$2:$AJ$25,34,0)</f>
        <v>Subdirección de Servicios Administrativos</v>
      </c>
    </row>
    <row r="49" spans="1:80" ht="399.95" customHeight="1" x14ac:dyDescent="0.2">
      <c r="A49" s="183" t="s">
        <v>191</v>
      </c>
      <c r="B49" s="73" t="s">
        <v>958</v>
      </c>
      <c r="C49" s="51" t="s">
        <v>959</v>
      </c>
      <c r="D49" s="73" t="s">
        <v>194</v>
      </c>
      <c r="E49" s="168" t="s">
        <v>111</v>
      </c>
      <c r="F49" s="51" t="s">
        <v>1000</v>
      </c>
      <c r="G49" s="153" t="s">
        <v>1001</v>
      </c>
      <c r="H49" s="73" t="s">
        <v>63</v>
      </c>
      <c r="I49" s="73" t="s">
        <v>404</v>
      </c>
      <c r="J49" s="73" t="s">
        <v>78</v>
      </c>
      <c r="K49" s="51" t="s">
        <v>981</v>
      </c>
      <c r="L49" s="51" t="s">
        <v>982</v>
      </c>
      <c r="M49" s="51" t="s">
        <v>1002</v>
      </c>
      <c r="N49" s="51" t="s">
        <v>430</v>
      </c>
      <c r="O49" s="51" t="s">
        <v>363</v>
      </c>
      <c r="P49" s="51" t="s">
        <v>965</v>
      </c>
      <c r="Q49" s="51" t="s">
        <v>409</v>
      </c>
      <c r="R49" s="75" t="s">
        <v>338</v>
      </c>
      <c r="S49" s="154">
        <v>0.2</v>
      </c>
      <c r="T49" s="75" t="s">
        <v>77</v>
      </c>
      <c r="U49" s="154">
        <v>0.8</v>
      </c>
      <c r="V49" s="73" t="s">
        <v>276</v>
      </c>
      <c r="W49" s="51" t="s">
        <v>984</v>
      </c>
      <c r="X49" s="75" t="s">
        <v>338</v>
      </c>
      <c r="Y49" s="155">
        <v>2.1167999999999999E-2</v>
      </c>
      <c r="Z49" s="75" t="s">
        <v>77</v>
      </c>
      <c r="AA49" s="155">
        <v>0.45000000000000007</v>
      </c>
      <c r="AB49" s="73" t="s">
        <v>276</v>
      </c>
      <c r="AC49" s="51" t="s">
        <v>687</v>
      </c>
      <c r="AD49" s="73" t="s">
        <v>412</v>
      </c>
      <c r="AE49" s="51" t="s">
        <v>369</v>
      </c>
      <c r="AF49" s="51" t="s">
        <v>369</v>
      </c>
      <c r="AG49" s="51" t="s">
        <v>369</v>
      </c>
      <c r="AH49" s="51" t="s">
        <v>369</v>
      </c>
      <c r="AI49" s="51" t="s">
        <v>369</v>
      </c>
      <c r="AJ49" s="51" t="s">
        <v>1003</v>
      </c>
      <c r="AK49" s="51" t="s">
        <v>1004</v>
      </c>
      <c r="AL49" s="51" t="s">
        <v>1005</v>
      </c>
      <c r="AM49" s="51" t="s">
        <v>1006</v>
      </c>
      <c r="AN49" s="51" t="s">
        <v>1007</v>
      </c>
      <c r="AO49" s="51" t="s">
        <v>1008</v>
      </c>
      <c r="AP49" s="51" t="s">
        <v>1009</v>
      </c>
      <c r="AQ49" s="51" t="s">
        <v>1010</v>
      </c>
      <c r="AR49" s="157">
        <v>43349</v>
      </c>
      <c r="AS49" s="61" t="s">
        <v>374</v>
      </c>
      <c r="AT49" s="66" t="s">
        <v>838</v>
      </c>
      <c r="AU49" s="60">
        <v>43592</v>
      </c>
      <c r="AV49" s="67" t="s">
        <v>588</v>
      </c>
      <c r="AW49" s="63" t="s">
        <v>1011</v>
      </c>
      <c r="AX49" s="60">
        <v>43776</v>
      </c>
      <c r="AY49" s="61" t="s">
        <v>973</v>
      </c>
      <c r="AZ49" s="66" t="s">
        <v>1012</v>
      </c>
      <c r="BA49" s="60">
        <v>43902</v>
      </c>
      <c r="BB49" s="67" t="s">
        <v>973</v>
      </c>
      <c r="BC49" s="63" t="s">
        <v>974</v>
      </c>
      <c r="BD49" s="60">
        <v>44112</v>
      </c>
      <c r="BE49" s="61" t="s">
        <v>839</v>
      </c>
      <c r="BF49" s="66" t="s">
        <v>1013</v>
      </c>
      <c r="BG49" s="60">
        <v>44168</v>
      </c>
      <c r="BH49" s="67" t="s">
        <v>382</v>
      </c>
      <c r="BI49" s="63" t="s">
        <v>976</v>
      </c>
      <c r="BJ49" s="60">
        <v>44251</v>
      </c>
      <c r="BK49" s="61" t="s">
        <v>380</v>
      </c>
      <c r="BL49" s="66" t="s">
        <v>977</v>
      </c>
      <c r="BM49" s="60">
        <v>44533</v>
      </c>
      <c r="BN49" s="67" t="s">
        <v>374</v>
      </c>
      <c r="BO49" s="63" t="s">
        <v>1014</v>
      </c>
      <c r="BP49" s="60" t="s">
        <v>390</v>
      </c>
      <c r="BQ49" s="61" t="s">
        <v>391</v>
      </c>
      <c r="BR49" s="66" t="s">
        <v>390</v>
      </c>
      <c r="BS49" s="60" t="s">
        <v>390</v>
      </c>
      <c r="BT49" s="67" t="s">
        <v>391</v>
      </c>
      <c r="BU49" s="63" t="s">
        <v>390</v>
      </c>
      <c r="BV49" s="60" t="s">
        <v>390</v>
      </c>
      <c r="BW49" s="61" t="s">
        <v>391</v>
      </c>
      <c r="BX49" s="66" t="s">
        <v>390</v>
      </c>
      <c r="BY49" s="60" t="s">
        <v>390</v>
      </c>
      <c r="BZ49" s="67" t="s">
        <v>391</v>
      </c>
      <c r="CA49" s="69" t="s">
        <v>390</v>
      </c>
      <c r="CB49" s="115" t="str">
        <f>VLOOKUP(A49,Datos!$C$2:$AJ$25,34,0)</f>
        <v>Subdirección de Servicios Administrativos</v>
      </c>
    </row>
    <row r="50" spans="1:80" ht="399.95" customHeight="1" x14ac:dyDescent="0.2">
      <c r="A50" s="183" t="s">
        <v>203</v>
      </c>
      <c r="B50" s="73" t="s">
        <v>1015</v>
      </c>
      <c r="C50" s="51" t="s">
        <v>1016</v>
      </c>
      <c r="D50" s="73" t="s">
        <v>206</v>
      </c>
      <c r="E50" s="168" t="s">
        <v>38</v>
      </c>
      <c r="F50" s="51" t="s">
        <v>1017</v>
      </c>
      <c r="G50" s="153" t="s">
        <v>1018</v>
      </c>
      <c r="H50" s="73" t="s">
        <v>35</v>
      </c>
      <c r="I50" s="73" t="s">
        <v>426</v>
      </c>
      <c r="J50" s="73" t="s">
        <v>78</v>
      </c>
      <c r="K50" s="51" t="s">
        <v>1019</v>
      </c>
      <c r="L50" s="51" t="s">
        <v>1020</v>
      </c>
      <c r="M50" s="51" t="s">
        <v>1021</v>
      </c>
      <c r="N50" s="51" t="s">
        <v>1022</v>
      </c>
      <c r="O50" s="51" t="s">
        <v>363</v>
      </c>
      <c r="P50" s="51" t="s">
        <v>408</v>
      </c>
      <c r="Q50" s="51" t="s">
        <v>1023</v>
      </c>
      <c r="R50" s="75" t="s">
        <v>338</v>
      </c>
      <c r="S50" s="154">
        <v>0.2</v>
      </c>
      <c r="T50" s="75" t="s">
        <v>121</v>
      </c>
      <c r="U50" s="154">
        <v>0.4</v>
      </c>
      <c r="V50" s="73" t="s">
        <v>275</v>
      </c>
      <c r="W50" s="51" t="s">
        <v>1024</v>
      </c>
      <c r="X50" s="75" t="s">
        <v>338</v>
      </c>
      <c r="Y50" s="155">
        <v>8.3999999999999991E-2</v>
      </c>
      <c r="Z50" s="75" t="s">
        <v>337</v>
      </c>
      <c r="AA50" s="155">
        <v>0.16875000000000001</v>
      </c>
      <c r="AB50" s="73" t="s">
        <v>275</v>
      </c>
      <c r="AC50" s="51" t="s">
        <v>1025</v>
      </c>
      <c r="AD50" s="73" t="s">
        <v>368</v>
      </c>
      <c r="AE50" s="51" t="s">
        <v>369</v>
      </c>
      <c r="AF50" s="51" t="s">
        <v>369</v>
      </c>
      <c r="AG50" s="51" t="s">
        <v>369</v>
      </c>
      <c r="AH50" s="51" t="s">
        <v>369</v>
      </c>
      <c r="AI50" s="51" t="s">
        <v>369</v>
      </c>
      <c r="AJ50" s="51" t="s">
        <v>370</v>
      </c>
      <c r="AK50" s="51" t="s">
        <v>370</v>
      </c>
      <c r="AL50" s="51" t="s">
        <v>370</v>
      </c>
      <c r="AM50" s="51" t="s">
        <v>370</v>
      </c>
      <c r="AN50" s="51" t="s">
        <v>370</v>
      </c>
      <c r="AO50" s="51" t="s">
        <v>1026</v>
      </c>
      <c r="AP50" s="51" t="s">
        <v>1027</v>
      </c>
      <c r="AQ50" s="51" t="s">
        <v>1028</v>
      </c>
      <c r="AR50" s="157">
        <v>43356</v>
      </c>
      <c r="AS50" s="61" t="s">
        <v>374</v>
      </c>
      <c r="AT50" s="66" t="s">
        <v>1029</v>
      </c>
      <c r="AU50" s="60">
        <v>43593</v>
      </c>
      <c r="AV50" s="67" t="s">
        <v>374</v>
      </c>
      <c r="AW50" s="63" t="s">
        <v>1030</v>
      </c>
      <c r="AX50" s="60">
        <v>43909</v>
      </c>
      <c r="AY50" s="61" t="s">
        <v>380</v>
      </c>
      <c r="AZ50" s="66" t="s">
        <v>1031</v>
      </c>
      <c r="BA50" s="60">
        <v>44074</v>
      </c>
      <c r="BB50" s="67" t="s">
        <v>857</v>
      </c>
      <c r="BC50" s="63" t="s">
        <v>1032</v>
      </c>
      <c r="BD50" s="60">
        <v>44540</v>
      </c>
      <c r="BE50" s="61" t="s">
        <v>374</v>
      </c>
      <c r="BF50" s="66" t="s">
        <v>1033</v>
      </c>
      <c r="BG50" s="60" t="s">
        <v>390</v>
      </c>
      <c r="BH50" s="67" t="s">
        <v>391</v>
      </c>
      <c r="BI50" s="63" t="s">
        <v>1034</v>
      </c>
      <c r="BJ50" s="60" t="s">
        <v>390</v>
      </c>
      <c r="BK50" s="61" t="s">
        <v>391</v>
      </c>
      <c r="BL50" s="66" t="s">
        <v>390</v>
      </c>
      <c r="BM50" s="60" t="s">
        <v>390</v>
      </c>
      <c r="BN50" s="67" t="s">
        <v>391</v>
      </c>
      <c r="BO50" s="63" t="s">
        <v>390</v>
      </c>
      <c r="BP50" s="60" t="s">
        <v>390</v>
      </c>
      <c r="BQ50" s="61" t="s">
        <v>391</v>
      </c>
      <c r="BR50" s="66" t="s">
        <v>390</v>
      </c>
      <c r="BS50" s="60" t="s">
        <v>390</v>
      </c>
      <c r="BT50" s="67" t="s">
        <v>391</v>
      </c>
      <c r="BU50" s="63" t="s">
        <v>390</v>
      </c>
      <c r="BV50" s="60" t="s">
        <v>390</v>
      </c>
      <c r="BW50" s="61" t="s">
        <v>391</v>
      </c>
      <c r="BX50" s="66" t="s">
        <v>390</v>
      </c>
      <c r="BY50" s="60" t="s">
        <v>390</v>
      </c>
      <c r="BZ50" s="67" t="s">
        <v>391</v>
      </c>
      <c r="CA50" s="69" t="s">
        <v>390</v>
      </c>
      <c r="CB50" s="115" t="str">
        <f>VLOOKUP(A50,Datos!$C$2:$AJ$25,34,0)</f>
        <v>Subsecretaría de Servicio a la Ciudadanía</v>
      </c>
    </row>
    <row r="51" spans="1:80" ht="399.95" customHeight="1" x14ac:dyDescent="0.2">
      <c r="A51" s="183" t="s">
        <v>203</v>
      </c>
      <c r="B51" s="73" t="s">
        <v>1015</v>
      </c>
      <c r="C51" s="51" t="s">
        <v>1016</v>
      </c>
      <c r="D51" s="73" t="s">
        <v>206</v>
      </c>
      <c r="E51" s="168" t="s">
        <v>38</v>
      </c>
      <c r="F51" s="51" t="s">
        <v>1035</v>
      </c>
      <c r="G51" s="153" t="s">
        <v>1036</v>
      </c>
      <c r="H51" s="73" t="s">
        <v>35</v>
      </c>
      <c r="I51" s="73" t="s">
        <v>426</v>
      </c>
      <c r="J51" s="73" t="s">
        <v>78</v>
      </c>
      <c r="K51" s="51" t="s">
        <v>1037</v>
      </c>
      <c r="L51" s="51" t="s">
        <v>1038</v>
      </c>
      <c r="M51" s="51" t="s">
        <v>1039</v>
      </c>
      <c r="N51" s="51" t="s">
        <v>1022</v>
      </c>
      <c r="O51" s="51" t="s">
        <v>363</v>
      </c>
      <c r="P51" s="51" t="s">
        <v>408</v>
      </c>
      <c r="Q51" s="51" t="s">
        <v>409</v>
      </c>
      <c r="R51" s="75" t="s">
        <v>338</v>
      </c>
      <c r="S51" s="154">
        <v>0.2</v>
      </c>
      <c r="T51" s="75" t="s">
        <v>121</v>
      </c>
      <c r="U51" s="154">
        <v>0.4</v>
      </c>
      <c r="V51" s="73" t="s">
        <v>275</v>
      </c>
      <c r="W51" s="51" t="s">
        <v>1040</v>
      </c>
      <c r="X51" s="75" t="s">
        <v>338</v>
      </c>
      <c r="Y51" s="155">
        <v>8.3999999999999991E-2</v>
      </c>
      <c r="Z51" s="75" t="s">
        <v>121</v>
      </c>
      <c r="AA51" s="155">
        <v>0.30000000000000004</v>
      </c>
      <c r="AB51" s="73" t="s">
        <v>275</v>
      </c>
      <c r="AC51" s="51" t="s">
        <v>1041</v>
      </c>
      <c r="AD51" s="73" t="s">
        <v>368</v>
      </c>
      <c r="AE51" s="51" t="s">
        <v>369</v>
      </c>
      <c r="AF51" s="51" t="s">
        <v>369</v>
      </c>
      <c r="AG51" s="51" t="s">
        <v>369</v>
      </c>
      <c r="AH51" s="51" t="s">
        <v>369</v>
      </c>
      <c r="AI51" s="51" t="s">
        <v>369</v>
      </c>
      <c r="AJ51" s="51" t="s">
        <v>370</v>
      </c>
      <c r="AK51" s="51" t="s">
        <v>370</v>
      </c>
      <c r="AL51" s="51" t="s">
        <v>370</v>
      </c>
      <c r="AM51" s="51" t="s">
        <v>370</v>
      </c>
      <c r="AN51" s="51" t="s">
        <v>370</v>
      </c>
      <c r="AO51" s="51" t="s">
        <v>1042</v>
      </c>
      <c r="AP51" s="51" t="s">
        <v>1043</v>
      </c>
      <c r="AQ51" s="51" t="s">
        <v>1044</v>
      </c>
      <c r="AR51" s="157">
        <v>43356</v>
      </c>
      <c r="AS51" s="61" t="s">
        <v>374</v>
      </c>
      <c r="AT51" s="66" t="s">
        <v>1029</v>
      </c>
      <c r="AU51" s="60">
        <v>43593</v>
      </c>
      <c r="AV51" s="67" t="s">
        <v>374</v>
      </c>
      <c r="AW51" s="63" t="s">
        <v>1045</v>
      </c>
      <c r="AX51" s="60">
        <v>43759</v>
      </c>
      <c r="AY51" s="61" t="s">
        <v>385</v>
      </c>
      <c r="AZ51" s="66" t="s">
        <v>1046</v>
      </c>
      <c r="BA51" s="60">
        <v>43909</v>
      </c>
      <c r="BB51" s="67" t="s">
        <v>380</v>
      </c>
      <c r="BC51" s="63" t="s">
        <v>1031</v>
      </c>
      <c r="BD51" s="60">
        <v>44074</v>
      </c>
      <c r="BE51" s="61" t="s">
        <v>385</v>
      </c>
      <c r="BF51" s="66" t="s">
        <v>1047</v>
      </c>
      <c r="BG51" s="60">
        <v>44249</v>
      </c>
      <c r="BH51" s="67" t="s">
        <v>380</v>
      </c>
      <c r="BI51" s="63" t="s">
        <v>1048</v>
      </c>
      <c r="BJ51" s="60">
        <v>44455</v>
      </c>
      <c r="BK51" s="61" t="s">
        <v>382</v>
      </c>
      <c r="BL51" s="66" t="s">
        <v>1049</v>
      </c>
      <c r="BM51" s="60">
        <v>44540</v>
      </c>
      <c r="BN51" s="67" t="s">
        <v>374</v>
      </c>
      <c r="BO51" s="63" t="s">
        <v>1033</v>
      </c>
      <c r="BP51" s="60" t="s">
        <v>390</v>
      </c>
      <c r="BQ51" s="61" t="s">
        <v>391</v>
      </c>
      <c r="BR51" s="66" t="s">
        <v>390</v>
      </c>
      <c r="BS51" s="60" t="s">
        <v>390</v>
      </c>
      <c r="BT51" s="67" t="s">
        <v>391</v>
      </c>
      <c r="BU51" s="63" t="s">
        <v>390</v>
      </c>
      <c r="BV51" s="60" t="s">
        <v>390</v>
      </c>
      <c r="BW51" s="61" t="s">
        <v>391</v>
      </c>
      <c r="BX51" s="66" t="s">
        <v>390</v>
      </c>
      <c r="BY51" s="60" t="s">
        <v>390</v>
      </c>
      <c r="BZ51" s="67" t="s">
        <v>391</v>
      </c>
      <c r="CA51" s="69" t="s">
        <v>390</v>
      </c>
      <c r="CB51" s="115" t="str">
        <f>VLOOKUP(A51,Datos!$C$2:$AJ$25,34,0)</f>
        <v>Subsecretaría de Servicio a la Ciudadanía</v>
      </c>
    </row>
    <row r="52" spans="1:80" ht="399.95" customHeight="1" x14ac:dyDescent="0.2">
      <c r="A52" s="183" t="s">
        <v>203</v>
      </c>
      <c r="B52" s="73" t="s">
        <v>1015</v>
      </c>
      <c r="C52" s="51" t="s">
        <v>1016</v>
      </c>
      <c r="D52" s="73" t="s">
        <v>206</v>
      </c>
      <c r="E52" s="168" t="s">
        <v>38</v>
      </c>
      <c r="F52" s="51" t="s">
        <v>1050</v>
      </c>
      <c r="G52" s="153" t="s">
        <v>1051</v>
      </c>
      <c r="H52" s="73" t="s">
        <v>35</v>
      </c>
      <c r="I52" s="73" t="s">
        <v>1052</v>
      </c>
      <c r="J52" s="73" t="s">
        <v>52</v>
      </c>
      <c r="K52" s="51" t="s">
        <v>1053</v>
      </c>
      <c r="L52" s="51" t="s">
        <v>1054</v>
      </c>
      <c r="M52" s="51" t="s">
        <v>1055</v>
      </c>
      <c r="N52" s="51" t="s">
        <v>1022</v>
      </c>
      <c r="O52" s="51" t="s">
        <v>363</v>
      </c>
      <c r="P52" s="51" t="s">
        <v>408</v>
      </c>
      <c r="Q52" s="51" t="s">
        <v>1023</v>
      </c>
      <c r="R52" s="75" t="s">
        <v>339</v>
      </c>
      <c r="S52" s="154">
        <v>0.6</v>
      </c>
      <c r="T52" s="75" t="s">
        <v>121</v>
      </c>
      <c r="U52" s="154">
        <v>0.4</v>
      </c>
      <c r="V52" s="73" t="s">
        <v>84</v>
      </c>
      <c r="W52" s="51" t="s">
        <v>1056</v>
      </c>
      <c r="X52" s="75" t="s">
        <v>338</v>
      </c>
      <c r="Y52" s="155">
        <v>6.3504000000000005E-2</v>
      </c>
      <c r="Z52" s="75" t="s">
        <v>121</v>
      </c>
      <c r="AA52" s="155">
        <v>0.22500000000000003</v>
      </c>
      <c r="AB52" s="73" t="s">
        <v>275</v>
      </c>
      <c r="AC52" s="51" t="s">
        <v>1057</v>
      </c>
      <c r="AD52" s="73" t="s">
        <v>368</v>
      </c>
      <c r="AE52" s="51" t="s">
        <v>369</v>
      </c>
      <c r="AF52" s="51" t="s">
        <v>369</v>
      </c>
      <c r="AG52" s="51" t="s">
        <v>369</v>
      </c>
      <c r="AH52" s="51" t="s">
        <v>369</v>
      </c>
      <c r="AI52" s="51" t="s">
        <v>369</v>
      </c>
      <c r="AJ52" s="51" t="s">
        <v>370</v>
      </c>
      <c r="AK52" s="51" t="s">
        <v>370</v>
      </c>
      <c r="AL52" s="51" t="s">
        <v>370</v>
      </c>
      <c r="AM52" s="51" t="s">
        <v>370</v>
      </c>
      <c r="AN52" s="51" t="s">
        <v>370</v>
      </c>
      <c r="AO52" s="51" t="s">
        <v>1058</v>
      </c>
      <c r="AP52" s="51" t="s">
        <v>1059</v>
      </c>
      <c r="AQ52" s="51" t="s">
        <v>1060</v>
      </c>
      <c r="AR52" s="157">
        <v>43356</v>
      </c>
      <c r="AS52" s="61" t="s">
        <v>374</v>
      </c>
      <c r="AT52" s="66" t="s">
        <v>1029</v>
      </c>
      <c r="AU52" s="60">
        <v>43593</v>
      </c>
      <c r="AV52" s="67" t="s">
        <v>374</v>
      </c>
      <c r="AW52" s="63" t="s">
        <v>1061</v>
      </c>
      <c r="AX52" s="60">
        <v>43759</v>
      </c>
      <c r="AY52" s="61" t="s">
        <v>1062</v>
      </c>
      <c r="AZ52" s="66" t="s">
        <v>1063</v>
      </c>
      <c r="BA52" s="60">
        <v>43909</v>
      </c>
      <c r="BB52" s="67" t="s">
        <v>374</v>
      </c>
      <c r="BC52" s="63" t="s">
        <v>1064</v>
      </c>
      <c r="BD52" s="60">
        <v>44074</v>
      </c>
      <c r="BE52" s="61" t="s">
        <v>385</v>
      </c>
      <c r="BF52" s="66" t="s">
        <v>1065</v>
      </c>
      <c r="BG52" s="60">
        <v>44168</v>
      </c>
      <c r="BH52" s="67" t="s">
        <v>380</v>
      </c>
      <c r="BI52" s="63" t="s">
        <v>1066</v>
      </c>
      <c r="BJ52" s="60">
        <v>44249</v>
      </c>
      <c r="BK52" s="61" t="s">
        <v>382</v>
      </c>
      <c r="BL52" s="66" t="s">
        <v>1067</v>
      </c>
      <c r="BM52" s="60">
        <v>44404</v>
      </c>
      <c r="BN52" s="67" t="s">
        <v>382</v>
      </c>
      <c r="BO52" s="63" t="s">
        <v>1068</v>
      </c>
      <c r="BP52" s="60">
        <v>44455</v>
      </c>
      <c r="BQ52" s="61" t="s">
        <v>382</v>
      </c>
      <c r="BR52" s="66" t="s">
        <v>1069</v>
      </c>
      <c r="BS52" s="60">
        <v>44540</v>
      </c>
      <c r="BT52" s="67" t="s">
        <v>374</v>
      </c>
      <c r="BU52" s="63" t="s">
        <v>1070</v>
      </c>
      <c r="BV52" s="60" t="s">
        <v>390</v>
      </c>
      <c r="BW52" s="61" t="s">
        <v>391</v>
      </c>
      <c r="BX52" s="66" t="s">
        <v>390</v>
      </c>
      <c r="BY52" s="60" t="s">
        <v>390</v>
      </c>
      <c r="BZ52" s="67" t="s">
        <v>391</v>
      </c>
      <c r="CA52" s="69" t="s">
        <v>390</v>
      </c>
      <c r="CB52" s="115" t="str">
        <f>VLOOKUP(A52,Datos!$C$2:$AJ$25,34,0)</f>
        <v>Subsecretaría de Servicio a la Ciudadanía</v>
      </c>
    </row>
    <row r="53" spans="1:80" ht="399.95" customHeight="1" x14ac:dyDescent="0.2">
      <c r="A53" s="183" t="s">
        <v>203</v>
      </c>
      <c r="B53" s="73" t="s">
        <v>1015</v>
      </c>
      <c r="C53" s="51" t="s">
        <v>1016</v>
      </c>
      <c r="D53" s="73" t="s">
        <v>206</v>
      </c>
      <c r="E53" s="168" t="s">
        <v>38</v>
      </c>
      <c r="F53" s="51" t="s">
        <v>1071</v>
      </c>
      <c r="G53" s="153" t="s">
        <v>1072</v>
      </c>
      <c r="H53" s="73" t="s">
        <v>35</v>
      </c>
      <c r="I53" s="73" t="s">
        <v>426</v>
      </c>
      <c r="J53" s="73" t="s">
        <v>78</v>
      </c>
      <c r="K53" s="51" t="s">
        <v>1073</v>
      </c>
      <c r="L53" s="51" t="s">
        <v>1074</v>
      </c>
      <c r="M53" s="51" t="s">
        <v>1075</v>
      </c>
      <c r="N53" s="51" t="s">
        <v>1022</v>
      </c>
      <c r="O53" s="51" t="s">
        <v>363</v>
      </c>
      <c r="P53" s="51" t="s">
        <v>965</v>
      </c>
      <c r="Q53" s="51" t="s">
        <v>1023</v>
      </c>
      <c r="R53" s="75" t="s">
        <v>336</v>
      </c>
      <c r="S53" s="154">
        <v>0.4</v>
      </c>
      <c r="T53" s="75" t="s">
        <v>121</v>
      </c>
      <c r="U53" s="154">
        <v>0.4</v>
      </c>
      <c r="V53" s="73" t="s">
        <v>84</v>
      </c>
      <c r="W53" s="51" t="s">
        <v>1076</v>
      </c>
      <c r="X53" s="75" t="s">
        <v>338</v>
      </c>
      <c r="Y53" s="155">
        <v>0.16799999999999998</v>
      </c>
      <c r="Z53" s="75" t="s">
        <v>121</v>
      </c>
      <c r="AA53" s="155">
        <v>0.30000000000000004</v>
      </c>
      <c r="AB53" s="73" t="s">
        <v>275</v>
      </c>
      <c r="AC53" s="51" t="s">
        <v>1057</v>
      </c>
      <c r="AD53" s="73" t="s">
        <v>368</v>
      </c>
      <c r="AE53" s="51" t="s">
        <v>369</v>
      </c>
      <c r="AF53" s="51" t="s">
        <v>369</v>
      </c>
      <c r="AG53" s="51" t="s">
        <v>369</v>
      </c>
      <c r="AH53" s="51" t="s">
        <v>369</v>
      </c>
      <c r="AI53" s="51" t="s">
        <v>369</v>
      </c>
      <c r="AJ53" s="51" t="s">
        <v>370</v>
      </c>
      <c r="AK53" s="51" t="s">
        <v>370</v>
      </c>
      <c r="AL53" s="51" t="s">
        <v>370</v>
      </c>
      <c r="AM53" s="51" t="s">
        <v>370</v>
      </c>
      <c r="AN53" s="51" t="s">
        <v>370</v>
      </c>
      <c r="AO53" s="51" t="s">
        <v>1077</v>
      </c>
      <c r="AP53" s="51" t="s">
        <v>1078</v>
      </c>
      <c r="AQ53" s="51" t="s">
        <v>1079</v>
      </c>
      <c r="AR53" s="157">
        <v>43356</v>
      </c>
      <c r="AS53" s="61" t="s">
        <v>374</v>
      </c>
      <c r="AT53" s="66" t="s">
        <v>1029</v>
      </c>
      <c r="AU53" s="60">
        <v>43593</v>
      </c>
      <c r="AV53" s="67" t="s">
        <v>374</v>
      </c>
      <c r="AW53" s="63" t="s">
        <v>1080</v>
      </c>
      <c r="AX53" s="60">
        <v>43759</v>
      </c>
      <c r="AY53" s="61" t="s">
        <v>374</v>
      </c>
      <c r="AZ53" s="66" t="s">
        <v>1081</v>
      </c>
      <c r="BA53" s="60">
        <v>43909</v>
      </c>
      <c r="BB53" s="67" t="s">
        <v>470</v>
      </c>
      <c r="BC53" s="63" t="s">
        <v>1082</v>
      </c>
      <c r="BD53" s="60">
        <v>44074</v>
      </c>
      <c r="BE53" s="61" t="s">
        <v>385</v>
      </c>
      <c r="BF53" s="66" t="s">
        <v>1083</v>
      </c>
      <c r="BG53" s="60">
        <v>44249</v>
      </c>
      <c r="BH53" s="67" t="s">
        <v>385</v>
      </c>
      <c r="BI53" s="63" t="s">
        <v>1084</v>
      </c>
      <c r="BJ53" s="60">
        <v>44404</v>
      </c>
      <c r="BK53" s="61" t="s">
        <v>382</v>
      </c>
      <c r="BL53" s="66" t="s">
        <v>1068</v>
      </c>
      <c r="BM53" s="60">
        <v>44455</v>
      </c>
      <c r="BN53" s="67" t="s">
        <v>382</v>
      </c>
      <c r="BO53" s="63" t="s">
        <v>1085</v>
      </c>
      <c r="BP53" s="60">
        <v>44540</v>
      </c>
      <c r="BQ53" s="61" t="s">
        <v>374</v>
      </c>
      <c r="BR53" s="66" t="s">
        <v>1086</v>
      </c>
      <c r="BS53" s="60" t="s">
        <v>390</v>
      </c>
      <c r="BT53" s="67" t="s">
        <v>391</v>
      </c>
      <c r="BU53" s="63" t="s">
        <v>390</v>
      </c>
      <c r="BV53" s="60" t="s">
        <v>390</v>
      </c>
      <c r="BW53" s="61" t="s">
        <v>391</v>
      </c>
      <c r="BX53" s="66" t="s">
        <v>390</v>
      </c>
      <c r="BY53" s="60" t="s">
        <v>390</v>
      </c>
      <c r="BZ53" s="67" t="s">
        <v>391</v>
      </c>
      <c r="CA53" s="69" t="s">
        <v>390</v>
      </c>
      <c r="CB53" s="115" t="str">
        <f>VLOOKUP(A53,Datos!$C$2:$AJ$25,34,0)</f>
        <v>Subsecretaría de Servicio a la Ciudadanía</v>
      </c>
    </row>
    <row r="54" spans="1:80" ht="399.95" customHeight="1" x14ac:dyDescent="0.2">
      <c r="A54" s="183" t="s">
        <v>203</v>
      </c>
      <c r="B54" s="73" t="s">
        <v>1015</v>
      </c>
      <c r="C54" s="51" t="s">
        <v>1016</v>
      </c>
      <c r="D54" s="73" t="s">
        <v>206</v>
      </c>
      <c r="E54" s="168" t="s">
        <v>38</v>
      </c>
      <c r="F54" s="51" t="s">
        <v>1087</v>
      </c>
      <c r="G54" s="153" t="s">
        <v>1088</v>
      </c>
      <c r="H54" s="73" t="s">
        <v>35</v>
      </c>
      <c r="I54" s="73" t="s">
        <v>358</v>
      </c>
      <c r="J54" s="73" t="s">
        <v>52</v>
      </c>
      <c r="K54" s="51" t="s">
        <v>1089</v>
      </c>
      <c r="L54" s="51" t="s">
        <v>1090</v>
      </c>
      <c r="M54" s="51" t="s">
        <v>1091</v>
      </c>
      <c r="N54" s="51" t="s">
        <v>1022</v>
      </c>
      <c r="O54" s="51" t="s">
        <v>363</v>
      </c>
      <c r="P54" s="51" t="s">
        <v>431</v>
      </c>
      <c r="Q54" s="51" t="s">
        <v>409</v>
      </c>
      <c r="R54" s="75" t="s">
        <v>339</v>
      </c>
      <c r="S54" s="154">
        <v>0.6</v>
      </c>
      <c r="T54" s="75" t="s">
        <v>121</v>
      </c>
      <c r="U54" s="154">
        <v>0.4</v>
      </c>
      <c r="V54" s="73" t="s">
        <v>84</v>
      </c>
      <c r="W54" s="51" t="s">
        <v>1092</v>
      </c>
      <c r="X54" s="75" t="s">
        <v>338</v>
      </c>
      <c r="Y54" s="155">
        <v>7.4088000000000001E-2</v>
      </c>
      <c r="Z54" s="75" t="s">
        <v>121</v>
      </c>
      <c r="AA54" s="155">
        <v>0.30000000000000004</v>
      </c>
      <c r="AB54" s="73" t="s">
        <v>275</v>
      </c>
      <c r="AC54" s="51" t="s">
        <v>1041</v>
      </c>
      <c r="AD54" s="73" t="s">
        <v>368</v>
      </c>
      <c r="AE54" s="51" t="s">
        <v>369</v>
      </c>
      <c r="AF54" s="51" t="s">
        <v>369</v>
      </c>
      <c r="AG54" s="51" t="s">
        <v>369</v>
      </c>
      <c r="AH54" s="51" t="s">
        <v>369</v>
      </c>
      <c r="AI54" s="51" t="s">
        <v>369</v>
      </c>
      <c r="AJ54" s="51" t="s">
        <v>370</v>
      </c>
      <c r="AK54" s="51" t="s">
        <v>370</v>
      </c>
      <c r="AL54" s="51" t="s">
        <v>370</v>
      </c>
      <c r="AM54" s="51" t="s">
        <v>370</v>
      </c>
      <c r="AN54" s="51" t="s">
        <v>370</v>
      </c>
      <c r="AO54" s="51" t="s">
        <v>1093</v>
      </c>
      <c r="AP54" s="51" t="s">
        <v>1094</v>
      </c>
      <c r="AQ54" s="51" t="s">
        <v>1095</v>
      </c>
      <c r="AR54" s="157">
        <v>43356</v>
      </c>
      <c r="AS54" s="61" t="s">
        <v>374</v>
      </c>
      <c r="AT54" s="66" t="s">
        <v>1029</v>
      </c>
      <c r="AU54" s="60">
        <v>43593</v>
      </c>
      <c r="AV54" s="67" t="s">
        <v>374</v>
      </c>
      <c r="AW54" s="63" t="s">
        <v>1096</v>
      </c>
      <c r="AX54" s="60">
        <v>43759</v>
      </c>
      <c r="AY54" s="61" t="s">
        <v>374</v>
      </c>
      <c r="AZ54" s="66" t="s">
        <v>1097</v>
      </c>
      <c r="BA54" s="60">
        <v>43909</v>
      </c>
      <c r="BB54" s="67" t="s">
        <v>1098</v>
      </c>
      <c r="BC54" s="63" t="s">
        <v>1099</v>
      </c>
      <c r="BD54" s="60">
        <v>44074</v>
      </c>
      <c r="BE54" s="61" t="s">
        <v>385</v>
      </c>
      <c r="BF54" s="66" t="s">
        <v>1100</v>
      </c>
      <c r="BG54" s="60">
        <v>44249</v>
      </c>
      <c r="BH54" s="67" t="s">
        <v>380</v>
      </c>
      <c r="BI54" s="63" t="s">
        <v>1048</v>
      </c>
      <c r="BJ54" s="60">
        <v>44540</v>
      </c>
      <c r="BK54" s="61" t="s">
        <v>374</v>
      </c>
      <c r="BL54" s="66" t="s">
        <v>1101</v>
      </c>
      <c r="BM54" s="60" t="s">
        <v>390</v>
      </c>
      <c r="BN54" s="67" t="s">
        <v>391</v>
      </c>
      <c r="BO54" s="63" t="s">
        <v>390</v>
      </c>
      <c r="BP54" s="60" t="s">
        <v>390</v>
      </c>
      <c r="BQ54" s="61" t="s">
        <v>391</v>
      </c>
      <c r="BR54" s="66" t="s">
        <v>390</v>
      </c>
      <c r="BS54" s="60" t="s">
        <v>390</v>
      </c>
      <c r="BT54" s="67" t="s">
        <v>391</v>
      </c>
      <c r="BU54" s="63" t="s">
        <v>390</v>
      </c>
      <c r="BV54" s="60" t="s">
        <v>390</v>
      </c>
      <c r="BW54" s="61" t="s">
        <v>391</v>
      </c>
      <c r="BX54" s="66" t="s">
        <v>390</v>
      </c>
      <c r="BY54" s="60" t="s">
        <v>390</v>
      </c>
      <c r="BZ54" s="67" t="s">
        <v>391</v>
      </c>
      <c r="CA54" s="69" t="s">
        <v>390</v>
      </c>
      <c r="CB54" s="115" t="str">
        <f>VLOOKUP(A54,Datos!$C$2:$AJ$25,34,0)</f>
        <v>Subsecretaría de Servicio a la Ciudadanía</v>
      </c>
    </row>
    <row r="55" spans="1:80" ht="399.95" customHeight="1" x14ac:dyDescent="0.2">
      <c r="A55" s="183" t="s">
        <v>203</v>
      </c>
      <c r="B55" s="73" t="s">
        <v>1015</v>
      </c>
      <c r="C55" s="51" t="s">
        <v>1016</v>
      </c>
      <c r="D55" s="73" t="s">
        <v>206</v>
      </c>
      <c r="E55" s="168" t="s">
        <v>38</v>
      </c>
      <c r="F55" s="51" t="s">
        <v>1102</v>
      </c>
      <c r="G55" s="153" t="s">
        <v>1103</v>
      </c>
      <c r="H55" s="73" t="s">
        <v>35</v>
      </c>
      <c r="I55" s="73" t="s">
        <v>358</v>
      </c>
      <c r="J55" s="73" t="s">
        <v>52</v>
      </c>
      <c r="K55" s="51" t="s">
        <v>1037</v>
      </c>
      <c r="L55" s="51" t="s">
        <v>1074</v>
      </c>
      <c r="M55" s="51" t="s">
        <v>1104</v>
      </c>
      <c r="N55" s="51" t="s">
        <v>1022</v>
      </c>
      <c r="O55" s="51" t="s">
        <v>363</v>
      </c>
      <c r="P55" s="51" t="s">
        <v>930</v>
      </c>
      <c r="Q55" s="51" t="s">
        <v>409</v>
      </c>
      <c r="R55" s="75" t="s">
        <v>336</v>
      </c>
      <c r="S55" s="154">
        <v>0.4</v>
      </c>
      <c r="T55" s="75" t="s">
        <v>121</v>
      </c>
      <c r="U55" s="154">
        <v>0.4</v>
      </c>
      <c r="V55" s="73" t="s">
        <v>84</v>
      </c>
      <c r="W55" s="51" t="s">
        <v>1105</v>
      </c>
      <c r="X55" s="75" t="s">
        <v>338</v>
      </c>
      <c r="Y55" s="155">
        <v>6.0479999999999992E-2</v>
      </c>
      <c r="Z55" s="75" t="s">
        <v>121</v>
      </c>
      <c r="AA55" s="155">
        <v>0.30000000000000004</v>
      </c>
      <c r="AB55" s="73" t="s">
        <v>275</v>
      </c>
      <c r="AC55" s="51" t="s">
        <v>1106</v>
      </c>
      <c r="AD55" s="73" t="s">
        <v>368</v>
      </c>
      <c r="AE55" s="51" t="s">
        <v>369</v>
      </c>
      <c r="AF55" s="51" t="s">
        <v>369</v>
      </c>
      <c r="AG55" s="51" t="s">
        <v>369</v>
      </c>
      <c r="AH55" s="51" t="s">
        <v>369</v>
      </c>
      <c r="AI55" s="51" t="s">
        <v>369</v>
      </c>
      <c r="AJ55" s="51" t="s">
        <v>370</v>
      </c>
      <c r="AK55" s="51" t="s">
        <v>370</v>
      </c>
      <c r="AL55" s="51" t="s">
        <v>370</v>
      </c>
      <c r="AM55" s="51" t="s">
        <v>370</v>
      </c>
      <c r="AN55" s="51" t="s">
        <v>370</v>
      </c>
      <c r="AO55" s="51" t="s">
        <v>1107</v>
      </c>
      <c r="AP55" s="51" t="s">
        <v>1108</v>
      </c>
      <c r="AQ55" s="51" t="s">
        <v>1109</v>
      </c>
      <c r="AR55" s="157">
        <v>43356</v>
      </c>
      <c r="AS55" s="61" t="s">
        <v>374</v>
      </c>
      <c r="AT55" s="66" t="s">
        <v>1029</v>
      </c>
      <c r="AU55" s="60">
        <v>43593</v>
      </c>
      <c r="AV55" s="67" t="s">
        <v>374</v>
      </c>
      <c r="AW55" s="63" t="s">
        <v>1110</v>
      </c>
      <c r="AX55" s="60">
        <v>43759</v>
      </c>
      <c r="AY55" s="61" t="s">
        <v>382</v>
      </c>
      <c r="AZ55" s="66" t="s">
        <v>1111</v>
      </c>
      <c r="BA55" s="60">
        <v>43909</v>
      </c>
      <c r="BB55" s="67" t="s">
        <v>380</v>
      </c>
      <c r="BC55" s="63" t="s">
        <v>1031</v>
      </c>
      <c r="BD55" s="60">
        <v>44074</v>
      </c>
      <c r="BE55" s="61" t="s">
        <v>385</v>
      </c>
      <c r="BF55" s="66" t="s">
        <v>1112</v>
      </c>
      <c r="BG55" s="60">
        <v>44249</v>
      </c>
      <c r="BH55" s="67" t="s">
        <v>380</v>
      </c>
      <c r="BI55" s="63" t="s">
        <v>1048</v>
      </c>
      <c r="BJ55" s="60">
        <v>44540</v>
      </c>
      <c r="BK55" s="61" t="s">
        <v>374</v>
      </c>
      <c r="BL55" s="66" t="s">
        <v>1101</v>
      </c>
      <c r="BM55" s="60" t="s">
        <v>390</v>
      </c>
      <c r="BN55" s="67" t="s">
        <v>391</v>
      </c>
      <c r="BO55" s="63" t="s">
        <v>390</v>
      </c>
      <c r="BP55" s="60" t="s">
        <v>390</v>
      </c>
      <c r="BQ55" s="61" t="s">
        <v>391</v>
      </c>
      <c r="BR55" s="66" t="s">
        <v>390</v>
      </c>
      <c r="BS55" s="60" t="s">
        <v>390</v>
      </c>
      <c r="BT55" s="67" t="s">
        <v>391</v>
      </c>
      <c r="BU55" s="63" t="s">
        <v>390</v>
      </c>
      <c r="BV55" s="60" t="s">
        <v>390</v>
      </c>
      <c r="BW55" s="61" t="s">
        <v>391</v>
      </c>
      <c r="BX55" s="66" t="s">
        <v>390</v>
      </c>
      <c r="BY55" s="60" t="s">
        <v>390</v>
      </c>
      <c r="BZ55" s="67" t="s">
        <v>391</v>
      </c>
      <c r="CA55" s="69" t="s">
        <v>390</v>
      </c>
      <c r="CB55" s="115" t="str">
        <f>VLOOKUP(A55,Datos!$C$2:$AJ$25,34,0)</f>
        <v>Subsecretaría de Servicio a la Ciudadanía</v>
      </c>
    </row>
    <row r="56" spans="1:80" ht="399.95" customHeight="1" x14ac:dyDescent="0.2">
      <c r="A56" s="183" t="s">
        <v>203</v>
      </c>
      <c r="B56" s="73" t="s">
        <v>1015</v>
      </c>
      <c r="C56" s="51" t="s">
        <v>1016</v>
      </c>
      <c r="D56" s="73" t="s">
        <v>206</v>
      </c>
      <c r="E56" s="168" t="s">
        <v>38</v>
      </c>
      <c r="F56" s="51" t="s">
        <v>1113</v>
      </c>
      <c r="G56" s="153" t="s">
        <v>1114</v>
      </c>
      <c r="H56" s="73" t="s">
        <v>35</v>
      </c>
      <c r="I56" s="73" t="s">
        <v>358</v>
      </c>
      <c r="J56" s="73" t="s">
        <v>52</v>
      </c>
      <c r="K56" s="51" t="s">
        <v>1037</v>
      </c>
      <c r="L56" s="51" t="s">
        <v>1074</v>
      </c>
      <c r="M56" s="51" t="s">
        <v>1115</v>
      </c>
      <c r="N56" s="51" t="s">
        <v>1022</v>
      </c>
      <c r="O56" s="51" t="s">
        <v>363</v>
      </c>
      <c r="P56" s="51" t="s">
        <v>431</v>
      </c>
      <c r="Q56" s="51" t="s">
        <v>409</v>
      </c>
      <c r="R56" s="75" t="s">
        <v>336</v>
      </c>
      <c r="S56" s="154">
        <v>0.4</v>
      </c>
      <c r="T56" s="75" t="s">
        <v>121</v>
      </c>
      <c r="U56" s="154">
        <v>0.4</v>
      </c>
      <c r="V56" s="73" t="s">
        <v>84</v>
      </c>
      <c r="W56" s="51" t="s">
        <v>1105</v>
      </c>
      <c r="X56" s="75" t="s">
        <v>338</v>
      </c>
      <c r="Y56" s="155">
        <v>7.0559999999999998E-2</v>
      </c>
      <c r="Z56" s="75" t="s">
        <v>121</v>
      </c>
      <c r="AA56" s="155">
        <v>0.30000000000000004</v>
      </c>
      <c r="AB56" s="73" t="s">
        <v>275</v>
      </c>
      <c r="AC56" s="51" t="s">
        <v>1041</v>
      </c>
      <c r="AD56" s="73" t="s">
        <v>368</v>
      </c>
      <c r="AE56" s="51" t="s">
        <v>369</v>
      </c>
      <c r="AF56" s="51" t="s">
        <v>369</v>
      </c>
      <c r="AG56" s="51" t="s">
        <v>369</v>
      </c>
      <c r="AH56" s="51" t="s">
        <v>369</v>
      </c>
      <c r="AI56" s="51" t="s">
        <v>369</v>
      </c>
      <c r="AJ56" s="51" t="s">
        <v>370</v>
      </c>
      <c r="AK56" s="51" t="s">
        <v>370</v>
      </c>
      <c r="AL56" s="51" t="s">
        <v>370</v>
      </c>
      <c r="AM56" s="51" t="s">
        <v>370</v>
      </c>
      <c r="AN56" s="51" t="s">
        <v>370</v>
      </c>
      <c r="AO56" s="51" t="s">
        <v>1116</v>
      </c>
      <c r="AP56" s="51" t="s">
        <v>1117</v>
      </c>
      <c r="AQ56" s="51" t="s">
        <v>1118</v>
      </c>
      <c r="AR56" s="157">
        <v>43356</v>
      </c>
      <c r="AS56" s="61" t="s">
        <v>374</v>
      </c>
      <c r="AT56" s="66" t="s">
        <v>1029</v>
      </c>
      <c r="AU56" s="60">
        <v>43593</v>
      </c>
      <c r="AV56" s="67" t="s">
        <v>374</v>
      </c>
      <c r="AW56" s="63" t="s">
        <v>1119</v>
      </c>
      <c r="AX56" s="60">
        <v>43759</v>
      </c>
      <c r="AY56" s="61" t="s">
        <v>457</v>
      </c>
      <c r="AZ56" s="66" t="s">
        <v>1120</v>
      </c>
      <c r="BA56" s="60">
        <v>43909</v>
      </c>
      <c r="BB56" s="67" t="s">
        <v>470</v>
      </c>
      <c r="BC56" s="63" t="s">
        <v>1121</v>
      </c>
      <c r="BD56" s="60">
        <v>44074</v>
      </c>
      <c r="BE56" s="61" t="s">
        <v>385</v>
      </c>
      <c r="BF56" s="66" t="s">
        <v>1122</v>
      </c>
      <c r="BG56" s="60">
        <v>44249</v>
      </c>
      <c r="BH56" s="67" t="s">
        <v>380</v>
      </c>
      <c r="BI56" s="63" t="s">
        <v>1048</v>
      </c>
      <c r="BJ56" s="60">
        <v>44540</v>
      </c>
      <c r="BK56" s="61" t="s">
        <v>374</v>
      </c>
      <c r="BL56" s="66" t="s">
        <v>1101</v>
      </c>
      <c r="BM56" s="60" t="s">
        <v>390</v>
      </c>
      <c r="BN56" s="67" t="s">
        <v>391</v>
      </c>
      <c r="BO56" s="63" t="s">
        <v>390</v>
      </c>
      <c r="BP56" s="60" t="s">
        <v>390</v>
      </c>
      <c r="BQ56" s="61" t="s">
        <v>391</v>
      </c>
      <c r="BR56" s="66" t="s">
        <v>390</v>
      </c>
      <c r="BS56" s="60" t="s">
        <v>390</v>
      </c>
      <c r="BT56" s="67" t="s">
        <v>391</v>
      </c>
      <c r="BU56" s="63" t="s">
        <v>390</v>
      </c>
      <c r="BV56" s="60" t="s">
        <v>390</v>
      </c>
      <c r="BW56" s="61" t="s">
        <v>391</v>
      </c>
      <c r="BX56" s="66" t="s">
        <v>390</v>
      </c>
      <c r="BY56" s="60" t="s">
        <v>390</v>
      </c>
      <c r="BZ56" s="67" t="s">
        <v>391</v>
      </c>
      <c r="CA56" s="69" t="s">
        <v>390</v>
      </c>
      <c r="CB56" s="115" t="str">
        <f>VLOOKUP(A56,Datos!$C$2:$AJ$25,34,0)</f>
        <v>Subsecretaría de Servicio a la Ciudadanía</v>
      </c>
    </row>
    <row r="57" spans="1:80" ht="399.95" customHeight="1" x14ac:dyDescent="0.2">
      <c r="A57" s="183" t="s">
        <v>203</v>
      </c>
      <c r="B57" s="73" t="s">
        <v>1015</v>
      </c>
      <c r="C57" s="51" t="s">
        <v>1016</v>
      </c>
      <c r="D57" s="73" t="s">
        <v>206</v>
      </c>
      <c r="E57" s="168" t="s">
        <v>38</v>
      </c>
      <c r="F57" s="51" t="s">
        <v>1087</v>
      </c>
      <c r="G57" s="153" t="s">
        <v>1123</v>
      </c>
      <c r="H57" s="73" t="s">
        <v>35</v>
      </c>
      <c r="I57" s="73" t="s">
        <v>358</v>
      </c>
      <c r="J57" s="73" t="s">
        <v>52</v>
      </c>
      <c r="K57" s="51" t="s">
        <v>1037</v>
      </c>
      <c r="L57" s="51" t="s">
        <v>1074</v>
      </c>
      <c r="M57" s="51" t="s">
        <v>1124</v>
      </c>
      <c r="N57" s="51" t="s">
        <v>1022</v>
      </c>
      <c r="O57" s="51" t="s">
        <v>363</v>
      </c>
      <c r="P57" s="51" t="s">
        <v>431</v>
      </c>
      <c r="Q57" s="51" t="s">
        <v>409</v>
      </c>
      <c r="R57" s="75" t="s">
        <v>339</v>
      </c>
      <c r="S57" s="154">
        <v>0.6</v>
      </c>
      <c r="T57" s="75" t="s">
        <v>121</v>
      </c>
      <c r="U57" s="154">
        <v>0.4</v>
      </c>
      <c r="V57" s="73" t="s">
        <v>84</v>
      </c>
      <c r="W57" s="51" t="s">
        <v>1125</v>
      </c>
      <c r="X57" s="75" t="s">
        <v>338</v>
      </c>
      <c r="Y57" s="155">
        <v>0.12959999999999999</v>
      </c>
      <c r="Z57" s="75" t="s">
        <v>121</v>
      </c>
      <c r="AA57" s="155">
        <v>0.30000000000000004</v>
      </c>
      <c r="AB57" s="73" t="s">
        <v>275</v>
      </c>
      <c r="AC57" s="51" t="s">
        <v>1041</v>
      </c>
      <c r="AD57" s="73" t="s">
        <v>368</v>
      </c>
      <c r="AE57" s="51" t="s">
        <v>369</v>
      </c>
      <c r="AF57" s="51" t="s">
        <v>369</v>
      </c>
      <c r="AG57" s="51" t="s">
        <v>369</v>
      </c>
      <c r="AH57" s="51" t="s">
        <v>369</v>
      </c>
      <c r="AI57" s="51" t="s">
        <v>369</v>
      </c>
      <c r="AJ57" s="51" t="s">
        <v>370</v>
      </c>
      <c r="AK57" s="51" t="s">
        <v>370</v>
      </c>
      <c r="AL57" s="51" t="s">
        <v>370</v>
      </c>
      <c r="AM57" s="51" t="s">
        <v>370</v>
      </c>
      <c r="AN57" s="51" t="s">
        <v>370</v>
      </c>
      <c r="AO57" s="51" t="s">
        <v>1126</v>
      </c>
      <c r="AP57" s="51" t="s">
        <v>1127</v>
      </c>
      <c r="AQ57" s="51" t="s">
        <v>1128</v>
      </c>
      <c r="AR57" s="157">
        <v>43356</v>
      </c>
      <c r="AS57" s="61" t="s">
        <v>374</v>
      </c>
      <c r="AT57" s="66" t="s">
        <v>1029</v>
      </c>
      <c r="AU57" s="60">
        <v>43593</v>
      </c>
      <c r="AV57" s="67" t="s">
        <v>374</v>
      </c>
      <c r="AW57" s="63" t="s">
        <v>1129</v>
      </c>
      <c r="AX57" s="60">
        <v>43759</v>
      </c>
      <c r="AY57" s="61" t="s">
        <v>457</v>
      </c>
      <c r="AZ57" s="66" t="s">
        <v>1130</v>
      </c>
      <c r="BA57" s="60">
        <v>43909</v>
      </c>
      <c r="BB57" s="67" t="s">
        <v>374</v>
      </c>
      <c r="BC57" s="63" t="s">
        <v>1131</v>
      </c>
      <c r="BD57" s="60">
        <v>44074</v>
      </c>
      <c r="BE57" s="61" t="s">
        <v>385</v>
      </c>
      <c r="BF57" s="66" t="s">
        <v>1132</v>
      </c>
      <c r="BG57" s="60">
        <v>44168</v>
      </c>
      <c r="BH57" s="67" t="s">
        <v>588</v>
      </c>
      <c r="BI57" s="63" t="s">
        <v>1133</v>
      </c>
      <c r="BJ57" s="60">
        <v>44249</v>
      </c>
      <c r="BK57" s="61" t="s">
        <v>470</v>
      </c>
      <c r="BL57" s="66" t="s">
        <v>1134</v>
      </c>
      <c r="BM57" s="60">
        <v>44540</v>
      </c>
      <c r="BN57" s="67" t="s">
        <v>374</v>
      </c>
      <c r="BO57" s="63" t="s">
        <v>1135</v>
      </c>
      <c r="BP57" s="60">
        <v>44596</v>
      </c>
      <c r="BQ57" s="61" t="s">
        <v>382</v>
      </c>
      <c r="BR57" s="66" t="s">
        <v>1136</v>
      </c>
      <c r="BS57" s="60" t="s">
        <v>390</v>
      </c>
      <c r="BT57" s="67" t="s">
        <v>391</v>
      </c>
      <c r="BU57" s="63" t="s">
        <v>390</v>
      </c>
      <c r="BV57" s="60" t="s">
        <v>390</v>
      </c>
      <c r="BW57" s="61" t="s">
        <v>391</v>
      </c>
      <c r="BX57" s="66" t="s">
        <v>390</v>
      </c>
      <c r="BY57" s="60" t="s">
        <v>390</v>
      </c>
      <c r="BZ57" s="67" t="s">
        <v>391</v>
      </c>
      <c r="CA57" s="69" t="s">
        <v>390</v>
      </c>
      <c r="CB57" s="115" t="str">
        <f>VLOOKUP(A57,Datos!$C$2:$AJ$25,34,0)</f>
        <v>Subsecretaría de Servicio a la Ciudadanía</v>
      </c>
    </row>
    <row r="58" spans="1:80" ht="399.95" customHeight="1" x14ac:dyDescent="0.2">
      <c r="A58" s="183" t="s">
        <v>203</v>
      </c>
      <c r="B58" s="73" t="s">
        <v>1015</v>
      </c>
      <c r="C58" s="51" t="s">
        <v>1016</v>
      </c>
      <c r="D58" s="73" t="s">
        <v>206</v>
      </c>
      <c r="E58" s="168" t="s">
        <v>38</v>
      </c>
      <c r="F58" s="51" t="s">
        <v>1137</v>
      </c>
      <c r="G58" s="153" t="s">
        <v>1138</v>
      </c>
      <c r="H58" s="73" t="s">
        <v>63</v>
      </c>
      <c r="I58" s="73" t="s">
        <v>404</v>
      </c>
      <c r="J58" s="73" t="s">
        <v>52</v>
      </c>
      <c r="K58" s="51" t="s">
        <v>1139</v>
      </c>
      <c r="L58" s="51" t="s">
        <v>1090</v>
      </c>
      <c r="M58" s="51" t="s">
        <v>1140</v>
      </c>
      <c r="N58" s="51" t="s">
        <v>1022</v>
      </c>
      <c r="O58" s="51" t="s">
        <v>363</v>
      </c>
      <c r="P58" s="51" t="s">
        <v>1141</v>
      </c>
      <c r="Q58" s="51" t="s">
        <v>409</v>
      </c>
      <c r="R58" s="75" t="s">
        <v>336</v>
      </c>
      <c r="S58" s="154">
        <v>0.4</v>
      </c>
      <c r="T58" s="75" t="s">
        <v>77</v>
      </c>
      <c r="U58" s="154">
        <v>0.8</v>
      </c>
      <c r="V58" s="73" t="s">
        <v>276</v>
      </c>
      <c r="W58" s="51" t="s">
        <v>1142</v>
      </c>
      <c r="X58" s="75" t="s">
        <v>338</v>
      </c>
      <c r="Y58" s="155">
        <v>0.11759999999999998</v>
      </c>
      <c r="Z58" s="75" t="s">
        <v>77</v>
      </c>
      <c r="AA58" s="155">
        <v>0.60000000000000009</v>
      </c>
      <c r="AB58" s="73" t="s">
        <v>276</v>
      </c>
      <c r="AC58" s="51" t="s">
        <v>1143</v>
      </c>
      <c r="AD58" s="73" t="s">
        <v>412</v>
      </c>
      <c r="AE58" s="51" t="s">
        <v>369</v>
      </c>
      <c r="AF58" s="51" t="s">
        <v>369</v>
      </c>
      <c r="AG58" s="51" t="s">
        <v>369</v>
      </c>
      <c r="AH58" s="51" t="s">
        <v>369</v>
      </c>
      <c r="AI58" s="51" t="s">
        <v>369</v>
      </c>
      <c r="AJ58" s="51" t="s">
        <v>1144</v>
      </c>
      <c r="AK58" s="51" t="s">
        <v>1145</v>
      </c>
      <c r="AL58" s="51" t="s">
        <v>1146</v>
      </c>
      <c r="AM58" s="51" t="s">
        <v>515</v>
      </c>
      <c r="AN58" s="51" t="s">
        <v>622</v>
      </c>
      <c r="AO58" s="51" t="s">
        <v>1147</v>
      </c>
      <c r="AP58" s="51" t="s">
        <v>1148</v>
      </c>
      <c r="AQ58" s="51" t="s">
        <v>1149</v>
      </c>
      <c r="AR58" s="157">
        <v>43496</v>
      </c>
      <c r="AS58" s="61" t="s">
        <v>374</v>
      </c>
      <c r="AT58" s="66" t="s">
        <v>1150</v>
      </c>
      <c r="AU58" s="60">
        <v>43759</v>
      </c>
      <c r="AV58" s="67" t="s">
        <v>814</v>
      </c>
      <c r="AW58" s="63" t="s">
        <v>1151</v>
      </c>
      <c r="AX58" s="60">
        <v>43909</v>
      </c>
      <c r="AY58" s="61" t="s">
        <v>698</v>
      </c>
      <c r="AZ58" s="66" t="s">
        <v>1152</v>
      </c>
      <c r="BA58" s="60">
        <v>44074</v>
      </c>
      <c r="BB58" s="67" t="s">
        <v>385</v>
      </c>
      <c r="BC58" s="63" t="s">
        <v>1153</v>
      </c>
      <c r="BD58" s="60">
        <v>44168</v>
      </c>
      <c r="BE58" s="61" t="s">
        <v>588</v>
      </c>
      <c r="BF58" s="66" t="s">
        <v>1154</v>
      </c>
      <c r="BG58" s="60">
        <v>44249</v>
      </c>
      <c r="BH58" s="67" t="s">
        <v>457</v>
      </c>
      <c r="BI58" s="63" t="s">
        <v>1155</v>
      </c>
      <c r="BJ58" s="60">
        <v>44404</v>
      </c>
      <c r="BK58" s="61" t="s">
        <v>455</v>
      </c>
      <c r="BL58" s="66" t="s">
        <v>1156</v>
      </c>
      <c r="BM58" s="60">
        <v>44455</v>
      </c>
      <c r="BN58" s="67" t="s">
        <v>382</v>
      </c>
      <c r="BO58" s="63" t="s">
        <v>1085</v>
      </c>
      <c r="BP58" s="60">
        <v>44540</v>
      </c>
      <c r="BQ58" s="61" t="s">
        <v>374</v>
      </c>
      <c r="BR58" s="66" t="s">
        <v>1157</v>
      </c>
      <c r="BS58" s="60" t="s">
        <v>390</v>
      </c>
      <c r="BT58" s="67" t="s">
        <v>391</v>
      </c>
      <c r="BU58" s="63" t="s">
        <v>390</v>
      </c>
      <c r="BV58" s="60" t="s">
        <v>390</v>
      </c>
      <c r="BW58" s="61" t="s">
        <v>391</v>
      </c>
      <c r="BX58" s="66" t="s">
        <v>390</v>
      </c>
      <c r="BY58" s="60" t="s">
        <v>390</v>
      </c>
      <c r="BZ58" s="67" t="s">
        <v>391</v>
      </c>
      <c r="CA58" s="69" t="s">
        <v>390</v>
      </c>
      <c r="CB58" s="115" t="str">
        <f>VLOOKUP(A58,Datos!$C$2:$AJ$25,34,0)</f>
        <v>Subsecretaría de Servicio a la Ciudadanía</v>
      </c>
    </row>
    <row r="59" spans="1:80" ht="399.95" customHeight="1" x14ac:dyDescent="0.2">
      <c r="A59" s="183" t="s">
        <v>203</v>
      </c>
      <c r="B59" s="73" t="s">
        <v>1015</v>
      </c>
      <c r="C59" s="51" t="s">
        <v>1016</v>
      </c>
      <c r="D59" s="73" t="s">
        <v>206</v>
      </c>
      <c r="E59" s="168" t="s">
        <v>38</v>
      </c>
      <c r="F59" s="51" t="s">
        <v>1158</v>
      </c>
      <c r="G59" s="153" t="s">
        <v>1159</v>
      </c>
      <c r="H59" s="73" t="s">
        <v>63</v>
      </c>
      <c r="I59" s="73" t="s">
        <v>358</v>
      </c>
      <c r="J59" s="73" t="s">
        <v>52</v>
      </c>
      <c r="K59" s="51" t="s">
        <v>1037</v>
      </c>
      <c r="L59" s="51" t="s">
        <v>1090</v>
      </c>
      <c r="M59" s="51" t="s">
        <v>1160</v>
      </c>
      <c r="N59" s="51" t="s">
        <v>1022</v>
      </c>
      <c r="O59" s="51" t="s">
        <v>363</v>
      </c>
      <c r="P59" s="51" t="s">
        <v>930</v>
      </c>
      <c r="Q59" s="51" t="s">
        <v>409</v>
      </c>
      <c r="R59" s="75" t="s">
        <v>338</v>
      </c>
      <c r="S59" s="154">
        <v>0.2</v>
      </c>
      <c r="T59" s="75" t="s">
        <v>101</v>
      </c>
      <c r="U59" s="154">
        <v>0.6</v>
      </c>
      <c r="V59" s="73" t="s">
        <v>84</v>
      </c>
      <c r="W59" s="51" t="s">
        <v>1161</v>
      </c>
      <c r="X59" s="75" t="s">
        <v>338</v>
      </c>
      <c r="Y59" s="155">
        <v>8.3999999999999991E-2</v>
      </c>
      <c r="Z59" s="75" t="s">
        <v>101</v>
      </c>
      <c r="AA59" s="155">
        <v>0.33749999999999997</v>
      </c>
      <c r="AB59" s="73" t="s">
        <v>84</v>
      </c>
      <c r="AC59" s="51" t="s">
        <v>1162</v>
      </c>
      <c r="AD59" s="73" t="s">
        <v>412</v>
      </c>
      <c r="AE59" s="51" t="s">
        <v>369</v>
      </c>
      <c r="AF59" s="51" t="s">
        <v>369</v>
      </c>
      <c r="AG59" s="51" t="s">
        <v>369</v>
      </c>
      <c r="AH59" s="51" t="s">
        <v>369</v>
      </c>
      <c r="AI59" s="51" t="s">
        <v>369</v>
      </c>
      <c r="AJ59" s="51" t="s">
        <v>1163</v>
      </c>
      <c r="AK59" s="51" t="s">
        <v>1164</v>
      </c>
      <c r="AL59" s="51" t="s">
        <v>1165</v>
      </c>
      <c r="AM59" s="51" t="s">
        <v>515</v>
      </c>
      <c r="AN59" s="51" t="s">
        <v>1166</v>
      </c>
      <c r="AO59" s="51" t="s">
        <v>1167</v>
      </c>
      <c r="AP59" s="51" t="s">
        <v>1168</v>
      </c>
      <c r="AQ59" s="51" t="s">
        <v>1169</v>
      </c>
      <c r="AR59" s="157">
        <v>43496</v>
      </c>
      <c r="AS59" s="61" t="s">
        <v>374</v>
      </c>
      <c r="AT59" s="66" t="s">
        <v>1029</v>
      </c>
      <c r="AU59" s="60">
        <v>43593</v>
      </c>
      <c r="AV59" s="67" t="s">
        <v>374</v>
      </c>
      <c r="AW59" s="63" t="s">
        <v>1170</v>
      </c>
      <c r="AX59" s="60">
        <v>43759</v>
      </c>
      <c r="AY59" s="61" t="s">
        <v>455</v>
      </c>
      <c r="AZ59" s="66" t="s">
        <v>1171</v>
      </c>
      <c r="BA59" s="60">
        <v>43909</v>
      </c>
      <c r="BB59" s="67" t="s">
        <v>1172</v>
      </c>
      <c r="BC59" s="63" t="s">
        <v>1173</v>
      </c>
      <c r="BD59" s="60">
        <v>44074</v>
      </c>
      <c r="BE59" s="61" t="s">
        <v>385</v>
      </c>
      <c r="BF59" s="66" t="s">
        <v>1174</v>
      </c>
      <c r="BG59" s="60">
        <v>44168</v>
      </c>
      <c r="BH59" s="67" t="s">
        <v>455</v>
      </c>
      <c r="BI59" s="63" t="s">
        <v>1175</v>
      </c>
      <c r="BJ59" s="60">
        <v>44249</v>
      </c>
      <c r="BK59" s="61" t="s">
        <v>470</v>
      </c>
      <c r="BL59" s="66" t="s">
        <v>1134</v>
      </c>
      <c r="BM59" s="60">
        <v>44540</v>
      </c>
      <c r="BN59" s="67" t="s">
        <v>374</v>
      </c>
      <c r="BO59" s="63" t="s">
        <v>1176</v>
      </c>
      <c r="BP59" s="60" t="s">
        <v>390</v>
      </c>
      <c r="BQ59" s="61" t="s">
        <v>391</v>
      </c>
      <c r="BR59" s="66" t="s">
        <v>390</v>
      </c>
      <c r="BS59" s="60" t="s">
        <v>390</v>
      </c>
      <c r="BT59" s="67" t="s">
        <v>391</v>
      </c>
      <c r="BU59" s="63" t="s">
        <v>390</v>
      </c>
      <c r="BV59" s="60" t="s">
        <v>390</v>
      </c>
      <c r="BW59" s="61" t="s">
        <v>391</v>
      </c>
      <c r="BX59" s="66" t="s">
        <v>390</v>
      </c>
      <c r="BY59" s="60" t="s">
        <v>390</v>
      </c>
      <c r="BZ59" s="67" t="s">
        <v>391</v>
      </c>
      <c r="CA59" s="69" t="s">
        <v>390</v>
      </c>
      <c r="CB59" s="115" t="str">
        <f>VLOOKUP(A59,Datos!$C$2:$AJ$25,34,0)</f>
        <v>Subsecretaría de Servicio a la Ciudadanía</v>
      </c>
    </row>
    <row r="60" spans="1:80" ht="399.95" customHeight="1" x14ac:dyDescent="0.2">
      <c r="A60" s="183" t="s">
        <v>203</v>
      </c>
      <c r="B60" s="73" t="s">
        <v>1015</v>
      </c>
      <c r="C60" s="51" t="s">
        <v>1016</v>
      </c>
      <c r="D60" s="73" t="s">
        <v>206</v>
      </c>
      <c r="E60" s="168" t="s">
        <v>38</v>
      </c>
      <c r="F60" s="51" t="s">
        <v>1177</v>
      </c>
      <c r="G60" s="153" t="s">
        <v>1178</v>
      </c>
      <c r="H60" s="73" t="s">
        <v>35</v>
      </c>
      <c r="I60" s="73" t="s">
        <v>426</v>
      </c>
      <c r="J60" s="73" t="s">
        <v>78</v>
      </c>
      <c r="K60" s="51" t="s">
        <v>1179</v>
      </c>
      <c r="L60" s="51" t="s">
        <v>1180</v>
      </c>
      <c r="M60" s="51" t="s">
        <v>1181</v>
      </c>
      <c r="N60" s="51" t="s">
        <v>1022</v>
      </c>
      <c r="O60" s="51" t="s">
        <v>363</v>
      </c>
      <c r="P60" s="51" t="s">
        <v>408</v>
      </c>
      <c r="Q60" s="169" t="s">
        <v>409</v>
      </c>
      <c r="R60" s="75" t="s">
        <v>336</v>
      </c>
      <c r="S60" s="154">
        <v>0.4</v>
      </c>
      <c r="T60" s="75" t="s">
        <v>121</v>
      </c>
      <c r="U60" s="154">
        <v>0.4</v>
      </c>
      <c r="V60" s="73" t="s">
        <v>84</v>
      </c>
      <c r="W60" s="51" t="s">
        <v>1182</v>
      </c>
      <c r="X60" s="75" t="s">
        <v>338</v>
      </c>
      <c r="Y60" s="155">
        <v>0.16799999999999998</v>
      </c>
      <c r="Z60" s="75" t="s">
        <v>121</v>
      </c>
      <c r="AA60" s="155">
        <v>0.30000000000000004</v>
      </c>
      <c r="AB60" s="73" t="s">
        <v>275</v>
      </c>
      <c r="AC60" s="51" t="s">
        <v>1041</v>
      </c>
      <c r="AD60" s="73" t="s">
        <v>368</v>
      </c>
      <c r="AE60" s="51" t="s">
        <v>369</v>
      </c>
      <c r="AF60" s="51" t="s">
        <v>369</v>
      </c>
      <c r="AG60" s="51" t="s">
        <v>369</v>
      </c>
      <c r="AH60" s="51" t="s">
        <v>369</v>
      </c>
      <c r="AI60" s="51" t="s">
        <v>369</v>
      </c>
      <c r="AJ60" s="51" t="s">
        <v>370</v>
      </c>
      <c r="AK60" s="51" t="s">
        <v>370</v>
      </c>
      <c r="AL60" s="51" t="s">
        <v>370</v>
      </c>
      <c r="AM60" s="51" t="s">
        <v>370</v>
      </c>
      <c r="AN60" s="51" t="s">
        <v>370</v>
      </c>
      <c r="AO60" s="51" t="s">
        <v>1183</v>
      </c>
      <c r="AP60" s="51" t="s">
        <v>1184</v>
      </c>
      <c r="AQ60" s="51" t="s">
        <v>1185</v>
      </c>
      <c r="AR60" s="157">
        <v>43759</v>
      </c>
      <c r="AS60" s="61" t="s">
        <v>374</v>
      </c>
      <c r="AT60" s="66" t="s">
        <v>1186</v>
      </c>
      <c r="AU60" s="60">
        <v>43909</v>
      </c>
      <c r="AV60" s="67" t="s">
        <v>457</v>
      </c>
      <c r="AW60" s="63" t="s">
        <v>1187</v>
      </c>
      <c r="AX60" s="60">
        <v>44074</v>
      </c>
      <c r="AY60" s="61" t="s">
        <v>857</v>
      </c>
      <c r="AZ60" s="66" t="s">
        <v>1188</v>
      </c>
      <c r="BA60" s="60">
        <v>44168</v>
      </c>
      <c r="BB60" s="67" t="s">
        <v>588</v>
      </c>
      <c r="BC60" s="63" t="s">
        <v>1189</v>
      </c>
      <c r="BD60" s="60">
        <v>44249</v>
      </c>
      <c r="BE60" s="61" t="s">
        <v>470</v>
      </c>
      <c r="BF60" s="66" t="s">
        <v>1134</v>
      </c>
      <c r="BG60" s="60">
        <v>44455</v>
      </c>
      <c r="BH60" s="67" t="s">
        <v>382</v>
      </c>
      <c r="BI60" s="63" t="s">
        <v>1190</v>
      </c>
      <c r="BJ60" s="60">
        <v>44540</v>
      </c>
      <c r="BK60" s="61" t="s">
        <v>374</v>
      </c>
      <c r="BL60" s="66" t="s">
        <v>1191</v>
      </c>
      <c r="BM60" s="60" t="s">
        <v>390</v>
      </c>
      <c r="BN60" s="67" t="s">
        <v>391</v>
      </c>
      <c r="BO60" s="63" t="s">
        <v>390</v>
      </c>
      <c r="BP60" s="60" t="s">
        <v>390</v>
      </c>
      <c r="BQ60" s="61" t="s">
        <v>391</v>
      </c>
      <c r="BR60" s="66" t="s">
        <v>390</v>
      </c>
      <c r="BS60" s="60" t="s">
        <v>390</v>
      </c>
      <c r="BT60" s="67" t="s">
        <v>391</v>
      </c>
      <c r="BU60" s="63" t="s">
        <v>390</v>
      </c>
      <c r="BV60" s="60" t="s">
        <v>390</v>
      </c>
      <c r="BW60" s="61" t="s">
        <v>391</v>
      </c>
      <c r="BX60" s="66" t="s">
        <v>390</v>
      </c>
      <c r="BY60" s="60" t="s">
        <v>390</v>
      </c>
      <c r="BZ60" s="67" t="s">
        <v>391</v>
      </c>
      <c r="CA60" s="69" t="s">
        <v>390</v>
      </c>
      <c r="CB60" s="115" t="str">
        <f>VLOOKUP(A60,Datos!$C$2:$AJ$25,34,0)</f>
        <v>Subsecretaría de Servicio a la Ciudadanía</v>
      </c>
    </row>
    <row r="61" spans="1:80" ht="399.95" customHeight="1" x14ac:dyDescent="0.2">
      <c r="A61" s="183" t="s">
        <v>203</v>
      </c>
      <c r="B61" s="73" t="s">
        <v>1015</v>
      </c>
      <c r="C61" s="51" t="s">
        <v>1016</v>
      </c>
      <c r="D61" s="73" t="s">
        <v>206</v>
      </c>
      <c r="E61" s="168" t="s">
        <v>38</v>
      </c>
      <c r="F61" s="51" t="s">
        <v>1192</v>
      </c>
      <c r="G61" s="153" t="s">
        <v>1193</v>
      </c>
      <c r="H61" s="73" t="s">
        <v>35</v>
      </c>
      <c r="I61" s="73" t="s">
        <v>426</v>
      </c>
      <c r="J61" s="73" t="s">
        <v>78</v>
      </c>
      <c r="K61" s="51" t="s">
        <v>1194</v>
      </c>
      <c r="L61" s="51" t="s">
        <v>1074</v>
      </c>
      <c r="M61" s="51" t="s">
        <v>1195</v>
      </c>
      <c r="N61" s="51" t="s">
        <v>1022</v>
      </c>
      <c r="O61" s="51" t="s">
        <v>363</v>
      </c>
      <c r="P61" s="51" t="s">
        <v>965</v>
      </c>
      <c r="Q61" s="51" t="s">
        <v>409</v>
      </c>
      <c r="R61" s="75" t="s">
        <v>336</v>
      </c>
      <c r="S61" s="154">
        <v>0.4</v>
      </c>
      <c r="T61" s="75" t="s">
        <v>121</v>
      </c>
      <c r="U61" s="154">
        <v>0.4</v>
      </c>
      <c r="V61" s="73" t="s">
        <v>84</v>
      </c>
      <c r="W61" s="51" t="s">
        <v>1196</v>
      </c>
      <c r="X61" s="75" t="s">
        <v>338</v>
      </c>
      <c r="Y61" s="155">
        <v>0.16799999999999998</v>
      </c>
      <c r="Z61" s="75" t="s">
        <v>121</v>
      </c>
      <c r="AA61" s="155">
        <v>0.30000000000000004</v>
      </c>
      <c r="AB61" s="73" t="s">
        <v>275</v>
      </c>
      <c r="AC61" s="51" t="s">
        <v>1041</v>
      </c>
      <c r="AD61" s="73" t="s">
        <v>368</v>
      </c>
      <c r="AE61" s="51" t="s">
        <v>369</v>
      </c>
      <c r="AF61" s="51" t="s">
        <v>369</v>
      </c>
      <c r="AG61" s="51" t="s">
        <v>369</v>
      </c>
      <c r="AH61" s="51" t="s">
        <v>369</v>
      </c>
      <c r="AI61" s="51" t="s">
        <v>369</v>
      </c>
      <c r="AJ61" s="51" t="s">
        <v>370</v>
      </c>
      <c r="AK61" s="51" t="s">
        <v>370</v>
      </c>
      <c r="AL61" s="51" t="s">
        <v>370</v>
      </c>
      <c r="AM61" s="51" t="s">
        <v>370</v>
      </c>
      <c r="AN61" s="51" t="s">
        <v>370</v>
      </c>
      <c r="AO61" s="51" t="s">
        <v>1197</v>
      </c>
      <c r="AP61" s="51" t="s">
        <v>1198</v>
      </c>
      <c r="AQ61" s="51" t="s">
        <v>1199</v>
      </c>
      <c r="AR61" s="157">
        <v>44074</v>
      </c>
      <c r="AS61" s="61" t="s">
        <v>374</v>
      </c>
      <c r="AT61" s="66" t="s">
        <v>1200</v>
      </c>
      <c r="AU61" s="60">
        <v>44168</v>
      </c>
      <c r="AV61" s="67" t="s">
        <v>378</v>
      </c>
      <c r="AW61" s="63" t="s">
        <v>1201</v>
      </c>
      <c r="AX61" s="60">
        <v>44249</v>
      </c>
      <c r="AY61" s="61" t="s">
        <v>380</v>
      </c>
      <c r="AZ61" s="66" t="s">
        <v>1048</v>
      </c>
      <c r="BA61" s="60">
        <v>44404</v>
      </c>
      <c r="BB61" s="67" t="s">
        <v>382</v>
      </c>
      <c r="BC61" s="63" t="s">
        <v>1202</v>
      </c>
      <c r="BD61" s="60">
        <v>44455</v>
      </c>
      <c r="BE61" s="61" t="s">
        <v>382</v>
      </c>
      <c r="BF61" s="66" t="s">
        <v>1203</v>
      </c>
      <c r="BG61" s="60">
        <v>44540</v>
      </c>
      <c r="BH61" s="67" t="s">
        <v>374</v>
      </c>
      <c r="BI61" s="63" t="s">
        <v>1204</v>
      </c>
      <c r="BJ61" s="60" t="s">
        <v>390</v>
      </c>
      <c r="BK61" s="61" t="s">
        <v>391</v>
      </c>
      <c r="BL61" s="66" t="s">
        <v>390</v>
      </c>
      <c r="BM61" s="60" t="s">
        <v>390</v>
      </c>
      <c r="BN61" s="67" t="s">
        <v>391</v>
      </c>
      <c r="BO61" s="63" t="s">
        <v>390</v>
      </c>
      <c r="BP61" s="60" t="s">
        <v>390</v>
      </c>
      <c r="BQ61" s="61" t="s">
        <v>391</v>
      </c>
      <c r="BR61" s="66" t="s">
        <v>390</v>
      </c>
      <c r="BS61" s="60" t="s">
        <v>390</v>
      </c>
      <c r="BT61" s="67" t="s">
        <v>391</v>
      </c>
      <c r="BU61" s="63" t="s">
        <v>390</v>
      </c>
      <c r="BV61" s="60" t="s">
        <v>390</v>
      </c>
      <c r="BW61" s="61" t="s">
        <v>391</v>
      </c>
      <c r="BX61" s="66" t="s">
        <v>390</v>
      </c>
      <c r="BY61" s="60" t="s">
        <v>390</v>
      </c>
      <c r="BZ61" s="67" t="s">
        <v>391</v>
      </c>
      <c r="CA61" s="69" t="s">
        <v>390</v>
      </c>
      <c r="CB61" s="115" t="str">
        <f>VLOOKUP(A61,Datos!$C$2:$AJ$25,34,0)</f>
        <v>Subsecretaría de Servicio a la Ciudadanía</v>
      </c>
    </row>
    <row r="62" spans="1:80" ht="399.95" customHeight="1" x14ac:dyDescent="0.2">
      <c r="A62" s="183" t="s">
        <v>183</v>
      </c>
      <c r="B62" s="73" t="s">
        <v>1205</v>
      </c>
      <c r="C62" s="51" t="s">
        <v>1206</v>
      </c>
      <c r="D62" s="73" t="s">
        <v>1207</v>
      </c>
      <c r="E62" s="168" t="s">
        <v>38</v>
      </c>
      <c r="F62" s="51" t="s">
        <v>1208</v>
      </c>
      <c r="G62" s="153" t="s">
        <v>1209</v>
      </c>
      <c r="H62" s="73" t="s">
        <v>35</v>
      </c>
      <c r="I62" s="73" t="s">
        <v>426</v>
      </c>
      <c r="J62" s="73" t="s">
        <v>78</v>
      </c>
      <c r="K62" s="51" t="s">
        <v>1210</v>
      </c>
      <c r="L62" s="51" t="s">
        <v>1211</v>
      </c>
      <c r="M62" s="51" t="s">
        <v>1212</v>
      </c>
      <c r="N62" s="51" t="s">
        <v>430</v>
      </c>
      <c r="O62" s="51" t="s">
        <v>363</v>
      </c>
      <c r="P62" s="51" t="s">
        <v>431</v>
      </c>
      <c r="Q62" s="51" t="s">
        <v>409</v>
      </c>
      <c r="R62" s="75" t="s">
        <v>341</v>
      </c>
      <c r="S62" s="154">
        <v>1</v>
      </c>
      <c r="T62" s="75" t="s">
        <v>101</v>
      </c>
      <c r="U62" s="154">
        <v>0.6</v>
      </c>
      <c r="V62" s="73" t="s">
        <v>276</v>
      </c>
      <c r="W62" s="51" t="s">
        <v>1213</v>
      </c>
      <c r="X62" s="75" t="s">
        <v>338</v>
      </c>
      <c r="Y62" s="155">
        <v>4.4827092576E-3</v>
      </c>
      <c r="Z62" s="75" t="s">
        <v>121</v>
      </c>
      <c r="AA62" s="155">
        <v>0.25312499999999999</v>
      </c>
      <c r="AB62" s="73" t="s">
        <v>275</v>
      </c>
      <c r="AC62" s="51" t="s">
        <v>1214</v>
      </c>
      <c r="AD62" s="73" t="s">
        <v>412</v>
      </c>
      <c r="AE62" s="51" t="s">
        <v>1215</v>
      </c>
      <c r="AF62" s="51" t="s">
        <v>1216</v>
      </c>
      <c r="AG62" s="51" t="s">
        <v>1217</v>
      </c>
      <c r="AH62" s="51" t="s">
        <v>1218</v>
      </c>
      <c r="AI62" s="51" t="s">
        <v>1219</v>
      </c>
      <c r="AJ62" s="51" t="s">
        <v>370</v>
      </c>
      <c r="AK62" s="51" t="s">
        <v>370</v>
      </c>
      <c r="AL62" s="51" t="s">
        <v>370</v>
      </c>
      <c r="AM62" s="51" t="s">
        <v>370</v>
      </c>
      <c r="AN62" s="51" t="s">
        <v>370</v>
      </c>
      <c r="AO62" s="51" t="s">
        <v>1220</v>
      </c>
      <c r="AP62" s="51" t="s">
        <v>1221</v>
      </c>
      <c r="AQ62" s="51" t="s">
        <v>1222</v>
      </c>
      <c r="AR62" s="157">
        <v>43347</v>
      </c>
      <c r="AS62" s="61" t="s">
        <v>374</v>
      </c>
      <c r="AT62" s="66" t="s">
        <v>1223</v>
      </c>
      <c r="AU62" s="60">
        <v>43594</v>
      </c>
      <c r="AV62" s="67" t="s">
        <v>539</v>
      </c>
      <c r="AW62" s="63" t="s">
        <v>1224</v>
      </c>
      <c r="AX62" s="60">
        <v>43787</v>
      </c>
      <c r="AY62" s="61" t="s">
        <v>374</v>
      </c>
      <c r="AZ62" s="66" t="s">
        <v>1225</v>
      </c>
      <c r="BA62" s="60">
        <v>43899</v>
      </c>
      <c r="BB62" s="67" t="s">
        <v>455</v>
      </c>
      <c r="BC62" s="63" t="s">
        <v>1226</v>
      </c>
      <c r="BD62" s="60">
        <v>43916</v>
      </c>
      <c r="BE62" s="61" t="s">
        <v>374</v>
      </c>
      <c r="BF62" s="66" t="s">
        <v>1227</v>
      </c>
      <c r="BG62" s="60">
        <v>44169</v>
      </c>
      <c r="BH62" s="67" t="s">
        <v>588</v>
      </c>
      <c r="BI62" s="63" t="s">
        <v>1228</v>
      </c>
      <c r="BJ62" s="60">
        <v>44249</v>
      </c>
      <c r="BK62" s="61" t="s">
        <v>457</v>
      </c>
      <c r="BL62" s="66" t="s">
        <v>1229</v>
      </c>
      <c r="BM62" s="60">
        <v>44448</v>
      </c>
      <c r="BN62" s="67" t="s">
        <v>378</v>
      </c>
      <c r="BO62" s="63" t="s">
        <v>1230</v>
      </c>
      <c r="BP62" s="60">
        <v>44552</v>
      </c>
      <c r="BQ62" s="61" t="s">
        <v>374</v>
      </c>
      <c r="BR62" s="66" t="s">
        <v>1231</v>
      </c>
      <c r="BS62" s="60" t="s">
        <v>390</v>
      </c>
      <c r="BT62" s="67" t="s">
        <v>391</v>
      </c>
      <c r="BU62" s="63" t="s">
        <v>390</v>
      </c>
      <c r="BV62" s="60" t="s">
        <v>390</v>
      </c>
      <c r="BW62" s="61" t="s">
        <v>391</v>
      </c>
      <c r="BX62" s="66" t="s">
        <v>390</v>
      </c>
      <c r="BY62" s="60" t="s">
        <v>390</v>
      </c>
      <c r="BZ62" s="67" t="s">
        <v>391</v>
      </c>
      <c r="CA62" s="69" t="s">
        <v>390</v>
      </c>
      <c r="CB62" s="115" t="str">
        <f>VLOOKUP(A62,Datos!$C$2:$AJ$25,34,0)</f>
        <v>Dirección Distrital de Archivo de Bogotá</v>
      </c>
    </row>
    <row r="63" spans="1:80" ht="399.95" customHeight="1" x14ac:dyDescent="0.2">
      <c r="A63" s="183" t="s">
        <v>183</v>
      </c>
      <c r="B63" s="73" t="s">
        <v>1205</v>
      </c>
      <c r="C63" s="51" t="s">
        <v>1206</v>
      </c>
      <c r="D63" s="73" t="s">
        <v>1207</v>
      </c>
      <c r="E63" s="168" t="s">
        <v>38</v>
      </c>
      <c r="F63" s="51" t="s">
        <v>1232</v>
      </c>
      <c r="G63" s="153" t="s">
        <v>1233</v>
      </c>
      <c r="H63" s="73" t="s">
        <v>35</v>
      </c>
      <c r="I63" s="73" t="s">
        <v>426</v>
      </c>
      <c r="J63" s="73" t="s">
        <v>78</v>
      </c>
      <c r="K63" s="51" t="s">
        <v>1234</v>
      </c>
      <c r="L63" s="51" t="s">
        <v>1235</v>
      </c>
      <c r="M63" s="51" t="s">
        <v>1236</v>
      </c>
      <c r="N63" s="51" t="s">
        <v>430</v>
      </c>
      <c r="O63" s="51" t="s">
        <v>1237</v>
      </c>
      <c r="P63" s="51" t="s">
        <v>431</v>
      </c>
      <c r="Q63" s="51" t="s">
        <v>409</v>
      </c>
      <c r="R63" s="75" t="s">
        <v>336</v>
      </c>
      <c r="S63" s="154">
        <v>0.4</v>
      </c>
      <c r="T63" s="75" t="s">
        <v>77</v>
      </c>
      <c r="U63" s="154">
        <v>0.8</v>
      </c>
      <c r="V63" s="73" t="s">
        <v>276</v>
      </c>
      <c r="W63" s="51" t="s">
        <v>1238</v>
      </c>
      <c r="X63" s="75" t="s">
        <v>338</v>
      </c>
      <c r="Y63" s="155">
        <v>0.1008</v>
      </c>
      <c r="Z63" s="75" t="s">
        <v>101</v>
      </c>
      <c r="AA63" s="155">
        <v>0.45000000000000007</v>
      </c>
      <c r="AB63" s="73" t="s">
        <v>84</v>
      </c>
      <c r="AC63" s="51" t="s">
        <v>1239</v>
      </c>
      <c r="AD63" s="73" t="s">
        <v>412</v>
      </c>
      <c r="AE63" s="51" t="s">
        <v>369</v>
      </c>
      <c r="AF63" s="51" t="s">
        <v>369</v>
      </c>
      <c r="AG63" s="51" t="s">
        <v>369</v>
      </c>
      <c r="AH63" s="51" t="s">
        <v>369</v>
      </c>
      <c r="AI63" s="51" t="s">
        <v>369</v>
      </c>
      <c r="AJ63" s="51" t="s">
        <v>1240</v>
      </c>
      <c r="AK63" s="51" t="s">
        <v>1241</v>
      </c>
      <c r="AL63" s="51" t="s">
        <v>1242</v>
      </c>
      <c r="AM63" s="51" t="s">
        <v>1243</v>
      </c>
      <c r="AN63" s="51" t="s">
        <v>1244</v>
      </c>
      <c r="AO63" s="51" t="s">
        <v>1245</v>
      </c>
      <c r="AP63" s="51" t="s">
        <v>1246</v>
      </c>
      <c r="AQ63" s="51" t="s">
        <v>1247</v>
      </c>
      <c r="AR63" s="157">
        <v>44917</v>
      </c>
      <c r="AS63" s="61" t="s">
        <v>374</v>
      </c>
      <c r="AT63" s="66" t="s">
        <v>1223</v>
      </c>
      <c r="AU63" s="60" t="s">
        <v>390</v>
      </c>
      <c r="AV63" s="67" t="s">
        <v>391</v>
      </c>
      <c r="AW63" s="63" t="s">
        <v>390</v>
      </c>
      <c r="AX63" s="60" t="s">
        <v>390</v>
      </c>
      <c r="AY63" s="61" t="s">
        <v>391</v>
      </c>
      <c r="AZ63" s="66" t="s">
        <v>390</v>
      </c>
      <c r="BA63" s="60" t="s">
        <v>390</v>
      </c>
      <c r="BB63" s="67" t="s">
        <v>391</v>
      </c>
      <c r="BC63" s="63" t="s">
        <v>390</v>
      </c>
      <c r="BD63" s="60" t="s">
        <v>390</v>
      </c>
      <c r="BE63" s="61" t="s">
        <v>391</v>
      </c>
      <c r="BF63" s="66" t="s">
        <v>390</v>
      </c>
      <c r="BG63" s="60" t="s">
        <v>390</v>
      </c>
      <c r="BH63" s="67" t="s">
        <v>391</v>
      </c>
      <c r="BI63" s="63" t="s">
        <v>390</v>
      </c>
      <c r="BJ63" s="60" t="s">
        <v>390</v>
      </c>
      <c r="BK63" s="61" t="s">
        <v>391</v>
      </c>
      <c r="BL63" s="66" t="s">
        <v>390</v>
      </c>
      <c r="BM63" s="60" t="s">
        <v>390</v>
      </c>
      <c r="BN63" s="67" t="s">
        <v>391</v>
      </c>
      <c r="BO63" s="63" t="s">
        <v>390</v>
      </c>
      <c r="BP63" s="60" t="s">
        <v>390</v>
      </c>
      <c r="BQ63" s="61" t="s">
        <v>391</v>
      </c>
      <c r="BR63" s="66" t="s">
        <v>390</v>
      </c>
      <c r="BS63" s="60" t="s">
        <v>390</v>
      </c>
      <c r="BT63" s="67" t="s">
        <v>391</v>
      </c>
      <c r="BU63" s="63" t="s">
        <v>390</v>
      </c>
      <c r="BV63" s="60" t="s">
        <v>390</v>
      </c>
      <c r="BW63" s="61" t="s">
        <v>391</v>
      </c>
      <c r="BX63" s="66" t="s">
        <v>390</v>
      </c>
      <c r="BY63" s="60" t="s">
        <v>390</v>
      </c>
      <c r="BZ63" s="67" t="s">
        <v>391</v>
      </c>
      <c r="CA63" s="69" t="s">
        <v>390</v>
      </c>
      <c r="CB63" s="115" t="str">
        <f>VLOOKUP(A63,Datos!$C$2:$AJ$25,34,0)</f>
        <v>Dirección Distrital de Archivo de Bogotá</v>
      </c>
    </row>
    <row r="64" spans="1:80" ht="399.95" customHeight="1" x14ac:dyDescent="0.2">
      <c r="A64" s="183" t="s">
        <v>183</v>
      </c>
      <c r="B64" s="73" t="s">
        <v>1205</v>
      </c>
      <c r="C64" s="51" t="s">
        <v>1206</v>
      </c>
      <c r="D64" s="73" t="s">
        <v>1207</v>
      </c>
      <c r="E64" s="168" t="s">
        <v>38</v>
      </c>
      <c r="F64" s="51" t="s">
        <v>1248</v>
      </c>
      <c r="G64" s="153" t="s">
        <v>1249</v>
      </c>
      <c r="H64" s="73" t="s">
        <v>63</v>
      </c>
      <c r="I64" s="73" t="s">
        <v>404</v>
      </c>
      <c r="J64" s="73" t="s">
        <v>78</v>
      </c>
      <c r="K64" s="51" t="s">
        <v>1250</v>
      </c>
      <c r="L64" s="51" t="s">
        <v>1251</v>
      </c>
      <c r="M64" s="51" t="s">
        <v>1252</v>
      </c>
      <c r="N64" s="51" t="s">
        <v>430</v>
      </c>
      <c r="O64" s="51" t="s">
        <v>363</v>
      </c>
      <c r="P64" s="51" t="s">
        <v>408</v>
      </c>
      <c r="Q64" s="51" t="s">
        <v>409</v>
      </c>
      <c r="R64" s="75" t="s">
        <v>338</v>
      </c>
      <c r="S64" s="154">
        <v>0.2</v>
      </c>
      <c r="T64" s="75" t="s">
        <v>51</v>
      </c>
      <c r="U64" s="154">
        <v>1</v>
      </c>
      <c r="V64" s="73" t="s">
        <v>277</v>
      </c>
      <c r="W64" s="51" t="s">
        <v>1253</v>
      </c>
      <c r="X64" s="75" t="s">
        <v>338</v>
      </c>
      <c r="Y64" s="155">
        <v>1.2700799999999998E-2</v>
      </c>
      <c r="Z64" s="75" t="s">
        <v>51</v>
      </c>
      <c r="AA64" s="155">
        <v>0.5625</v>
      </c>
      <c r="AB64" s="73" t="s">
        <v>277</v>
      </c>
      <c r="AC64" s="51" t="s">
        <v>1254</v>
      </c>
      <c r="AD64" s="73" t="s">
        <v>412</v>
      </c>
      <c r="AE64" s="51" t="s">
        <v>369</v>
      </c>
      <c r="AF64" s="51" t="s">
        <v>369</v>
      </c>
      <c r="AG64" s="51" t="s">
        <v>369</v>
      </c>
      <c r="AH64" s="51" t="s">
        <v>369</v>
      </c>
      <c r="AI64" s="51" t="s">
        <v>369</v>
      </c>
      <c r="AJ64" s="51" t="s">
        <v>1255</v>
      </c>
      <c r="AK64" s="51" t="s">
        <v>1256</v>
      </c>
      <c r="AL64" s="51" t="s">
        <v>1257</v>
      </c>
      <c r="AM64" s="51" t="s">
        <v>1258</v>
      </c>
      <c r="AN64" s="51" t="s">
        <v>1259</v>
      </c>
      <c r="AO64" s="51" t="s">
        <v>1260</v>
      </c>
      <c r="AP64" s="51" t="s">
        <v>1261</v>
      </c>
      <c r="AQ64" s="51" t="s">
        <v>1262</v>
      </c>
      <c r="AR64" s="157">
        <v>43496</v>
      </c>
      <c r="AS64" s="61" t="s">
        <v>725</v>
      </c>
      <c r="AT64" s="66" t="s">
        <v>1223</v>
      </c>
      <c r="AU64" s="60">
        <v>43594</v>
      </c>
      <c r="AV64" s="67" t="s">
        <v>539</v>
      </c>
      <c r="AW64" s="63" t="s">
        <v>1263</v>
      </c>
      <c r="AX64" s="60">
        <v>43787</v>
      </c>
      <c r="AY64" s="61" t="s">
        <v>374</v>
      </c>
      <c r="AZ64" s="66" t="s">
        <v>1225</v>
      </c>
      <c r="BA64" s="60">
        <v>43916</v>
      </c>
      <c r="BB64" s="67" t="s">
        <v>374</v>
      </c>
      <c r="BC64" s="63" t="s">
        <v>1264</v>
      </c>
      <c r="BD64" s="60">
        <v>44169</v>
      </c>
      <c r="BE64" s="61" t="s">
        <v>588</v>
      </c>
      <c r="BF64" s="66" t="s">
        <v>1265</v>
      </c>
      <c r="BG64" s="60">
        <v>44249</v>
      </c>
      <c r="BH64" s="67" t="s">
        <v>457</v>
      </c>
      <c r="BI64" s="63" t="s">
        <v>1266</v>
      </c>
      <c r="BJ64" s="60">
        <v>44448</v>
      </c>
      <c r="BK64" s="61" t="s">
        <v>588</v>
      </c>
      <c r="BL64" s="66" t="s">
        <v>1267</v>
      </c>
      <c r="BM64" s="60">
        <v>44546</v>
      </c>
      <c r="BN64" s="67" t="s">
        <v>374</v>
      </c>
      <c r="BO64" s="63" t="s">
        <v>1268</v>
      </c>
      <c r="BP64" s="60" t="s">
        <v>390</v>
      </c>
      <c r="BQ64" s="61" t="s">
        <v>391</v>
      </c>
      <c r="BR64" s="66" t="s">
        <v>390</v>
      </c>
      <c r="BS64" s="60" t="s">
        <v>390</v>
      </c>
      <c r="BT64" s="67" t="s">
        <v>391</v>
      </c>
      <c r="BU64" s="63" t="s">
        <v>390</v>
      </c>
      <c r="BV64" s="60" t="s">
        <v>390</v>
      </c>
      <c r="BW64" s="61" t="s">
        <v>391</v>
      </c>
      <c r="BX64" s="66" t="s">
        <v>390</v>
      </c>
      <c r="BY64" s="60" t="s">
        <v>390</v>
      </c>
      <c r="BZ64" s="67" t="s">
        <v>391</v>
      </c>
      <c r="CA64" s="69" t="s">
        <v>390</v>
      </c>
      <c r="CB64" s="115" t="str">
        <f>VLOOKUP(A64,Datos!$C$2:$AJ$25,34,0)</f>
        <v>Dirección Distrital de Archivo de Bogotá</v>
      </c>
    </row>
    <row r="65" spans="1:80" ht="399.95" customHeight="1" x14ac:dyDescent="0.2">
      <c r="A65" s="183" t="s">
        <v>183</v>
      </c>
      <c r="B65" s="73" t="s">
        <v>1205</v>
      </c>
      <c r="C65" s="51" t="s">
        <v>1206</v>
      </c>
      <c r="D65" s="73" t="s">
        <v>1207</v>
      </c>
      <c r="E65" s="168" t="s">
        <v>38</v>
      </c>
      <c r="F65" s="51" t="s">
        <v>1269</v>
      </c>
      <c r="G65" s="153" t="s">
        <v>1270</v>
      </c>
      <c r="H65" s="73" t="s">
        <v>35</v>
      </c>
      <c r="I65" s="73" t="s">
        <v>426</v>
      </c>
      <c r="J65" s="73" t="s">
        <v>78</v>
      </c>
      <c r="K65" s="51" t="s">
        <v>1271</v>
      </c>
      <c r="L65" s="51" t="s">
        <v>1272</v>
      </c>
      <c r="M65" s="51" t="s">
        <v>1273</v>
      </c>
      <c r="N65" s="51" t="s">
        <v>430</v>
      </c>
      <c r="O65" s="51" t="s">
        <v>363</v>
      </c>
      <c r="P65" s="51" t="s">
        <v>930</v>
      </c>
      <c r="Q65" s="51" t="s">
        <v>409</v>
      </c>
      <c r="R65" s="75" t="s">
        <v>340</v>
      </c>
      <c r="S65" s="154">
        <v>0.8</v>
      </c>
      <c r="T65" s="75" t="s">
        <v>121</v>
      </c>
      <c r="U65" s="154">
        <v>0.4</v>
      </c>
      <c r="V65" s="73" t="s">
        <v>84</v>
      </c>
      <c r="W65" s="51" t="s">
        <v>1274</v>
      </c>
      <c r="X65" s="75" t="s">
        <v>338</v>
      </c>
      <c r="Y65" s="155">
        <v>3.2533710707957739E-4</v>
      </c>
      <c r="Z65" s="75" t="s">
        <v>121</v>
      </c>
      <c r="AA65" s="155">
        <v>0.22500000000000003</v>
      </c>
      <c r="AB65" s="73" t="s">
        <v>275</v>
      </c>
      <c r="AC65" s="51" t="s">
        <v>1275</v>
      </c>
      <c r="AD65" s="73" t="s">
        <v>412</v>
      </c>
      <c r="AE65" s="51" t="s">
        <v>1276</v>
      </c>
      <c r="AF65" s="51" t="s">
        <v>1277</v>
      </c>
      <c r="AG65" s="51" t="s">
        <v>1278</v>
      </c>
      <c r="AH65" s="51" t="s">
        <v>1279</v>
      </c>
      <c r="AI65" s="51" t="s">
        <v>1280</v>
      </c>
      <c r="AJ65" s="51" t="s">
        <v>370</v>
      </c>
      <c r="AK65" s="51" t="s">
        <v>370</v>
      </c>
      <c r="AL65" s="51" t="s">
        <v>370</v>
      </c>
      <c r="AM65" s="51" t="s">
        <v>370</v>
      </c>
      <c r="AN65" s="51" t="s">
        <v>370</v>
      </c>
      <c r="AO65" s="51" t="s">
        <v>1281</v>
      </c>
      <c r="AP65" s="51" t="s">
        <v>1282</v>
      </c>
      <c r="AQ65" s="51" t="s">
        <v>1283</v>
      </c>
      <c r="AR65" s="157">
        <v>43347</v>
      </c>
      <c r="AS65" s="61" t="s">
        <v>374</v>
      </c>
      <c r="AT65" s="66" t="s">
        <v>482</v>
      </c>
      <c r="AU65" s="60">
        <v>43594</v>
      </c>
      <c r="AV65" s="67" t="s">
        <v>539</v>
      </c>
      <c r="AW65" s="63" t="s">
        <v>1284</v>
      </c>
      <c r="AX65" s="60">
        <v>43787</v>
      </c>
      <c r="AY65" s="61" t="s">
        <v>374</v>
      </c>
      <c r="AZ65" s="66" t="s">
        <v>1285</v>
      </c>
      <c r="BA65" s="60">
        <v>43916</v>
      </c>
      <c r="BB65" s="67" t="s">
        <v>374</v>
      </c>
      <c r="BC65" s="63" t="s">
        <v>1286</v>
      </c>
      <c r="BD65" s="60">
        <v>44169</v>
      </c>
      <c r="BE65" s="61" t="s">
        <v>588</v>
      </c>
      <c r="BF65" s="66" t="s">
        <v>1287</v>
      </c>
      <c r="BG65" s="60">
        <v>44249</v>
      </c>
      <c r="BH65" s="67" t="s">
        <v>457</v>
      </c>
      <c r="BI65" s="63" t="s">
        <v>1288</v>
      </c>
      <c r="BJ65" s="60">
        <v>44552</v>
      </c>
      <c r="BK65" s="61" t="s">
        <v>374</v>
      </c>
      <c r="BL65" s="66" t="s">
        <v>1289</v>
      </c>
      <c r="BM65" s="60" t="s">
        <v>390</v>
      </c>
      <c r="BN65" s="67" t="s">
        <v>391</v>
      </c>
      <c r="BO65" s="63" t="s">
        <v>390</v>
      </c>
      <c r="BP65" s="60" t="s">
        <v>390</v>
      </c>
      <c r="BQ65" s="61" t="s">
        <v>391</v>
      </c>
      <c r="BR65" s="66" t="s">
        <v>390</v>
      </c>
      <c r="BS65" s="60" t="s">
        <v>390</v>
      </c>
      <c r="BT65" s="67" t="s">
        <v>391</v>
      </c>
      <c r="BU65" s="63" t="s">
        <v>390</v>
      </c>
      <c r="BV65" s="60" t="s">
        <v>390</v>
      </c>
      <c r="BW65" s="61" t="s">
        <v>391</v>
      </c>
      <c r="BX65" s="66" t="s">
        <v>390</v>
      </c>
      <c r="BY65" s="60" t="s">
        <v>390</v>
      </c>
      <c r="BZ65" s="67" t="s">
        <v>391</v>
      </c>
      <c r="CA65" s="69" t="s">
        <v>390</v>
      </c>
      <c r="CB65" s="115" t="str">
        <f>VLOOKUP(A65,Datos!$C$2:$AJ$25,34,0)</f>
        <v>Dirección Distrital de Archivo de Bogotá</v>
      </c>
    </row>
    <row r="66" spans="1:80" ht="399.95" customHeight="1" x14ac:dyDescent="0.2">
      <c r="A66" s="183" t="s">
        <v>183</v>
      </c>
      <c r="B66" s="73" t="s">
        <v>1205</v>
      </c>
      <c r="C66" s="51" t="s">
        <v>1206</v>
      </c>
      <c r="D66" s="73" t="s">
        <v>1207</v>
      </c>
      <c r="E66" s="168" t="s">
        <v>38</v>
      </c>
      <c r="F66" s="51" t="s">
        <v>1269</v>
      </c>
      <c r="G66" s="153" t="s">
        <v>1290</v>
      </c>
      <c r="H66" s="73" t="s">
        <v>63</v>
      </c>
      <c r="I66" s="73" t="s">
        <v>404</v>
      </c>
      <c r="J66" s="73" t="s">
        <v>78</v>
      </c>
      <c r="K66" s="51" t="s">
        <v>1291</v>
      </c>
      <c r="L66" s="51" t="s">
        <v>1292</v>
      </c>
      <c r="M66" s="51" t="s">
        <v>1293</v>
      </c>
      <c r="N66" s="51" t="s">
        <v>430</v>
      </c>
      <c r="O66" s="51" t="s">
        <v>363</v>
      </c>
      <c r="P66" s="51" t="s">
        <v>408</v>
      </c>
      <c r="Q66" s="51" t="s">
        <v>409</v>
      </c>
      <c r="R66" s="75" t="s">
        <v>338</v>
      </c>
      <c r="S66" s="154">
        <v>0.2</v>
      </c>
      <c r="T66" s="75" t="s">
        <v>77</v>
      </c>
      <c r="U66" s="154">
        <v>0.8</v>
      </c>
      <c r="V66" s="73" t="s">
        <v>276</v>
      </c>
      <c r="W66" s="51" t="s">
        <v>686</v>
      </c>
      <c r="X66" s="75" t="s">
        <v>338</v>
      </c>
      <c r="Y66" s="155">
        <v>3.5279999999999992E-2</v>
      </c>
      <c r="Z66" s="75" t="s">
        <v>77</v>
      </c>
      <c r="AA66" s="155">
        <v>0.14238281250000001</v>
      </c>
      <c r="AB66" s="73" t="s">
        <v>276</v>
      </c>
      <c r="AC66" s="51" t="s">
        <v>1294</v>
      </c>
      <c r="AD66" s="73" t="s">
        <v>412</v>
      </c>
      <c r="AE66" s="51" t="s">
        <v>369</v>
      </c>
      <c r="AF66" s="51" t="s">
        <v>369</v>
      </c>
      <c r="AG66" s="51" t="s">
        <v>369</v>
      </c>
      <c r="AH66" s="51" t="s">
        <v>369</v>
      </c>
      <c r="AI66" s="51" t="s">
        <v>369</v>
      </c>
      <c r="AJ66" s="51" t="s">
        <v>1295</v>
      </c>
      <c r="AK66" s="51" t="s">
        <v>1296</v>
      </c>
      <c r="AL66" s="51" t="s">
        <v>1297</v>
      </c>
      <c r="AM66" s="51" t="s">
        <v>1298</v>
      </c>
      <c r="AN66" s="51" t="s">
        <v>1299</v>
      </c>
      <c r="AO66" s="51" t="s">
        <v>1300</v>
      </c>
      <c r="AP66" s="51" t="s">
        <v>1301</v>
      </c>
      <c r="AQ66" s="51" t="s">
        <v>1302</v>
      </c>
      <c r="AR66" s="157">
        <v>43496</v>
      </c>
      <c r="AS66" s="61" t="s">
        <v>374</v>
      </c>
      <c r="AT66" s="66" t="s">
        <v>482</v>
      </c>
      <c r="AU66" s="60">
        <v>43594</v>
      </c>
      <c r="AV66" s="67" t="s">
        <v>539</v>
      </c>
      <c r="AW66" s="63" t="s">
        <v>1303</v>
      </c>
      <c r="AX66" s="60">
        <v>43916</v>
      </c>
      <c r="AY66" s="61" t="s">
        <v>470</v>
      </c>
      <c r="AZ66" s="66" t="s">
        <v>1285</v>
      </c>
      <c r="BA66" s="60">
        <v>44169</v>
      </c>
      <c r="BB66" s="67" t="s">
        <v>588</v>
      </c>
      <c r="BC66" s="63" t="s">
        <v>1304</v>
      </c>
      <c r="BD66" s="60">
        <v>44249</v>
      </c>
      <c r="BE66" s="61" t="s">
        <v>457</v>
      </c>
      <c r="BF66" s="66" t="s">
        <v>1305</v>
      </c>
      <c r="BG66" s="60">
        <v>44448</v>
      </c>
      <c r="BH66" s="67" t="s">
        <v>588</v>
      </c>
      <c r="BI66" s="63" t="s">
        <v>1306</v>
      </c>
      <c r="BJ66" s="60">
        <v>44546</v>
      </c>
      <c r="BK66" s="61" t="s">
        <v>374</v>
      </c>
      <c r="BL66" s="66" t="s">
        <v>1307</v>
      </c>
      <c r="BM66" s="60">
        <v>44599</v>
      </c>
      <c r="BN66" s="67" t="s">
        <v>588</v>
      </c>
      <c r="BO66" s="63" t="s">
        <v>1308</v>
      </c>
      <c r="BP66" s="60" t="s">
        <v>390</v>
      </c>
      <c r="BQ66" s="61" t="s">
        <v>391</v>
      </c>
      <c r="BR66" s="66" t="s">
        <v>390</v>
      </c>
      <c r="BS66" s="60" t="s">
        <v>390</v>
      </c>
      <c r="BT66" s="67" t="s">
        <v>391</v>
      </c>
      <c r="BU66" s="63" t="s">
        <v>390</v>
      </c>
      <c r="BV66" s="60" t="s">
        <v>390</v>
      </c>
      <c r="BW66" s="61" t="s">
        <v>391</v>
      </c>
      <c r="BX66" s="66" t="s">
        <v>390</v>
      </c>
      <c r="BY66" s="60" t="s">
        <v>390</v>
      </c>
      <c r="BZ66" s="67" t="s">
        <v>391</v>
      </c>
      <c r="CA66" s="69" t="s">
        <v>390</v>
      </c>
      <c r="CB66" s="115" t="str">
        <f>VLOOKUP(A66,Datos!$C$2:$AJ$25,34,0)</f>
        <v>Dirección Distrital de Archivo de Bogotá</v>
      </c>
    </row>
    <row r="67" spans="1:80" ht="399.95" customHeight="1" x14ac:dyDescent="0.2">
      <c r="A67" s="183" t="s">
        <v>287</v>
      </c>
      <c r="B67" s="73" t="s">
        <v>1309</v>
      </c>
      <c r="C67" s="51" t="s">
        <v>1310</v>
      </c>
      <c r="D67" s="73" t="s">
        <v>218</v>
      </c>
      <c r="E67" s="168" t="s">
        <v>111</v>
      </c>
      <c r="F67" s="51" t="s">
        <v>1311</v>
      </c>
      <c r="G67" s="153" t="s">
        <v>1312</v>
      </c>
      <c r="H67" s="73" t="s">
        <v>35</v>
      </c>
      <c r="I67" s="73" t="s">
        <v>426</v>
      </c>
      <c r="J67" s="73" t="s">
        <v>78</v>
      </c>
      <c r="K67" s="51" t="s">
        <v>1313</v>
      </c>
      <c r="L67" s="51" t="s">
        <v>1314</v>
      </c>
      <c r="M67" s="51" t="s">
        <v>1315</v>
      </c>
      <c r="N67" s="51" t="s">
        <v>430</v>
      </c>
      <c r="O67" s="51" t="s">
        <v>363</v>
      </c>
      <c r="P67" s="51" t="s">
        <v>431</v>
      </c>
      <c r="Q67" s="51" t="s">
        <v>409</v>
      </c>
      <c r="R67" s="75" t="s">
        <v>336</v>
      </c>
      <c r="S67" s="154">
        <v>0.4</v>
      </c>
      <c r="T67" s="75" t="s">
        <v>337</v>
      </c>
      <c r="U67" s="154">
        <v>0.2</v>
      </c>
      <c r="V67" s="73" t="s">
        <v>275</v>
      </c>
      <c r="W67" s="51" t="s">
        <v>1316</v>
      </c>
      <c r="X67" s="75" t="s">
        <v>338</v>
      </c>
      <c r="Y67" s="155">
        <v>8.6399999999999991E-2</v>
      </c>
      <c r="Z67" s="75" t="s">
        <v>337</v>
      </c>
      <c r="AA67" s="155">
        <v>8.4375000000000006E-2</v>
      </c>
      <c r="AB67" s="73" t="s">
        <v>275</v>
      </c>
      <c r="AC67" s="51" t="s">
        <v>1317</v>
      </c>
      <c r="AD67" s="73" t="s">
        <v>368</v>
      </c>
      <c r="AE67" s="51" t="s">
        <v>369</v>
      </c>
      <c r="AF67" s="51" t="s">
        <v>369</v>
      </c>
      <c r="AG67" s="51" t="s">
        <v>369</v>
      </c>
      <c r="AH67" s="51" t="s">
        <v>369</v>
      </c>
      <c r="AI67" s="51" t="s">
        <v>369</v>
      </c>
      <c r="AJ67" s="51" t="s">
        <v>370</v>
      </c>
      <c r="AK67" s="51" t="s">
        <v>370</v>
      </c>
      <c r="AL67" s="51" t="s">
        <v>370</v>
      </c>
      <c r="AM67" s="51" t="s">
        <v>370</v>
      </c>
      <c r="AN67" s="51" t="s">
        <v>370</v>
      </c>
      <c r="AO67" s="51" t="s">
        <v>1318</v>
      </c>
      <c r="AP67" s="51" t="s">
        <v>1319</v>
      </c>
      <c r="AQ67" s="51" t="s">
        <v>1320</v>
      </c>
      <c r="AR67" s="157">
        <v>43715</v>
      </c>
      <c r="AS67" s="61" t="s">
        <v>374</v>
      </c>
      <c r="AT67" s="66" t="s">
        <v>1321</v>
      </c>
      <c r="AU67" s="60">
        <v>43599</v>
      </c>
      <c r="AV67" s="67" t="s">
        <v>374</v>
      </c>
      <c r="AW67" s="63" t="s">
        <v>1322</v>
      </c>
      <c r="AX67" s="60">
        <v>43767</v>
      </c>
      <c r="AY67" s="61" t="s">
        <v>1062</v>
      </c>
      <c r="AZ67" s="66" t="s">
        <v>1323</v>
      </c>
      <c r="BA67" s="60">
        <v>43901</v>
      </c>
      <c r="BB67" s="67" t="s">
        <v>380</v>
      </c>
      <c r="BC67" s="63" t="s">
        <v>1324</v>
      </c>
      <c r="BD67" s="60">
        <v>44074</v>
      </c>
      <c r="BE67" s="61" t="s">
        <v>382</v>
      </c>
      <c r="BF67" s="66" t="s">
        <v>1325</v>
      </c>
      <c r="BG67" s="60">
        <v>44249</v>
      </c>
      <c r="BH67" s="67" t="s">
        <v>588</v>
      </c>
      <c r="BI67" s="63" t="s">
        <v>1326</v>
      </c>
      <c r="BJ67" s="60">
        <v>44419</v>
      </c>
      <c r="BK67" s="61" t="s">
        <v>382</v>
      </c>
      <c r="BL67" s="66" t="s">
        <v>1327</v>
      </c>
      <c r="BM67" s="60">
        <v>44544</v>
      </c>
      <c r="BN67" s="67" t="s">
        <v>374</v>
      </c>
      <c r="BO67" s="63" t="s">
        <v>1328</v>
      </c>
      <c r="BP67" s="60">
        <v>44645</v>
      </c>
      <c r="BQ67" s="61" t="s">
        <v>380</v>
      </c>
      <c r="BR67" s="66" t="s">
        <v>1329</v>
      </c>
      <c r="BS67" s="60" t="s">
        <v>390</v>
      </c>
      <c r="BT67" s="67" t="s">
        <v>391</v>
      </c>
      <c r="BU67" s="63" t="s">
        <v>390</v>
      </c>
      <c r="BV67" s="60" t="s">
        <v>390</v>
      </c>
      <c r="BW67" s="61" t="s">
        <v>391</v>
      </c>
      <c r="BX67" s="66" t="s">
        <v>390</v>
      </c>
      <c r="BY67" s="60" t="s">
        <v>390</v>
      </c>
      <c r="BZ67" s="67" t="s">
        <v>391</v>
      </c>
      <c r="CA67" s="69" t="s">
        <v>390</v>
      </c>
      <c r="CB67" s="115" t="str">
        <f>VLOOKUP(A67,Datos!$C$2:$AJ$25,34,0)</f>
        <v>Oficina Asesora de Jurídica</v>
      </c>
    </row>
    <row r="68" spans="1:80" ht="399.95" customHeight="1" x14ac:dyDescent="0.2">
      <c r="A68" s="183" t="s">
        <v>287</v>
      </c>
      <c r="B68" s="73" t="s">
        <v>1309</v>
      </c>
      <c r="C68" s="51" t="s">
        <v>1310</v>
      </c>
      <c r="D68" s="73" t="s">
        <v>218</v>
      </c>
      <c r="E68" s="168" t="s">
        <v>111</v>
      </c>
      <c r="F68" s="51" t="s">
        <v>1330</v>
      </c>
      <c r="G68" s="153" t="s">
        <v>1331</v>
      </c>
      <c r="H68" s="73" t="s">
        <v>35</v>
      </c>
      <c r="I68" s="73" t="s">
        <v>426</v>
      </c>
      <c r="J68" s="73" t="s">
        <v>78</v>
      </c>
      <c r="K68" s="51" t="s">
        <v>1332</v>
      </c>
      <c r="L68" s="51" t="s">
        <v>1314</v>
      </c>
      <c r="M68" s="51" t="s">
        <v>1333</v>
      </c>
      <c r="N68" s="51" t="s">
        <v>430</v>
      </c>
      <c r="O68" s="51" t="s">
        <v>363</v>
      </c>
      <c r="P68" s="51" t="s">
        <v>431</v>
      </c>
      <c r="Q68" s="51" t="s">
        <v>409</v>
      </c>
      <c r="R68" s="75" t="s">
        <v>338</v>
      </c>
      <c r="S68" s="154">
        <v>0.2</v>
      </c>
      <c r="T68" s="75" t="s">
        <v>337</v>
      </c>
      <c r="U68" s="154">
        <v>0.2</v>
      </c>
      <c r="V68" s="73" t="s">
        <v>275</v>
      </c>
      <c r="W68" s="51" t="s">
        <v>1334</v>
      </c>
      <c r="X68" s="75" t="s">
        <v>338</v>
      </c>
      <c r="Y68" s="155">
        <v>0.12</v>
      </c>
      <c r="Z68" s="75" t="s">
        <v>337</v>
      </c>
      <c r="AA68" s="155">
        <v>0.15000000000000002</v>
      </c>
      <c r="AB68" s="73" t="s">
        <v>275</v>
      </c>
      <c r="AC68" s="51" t="s">
        <v>1334</v>
      </c>
      <c r="AD68" s="73" t="s">
        <v>368</v>
      </c>
      <c r="AE68" s="51" t="s">
        <v>369</v>
      </c>
      <c r="AF68" s="51" t="s">
        <v>369</v>
      </c>
      <c r="AG68" s="51" t="s">
        <v>369</v>
      </c>
      <c r="AH68" s="51" t="s">
        <v>369</v>
      </c>
      <c r="AI68" s="51" t="s">
        <v>369</v>
      </c>
      <c r="AJ68" s="51" t="s">
        <v>370</v>
      </c>
      <c r="AK68" s="51" t="s">
        <v>370</v>
      </c>
      <c r="AL68" s="51" t="s">
        <v>370</v>
      </c>
      <c r="AM68" s="51" t="s">
        <v>370</v>
      </c>
      <c r="AN68" s="51" t="s">
        <v>370</v>
      </c>
      <c r="AO68" s="51" t="s">
        <v>1335</v>
      </c>
      <c r="AP68" s="51" t="s">
        <v>1336</v>
      </c>
      <c r="AQ68" s="51" t="s">
        <v>1337</v>
      </c>
      <c r="AR68" s="157">
        <v>43715</v>
      </c>
      <c r="AS68" s="61" t="s">
        <v>374</v>
      </c>
      <c r="AT68" s="66" t="s">
        <v>1321</v>
      </c>
      <c r="AU68" s="60">
        <v>43599</v>
      </c>
      <c r="AV68" s="67" t="s">
        <v>374</v>
      </c>
      <c r="AW68" s="63" t="s">
        <v>1322</v>
      </c>
      <c r="AX68" s="60">
        <v>43767</v>
      </c>
      <c r="AY68" s="61" t="s">
        <v>1338</v>
      </c>
      <c r="AZ68" s="66" t="s">
        <v>1339</v>
      </c>
      <c r="BA68" s="60">
        <v>43901</v>
      </c>
      <c r="BB68" s="67" t="s">
        <v>1340</v>
      </c>
      <c r="BC68" s="63" t="s">
        <v>1341</v>
      </c>
      <c r="BD68" s="60">
        <v>44074</v>
      </c>
      <c r="BE68" s="61" t="s">
        <v>382</v>
      </c>
      <c r="BF68" s="66" t="s">
        <v>1325</v>
      </c>
      <c r="BG68" s="60">
        <v>44249</v>
      </c>
      <c r="BH68" s="67" t="s">
        <v>380</v>
      </c>
      <c r="BI68" s="63" t="s">
        <v>1326</v>
      </c>
      <c r="BJ68" s="60">
        <v>44544</v>
      </c>
      <c r="BK68" s="61" t="s">
        <v>374</v>
      </c>
      <c r="BL68" s="66" t="s">
        <v>1328</v>
      </c>
      <c r="BM68" s="60">
        <v>44645</v>
      </c>
      <c r="BN68" s="67" t="s">
        <v>380</v>
      </c>
      <c r="BO68" s="63" t="s">
        <v>1329</v>
      </c>
      <c r="BP68" s="60" t="s">
        <v>390</v>
      </c>
      <c r="BQ68" s="61" t="s">
        <v>391</v>
      </c>
      <c r="BR68" s="66" t="s">
        <v>390</v>
      </c>
      <c r="BS68" s="60" t="s">
        <v>390</v>
      </c>
      <c r="BT68" s="67" t="s">
        <v>391</v>
      </c>
      <c r="BU68" s="63" t="s">
        <v>390</v>
      </c>
      <c r="BV68" s="60" t="s">
        <v>390</v>
      </c>
      <c r="BW68" s="61" t="s">
        <v>391</v>
      </c>
      <c r="BX68" s="66" t="s">
        <v>390</v>
      </c>
      <c r="BY68" s="60" t="s">
        <v>390</v>
      </c>
      <c r="BZ68" s="67" t="s">
        <v>391</v>
      </c>
      <c r="CA68" s="69" t="s">
        <v>390</v>
      </c>
      <c r="CB68" s="115" t="str">
        <f>VLOOKUP(A68,Datos!$C$2:$AJ$25,34,0)</f>
        <v>Oficina Asesora de Jurídica</v>
      </c>
    </row>
    <row r="69" spans="1:80" ht="399.95" customHeight="1" x14ac:dyDescent="0.2">
      <c r="A69" s="183" t="s">
        <v>287</v>
      </c>
      <c r="B69" s="73" t="s">
        <v>1309</v>
      </c>
      <c r="C69" s="51" t="s">
        <v>1310</v>
      </c>
      <c r="D69" s="73" t="s">
        <v>218</v>
      </c>
      <c r="E69" s="168" t="s">
        <v>111</v>
      </c>
      <c r="F69" s="51" t="s">
        <v>1342</v>
      </c>
      <c r="G69" s="153" t="s">
        <v>1343</v>
      </c>
      <c r="H69" s="73" t="s">
        <v>35</v>
      </c>
      <c r="I69" s="73" t="s">
        <v>426</v>
      </c>
      <c r="J69" s="73" t="s">
        <v>78</v>
      </c>
      <c r="K69" s="51" t="s">
        <v>1344</v>
      </c>
      <c r="L69" s="51" t="s">
        <v>1314</v>
      </c>
      <c r="M69" s="51" t="s">
        <v>1345</v>
      </c>
      <c r="N69" s="51" t="s">
        <v>430</v>
      </c>
      <c r="O69" s="51" t="s">
        <v>363</v>
      </c>
      <c r="P69" s="51" t="s">
        <v>431</v>
      </c>
      <c r="Q69" s="51" t="s">
        <v>409</v>
      </c>
      <c r="R69" s="75" t="s">
        <v>336</v>
      </c>
      <c r="S69" s="154">
        <v>0.4</v>
      </c>
      <c r="T69" s="75" t="s">
        <v>337</v>
      </c>
      <c r="U69" s="154">
        <v>0.2</v>
      </c>
      <c r="V69" s="73" t="s">
        <v>275</v>
      </c>
      <c r="W69" s="51" t="s">
        <v>1346</v>
      </c>
      <c r="X69" s="75" t="s">
        <v>336</v>
      </c>
      <c r="Y69" s="155">
        <v>0.24</v>
      </c>
      <c r="Z69" s="75" t="s">
        <v>337</v>
      </c>
      <c r="AA69" s="155">
        <v>0.15000000000000002</v>
      </c>
      <c r="AB69" s="73" t="s">
        <v>275</v>
      </c>
      <c r="AC69" s="51" t="s">
        <v>1346</v>
      </c>
      <c r="AD69" s="73" t="s">
        <v>368</v>
      </c>
      <c r="AE69" s="51" t="s">
        <v>369</v>
      </c>
      <c r="AF69" s="51" t="s">
        <v>369</v>
      </c>
      <c r="AG69" s="51" t="s">
        <v>369</v>
      </c>
      <c r="AH69" s="51" t="s">
        <v>369</v>
      </c>
      <c r="AI69" s="51" t="s">
        <v>369</v>
      </c>
      <c r="AJ69" s="51" t="s">
        <v>370</v>
      </c>
      <c r="AK69" s="51" t="s">
        <v>370</v>
      </c>
      <c r="AL69" s="51" t="s">
        <v>370</v>
      </c>
      <c r="AM69" s="51" t="s">
        <v>370</v>
      </c>
      <c r="AN69" s="51" t="s">
        <v>370</v>
      </c>
      <c r="AO69" s="51" t="s">
        <v>1347</v>
      </c>
      <c r="AP69" s="51" t="s">
        <v>1348</v>
      </c>
      <c r="AQ69" s="51" t="s">
        <v>1349</v>
      </c>
      <c r="AR69" s="157">
        <v>43715</v>
      </c>
      <c r="AS69" s="61" t="s">
        <v>374</v>
      </c>
      <c r="AT69" s="66" t="s">
        <v>1321</v>
      </c>
      <c r="AU69" s="60">
        <v>43599</v>
      </c>
      <c r="AV69" s="67" t="s">
        <v>374</v>
      </c>
      <c r="AW69" s="63" t="s">
        <v>1350</v>
      </c>
      <c r="AX69" s="60">
        <v>43767</v>
      </c>
      <c r="AY69" s="61" t="s">
        <v>1338</v>
      </c>
      <c r="AZ69" s="66" t="s">
        <v>1351</v>
      </c>
      <c r="BA69" s="60">
        <v>43901</v>
      </c>
      <c r="BB69" s="67" t="s">
        <v>1340</v>
      </c>
      <c r="BC69" s="63" t="s">
        <v>1341</v>
      </c>
      <c r="BD69" s="60">
        <v>44074</v>
      </c>
      <c r="BE69" s="61" t="s">
        <v>382</v>
      </c>
      <c r="BF69" s="66" t="s">
        <v>1325</v>
      </c>
      <c r="BG69" s="60">
        <v>44249</v>
      </c>
      <c r="BH69" s="67" t="s">
        <v>380</v>
      </c>
      <c r="BI69" s="63" t="s">
        <v>1326</v>
      </c>
      <c r="BJ69" s="60">
        <v>44544</v>
      </c>
      <c r="BK69" s="61" t="s">
        <v>374</v>
      </c>
      <c r="BL69" s="66" t="s">
        <v>1328</v>
      </c>
      <c r="BM69" s="60">
        <v>44645</v>
      </c>
      <c r="BN69" s="67" t="s">
        <v>380</v>
      </c>
      <c r="BO69" s="63" t="s">
        <v>1329</v>
      </c>
      <c r="BP69" s="60" t="s">
        <v>390</v>
      </c>
      <c r="BQ69" s="61" t="s">
        <v>391</v>
      </c>
      <c r="BR69" s="66" t="s">
        <v>390</v>
      </c>
      <c r="BS69" s="60" t="s">
        <v>390</v>
      </c>
      <c r="BT69" s="67" t="s">
        <v>391</v>
      </c>
      <c r="BU69" s="63" t="s">
        <v>390</v>
      </c>
      <c r="BV69" s="60" t="s">
        <v>390</v>
      </c>
      <c r="BW69" s="61" t="s">
        <v>391</v>
      </c>
      <c r="BX69" s="66" t="s">
        <v>390</v>
      </c>
      <c r="BY69" s="60" t="s">
        <v>390</v>
      </c>
      <c r="BZ69" s="67" t="s">
        <v>391</v>
      </c>
      <c r="CA69" s="69" t="s">
        <v>390</v>
      </c>
      <c r="CB69" s="115" t="str">
        <f>VLOOKUP(A69,Datos!$C$2:$AJ$25,34,0)</f>
        <v>Oficina Asesora de Jurídica</v>
      </c>
    </row>
    <row r="70" spans="1:80" ht="399.95" customHeight="1" x14ac:dyDescent="0.2">
      <c r="A70" s="183" t="s">
        <v>287</v>
      </c>
      <c r="B70" s="73" t="s">
        <v>1309</v>
      </c>
      <c r="C70" s="51" t="s">
        <v>1310</v>
      </c>
      <c r="D70" s="73" t="s">
        <v>218</v>
      </c>
      <c r="E70" s="168" t="s">
        <v>111</v>
      </c>
      <c r="F70" s="51" t="s">
        <v>1311</v>
      </c>
      <c r="G70" s="153" t="s">
        <v>1352</v>
      </c>
      <c r="H70" s="73" t="s">
        <v>63</v>
      </c>
      <c r="I70" s="73" t="s">
        <v>426</v>
      </c>
      <c r="J70" s="73" t="s">
        <v>78</v>
      </c>
      <c r="K70" s="51" t="s">
        <v>1353</v>
      </c>
      <c r="L70" s="51" t="s">
        <v>1314</v>
      </c>
      <c r="M70" s="51" t="s">
        <v>1354</v>
      </c>
      <c r="N70" s="51" t="s">
        <v>430</v>
      </c>
      <c r="O70" s="51" t="s">
        <v>363</v>
      </c>
      <c r="P70" s="51" t="s">
        <v>431</v>
      </c>
      <c r="Q70" s="51" t="s">
        <v>409</v>
      </c>
      <c r="R70" s="75" t="s">
        <v>338</v>
      </c>
      <c r="S70" s="154">
        <v>0.2</v>
      </c>
      <c r="T70" s="75" t="s">
        <v>101</v>
      </c>
      <c r="U70" s="154">
        <v>0.6</v>
      </c>
      <c r="V70" s="73" t="s">
        <v>84</v>
      </c>
      <c r="W70" s="51" t="s">
        <v>1355</v>
      </c>
      <c r="X70" s="75" t="s">
        <v>338</v>
      </c>
      <c r="Y70" s="155">
        <v>4.3199999999999995E-2</v>
      </c>
      <c r="Z70" s="75" t="s">
        <v>101</v>
      </c>
      <c r="AA70" s="155">
        <v>0.25312499999999999</v>
      </c>
      <c r="AB70" s="73" t="s">
        <v>84</v>
      </c>
      <c r="AC70" s="51" t="s">
        <v>1355</v>
      </c>
      <c r="AD70" s="73" t="s">
        <v>412</v>
      </c>
      <c r="AE70" s="51" t="s">
        <v>369</v>
      </c>
      <c r="AF70" s="51" t="s">
        <v>369</v>
      </c>
      <c r="AG70" s="51" t="s">
        <v>369</v>
      </c>
      <c r="AH70" s="51" t="s">
        <v>369</v>
      </c>
      <c r="AI70" s="51" t="s">
        <v>369</v>
      </c>
      <c r="AJ70" s="51" t="s">
        <v>1356</v>
      </c>
      <c r="AK70" s="51" t="s">
        <v>1357</v>
      </c>
      <c r="AL70" s="51" t="s">
        <v>1358</v>
      </c>
      <c r="AM70" s="51" t="s">
        <v>1359</v>
      </c>
      <c r="AN70" s="51" t="s">
        <v>1360</v>
      </c>
      <c r="AO70" s="51" t="s">
        <v>1361</v>
      </c>
      <c r="AP70" s="51" t="s">
        <v>1319</v>
      </c>
      <c r="AQ70" s="51" t="s">
        <v>1362</v>
      </c>
      <c r="AR70" s="157">
        <v>43599</v>
      </c>
      <c r="AS70" s="61" t="s">
        <v>374</v>
      </c>
      <c r="AT70" s="66" t="s">
        <v>1321</v>
      </c>
      <c r="AU70" s="60">
        <v>43767</v>
      </c>
      <c r="AV70" s="67" t="s">
        <v>592</v>
      </c>
      <c r="AW70" s="63" t="s">
        <v>1363</v>
      </c>
      <c r="AX70" s="60">
        <v>43901</v>
      </c>
      <c r="AY70" s="61" t="s">
        <v>470</v>
      </c>
      <c r="AZ70" s="66" t="s">
        <v>1364</v>
      </c>
      <c r="BA70" s="60">
        <v>44074</v>
      </c>
      <c r="BB70" s="67" t="s">
        <v>382</v>
      </c>
      <c r="BC70" s="63" t="s">
        <v>1325</v>
      </c>
      <c r="BD70" s="60">
        <v>44169</v>
      </c>
      <c r="BE70" s="61" t="s">
        <v>588</v>
      </c>
      <c r="BF70" s="66" t="s">
        <v>1365</v>
      </c>
      <c r="BG70" s="60">
        <v>44244</v>
      </c>
      <c r="BH70" s="67" t="s">
        <v>588</v>
      </c>
      <c r="BI70" s="63" t="s">
        <v>1366</v>
      </c>
      <c r="BJ70" s="60">
        <v>44249</v>
      </c>
      <c r="BK70" s="61" t="s">
        <v>380</v>
      </c>
      <c r="BL70" s="66" t="s">
        <v>1326</v>
      </c>
      <c r="BM70" s="60">
        <v>44419</v>
      </c>
      <c r="BN70" s="67" t="s">
        <v>382</v>
      </c>
      <c r="BO70" s="63" t="s">
        <v>1327</v>
      </c>
      <c r="BP70" s="60">
        <v>44544</v>
      </c>
      <c r="BQ70" s="61" t="s">
        <v>374</v>
      </c>
      <c r="BR70" s="66" t="s">
        <v>1328</v>
      </c>
      <c r="BS70" s="60">
        <v>44645</v>
      </c>
      <c r="BT70" s="67" t="s">
        <v>380</v>
      </c>
      <c r="BU70" s="63" t="s">
        <v>1329</v>
      </c>
      <c r="BV70" s="60" t="s">
        <v>390</v>
      </c>
      <c r="BW70" s="61" t="s">
        <v>391</v>
      </c>
      <c r="BX70" s="66" t="s">
        <v>390</v>
      </c>
      <c r="BY70" s="60" t="s">
        <v>390</v>
      </c>
      <c r="BZ70" s="67" t="s">
        <v>391</v>
      </c>
      <c r="CA70" s="69" t="s">
        <v>390</v>
      </c>
      <c r="CB70" s="115" t="str">
        <f>VLOOKUP(A70,Datos!$C$2:$AJ$25,34,0)</f>
        <v>Oficina Asesora de Jurídica</v>
      </c>
    </row>
    <row r="71" spans="1:80" ht="399.95" customHeight="1" x14ac:dyDescent="0.2">
      <c r="A71" s="183" t="s">
        <v>180</v>
      </c>
      <c r="B71" s="73" t="s">
        <v>1367</v>
      </c>
      <c r="C71" s="51" t="s">
        <v>1368</v>
      </c>
      <c r="D71" s="73" t="s">
        <v>169</v>
      </c>
      <c r="E71" s="168" t="s">
        <v>111</v>
      </c>
      <c r="F71" s="51" t="s">
        <v>1369</v>
      </c>
      <c r="G71" s="153" t="s">
        <v>1370</v>
      </c>
      <c r="H71" s="73" t="s">
        <v>35</v>
      </c>
      <c r="I71" s="73" t="s">
        <v>824</v>
      </c>
      <c r="J71" s="73" t="s">
        <v>78</v>
      </c>
      <c r="K71" s="51" t="s">
        <v>1371</v>
      </c>
      <c r="L71" s="51" t="s">
        <v>1372</v>
      </c>
      <c r="M71" s="51" t="s">
        <v>1373</v>
      </c>
      <c r="N71" s="51" t="s">
        <v>1374</v>
      </c>
      <c r="O71" s="51" t="s">
        <v>363</v>
      </c>
      <c r="P71" s="51" t="s">
        <v>431</v>
      </c>
      <c r="Q71" s="51" t="s">
        <v>365</v>
      </c>
      <c r="R71" s="75" t="s">
        <v>339</v>
      </c>
      <c r="S71" s="154">
        <v>0.6</v>
      </c>
      <c r="T71" s="75" t="s">
        <v>101</v>
      </c>
      <c r="U71" s="154">
        <v>0.6</v>
      </c>
      <c r="V71" s="73" t="s">
        <v>84</v>
      </c>
      <c r="W71" s="51" t="s">
        <v>1375</v>
      </c>
      <c r="X71" s="75" t="s">
        <v>336</v>
      </c>
      <c r="Y71" s="155">
        <v>0.252</v>
      </c>
      <c r="Z71" s="75" t="s">
        <v>101</v>
      </c>
      <c r="AA71" s="155">
        <v>0.44999999999999996</v>
      </c>
      <c r="AB71" s="73" t="s">
        <v>84</v>
      </c>
      <c r="AC71" s="51" t="s">
        <v>1376</v>
      </c>
      <c r="AD71" s="73" t="s">
        <v>412</v>
      </c>
      <c r="AE71" s="51" t="s">
        <v>369</v>
      </c>
      <c r="AF71" s="51" t="s">
        <v>369</v>
      </c>
      <c r="AG71" s="51" t="s">
        <v>369</v>
      </c>
      <c r="AH71" s="51" t="s">
        <v>369</v>
      </c>
      <c r="AI71" s="51" t="s">
        <v>369</v>
      </c>
      <c r="AJ71" s="51" t="s">
        <v>1377</v>
      </c>
      <c r="AK71" s="51" t="s">
        <v>831</v>
      </c>
      <c r="AL71" s="51" t="s">
        <v>1378</v>
      </c>
      <c r="AM71" s="51" t="s">
        <v>1379</v>
      </c>
      <c r="AN71" s="51" t="s">
        <v>1380</v>
      </c>
      <c r="AO71" s="51" t="s">
        <v>1381</v>
      </c>
      <c r="AP71" s="51" t="s">
        <v>1382</v>
      </c>
      <c r="AQ71" s="51" t="s">
        <v>1383</v>
      </c>
      <c r="AR71" s="157">
        <v>44536</v>
      </c>
      <c r="AS71" s="61" t="s">
        <v>374</v>
      </c>
      <c r="AT71" s="66" t="s">
        <v>838</v>
      </c>
      <c r="AU71" s="60" t="s">
        <v>390</v>
      </c>
      <c r="AV71" s="67" t="s">
        <v>391</v>
      </c>
      <c r="AW71" s="63" t="s">
        <v>390</v>
      </c>
      <c r="AX71" s="60" t="s">
        <v>390</v>
      </c>
      <c r="AY71" s="61" t="s">
        <v>391</v>
      </c>
      <c r="AZ71" s="66" t="s">
        <v>390</v>
      </c>
      <c r="BA71" s="60" t="s">
        <v>390</v>
      </c>
      <c r="BB71" s="67" t="s">
        <v>391</v>
      </c>
      <c r="BC71" s="63" t="s">
        <v>390</v>
      </c>
      <c r="BD71" s="60" t="s">
        <v>390</v>
      </c>
      <c r="BE71" s="61" t="s">
        <v>391</v>
      </c>
      <c r="BF71" s="66" t="s">
        <v>390</v>
      </c>
      <c r="BG71" s="60" t="s">
        <v>390</v>
      </c>
      <c r="BH71" s="67" t="s">
        <v>391</v>
      </c>
      <c r="BI71" s="63" t="s">
        <v>390</v>
      </c>
      <c r="BJ71" s="60" t="s">
        <v>390</v>
      </c>
      <c r="BK71" s="61" t="s">
        <v>391</v>
      </c>
      <c r="BL71" s="66" t="s">
        <v>390</v>
      </c>
      <c r="BM71" s="60" t="s">
        <v>390</v>
      </c>
      <c r="BN71" s="67" t="s">
        <v>391</v>
      </c>
      <c r="BO71" s="63" t="s">
        <v>390</v>
      </c>
      <c r="BP71" s="60" t="s">
        <v>390</v>
      </c>
      <c r="BQ71" s="61" t="s">
        <v>391</v>
      </c>
      <c r="BR71" s="66" t="s">
        <v>390</v>
      </c>
      <c r="BS71" s="60" t="s">
        <v>390</v>
      </c>
      <c r="BT71" s="67" t="s">
        <v>391</v>
      </c>
      <c r="BU71" s="63" t="s">
        <v>390</v>
      </c>
      <c r="BV71" s="60" t="s">
        <v>390</v>
      </c>
      <c r="BW71" s="61" t="s">
        <v>391</v>
      </c>
      <c r="BX71" s="66" t="s">
        <v>390</v>
      </c>
      <c r="BY71" s="60" t="s">
        <v>390</v>
      </c>
      <c r="BZ71" s="67" t="s">
        <v>391</v>
      </c>
      <c r="CA71" s="69" t="s">
        <v>390</v>
      </c>
      <c r="CB71" s="115" t="str">
        <f>VLOOKUP(A71,Datos!$C$2:$AJ$25,34,0)</f>
        <v>Oficina de Tecnologías de la Información y las Comunicaciones</v>
      </c>
    </row>
    <row r="72" spans="1:80" ht="399.95" customHeight="1" x14ac:dyDescent="0.2">
      <c r="A72" s="183" t="s">
        <v>180</v>
      </c>
      <c r="B72" s="73" t="s">
        <v>1367</v>
      </c>
      <c r="C72" s="51" t="s">
        <v>1368</v>
      </c>
      <c r="D72" s="73" t="s">
        <v>169</v>
      </c>
      <c r="E72" s="168" t="s">
        <v>111</v>
      </c>
      <c r="F72" s="51" t="s">
        <v>1384</v>
      </c>
      <c r="G72" s="153" t="s">
        <v>1385</v>
      </c>
      <c r="H72" s="73" t="s">
        <v>35</v>
      </c>
      <c r="I72" s="73" t="s">
        <v>824</v>
      </c>
      <c r="J72" s="73" t="s">
        <v>78</v>
      </c>
      <c r="K72" s="51" t="s">
        <v>1386</v>
      </c>
      <c r="L72" s="51" t="s">
        <v>826</v>
      </c>
      <c r="M72" s="51" t="s">
        <v>1387</v>
      </c>
      <c r="N72" s="51" t="s">
        <v>1374</v>
      </c>
      <c r="O72" s="51" t="s">
        <v>363</v>
      </c>
      <c r="P72" s="51" t="s">
        <v>431</v>
      </c>
      <c r="Q72" s="51" t="s">
        <v>1388</v>
      </c>
      <c r="R72" s="75" t="s">
        <v>339</v>
      </c>
      <c r="S72" s="154">
        <v>0.6</v>
      </c>
      <c r="T72" s="75" t="s">
        <v>101</v>
      </c>
      <c r="U72" s="154">
        <v>0.6</v>
      </c>
      <c r="V72" s="73" t="s">
        <v>84</v>
      </c>
      <c r="W72" s="51" t="s">
        <v>1389</v>
      </c>
      <c r="X72" s="75" t="s">
        <v>338</v>
      </c>
      <c r="Y72" s="155">
        <v>2.6671679999999996E-2</v>
      </c>
      <c r="Z72" s="75" t="s">
        <v>101</v>
      </c>
      <c r="AA72" s="155">
        <v>0.44999999999999996</v>
      </c>
      <c r="AB72" s="73" t="s">
        <v>84</v>
      </c>
      <c r="AC72" s="51" t="s">
        <v>1390</v>
      </c>
      <c r="AD72" s="73" t="s">
        <v>412</v>
      </c>
      <c r="AE72" s="51" t="s">
        <v>369</v>
      </c>
      <c r="AF72" s="51" t="s">
        <v>369</v>
      </c>
      <c r="AG72" s="51" t="s">
        <v>369</v>
      </c>
      <c r="AH72" s="51" t="s">
        <v>369</v>
      </c>
      <c r="AI72" s="51" t="s">
        <v>369</v>
      </c>
      <c r="AJ72" s="51" t="s">
        <v>1391</v>
      </c>
      <c r="AK72" s="51" t="s">
        <v>831</v>
      </c>
      <c r="AL72" s="51" t="s">
        <v>1392</v>
      </c>
      <c r="AM72" s="51" t="s">
        <v>1393</v>
      </c>
      <c r="AN72" s="51" t="s">
        <v>1394</v>
      </c>
      <c r="AO72" s="51" t="s">
        <v>1395</v>
      </c>
      <c r="AP72" s="51" t="s">
        <v>1396</v>
      </c>
      <c r="AQ72" s="51" t="s">
        <v>1397</v>
      </c>
      <c r="AR72" s="157">
        <v>43350</v>
      </c>
      <c r="AS72" s="61" t="s">
        <v>374</v>
      </c>
      <c r="AT72" s="66" t="s">
        <v>838</v>
      </c>
      <c r="AU72" s="60">
        <v>43593</v>
      </c>
      <c r="AV72" s="67" t="s">
        <v>839</v>
      </c>
      <c r="AW72" s="63" t="s">
        <v>840</v>
      </c>
      <c r="AX72" s="60">
        <v>43784</v>
      </c>
      <c r="AY72" s="61" t="s">
        <v>645</v>
      </c>
      <c r="AZ72" s="66" t="s">
        <v>841</v>
      </c>
      <c r="BA72" s="60">
        <v>43895</v>
      </c>
      <c r="BB72" s="67" t="s">
        <v>457</v>
      </c>
      <c r="BC72" s="63" t="s">
        <v>842</v>
      </c>
      <c r="BD72" s="60">
        <v>44062</v>
      </c>
      <c r="BE72" s="61" t="s">
        <v>817</v>
      </c>
      <c r="BF72" s="66" t="s">
        <v>843</v>
      </c>
      <c r="BG72" s="60">
        <v>44102</v>
      </c>
      <c r="BH72" s="67" t="s">
        <v>588</v>
      </c>
      <c r="BI72" s="63" t="s">
        <v>844</v>
      </c>
      <c r="BJ72" s="60">
        <v>44169</v>
      </c>
      <c r="BK72" s="61" t="s">
        <v>539</v>
      </c>
      <c r="BL72" s="66" t="s">
        <v>845</v>
      </c>
      <c r="BM72" s="60">
        <v>44246</v>
      </c>
      <c r="BN72" s="67" t="s">
        <v>457</v>
      </c>
      <c r="BO72" s="63" t="s">
        <v>846</v>
      </c>
      <c r="BP72" s="60">
        <v>44316</v>
      </c>
      <c r="BQ72" s="61" t="s">
        <v>385</v>
      </c>
      <c r="BR72" s="66" t="s">
        <v>847</v>
      </c>
      <c r="BS72" s="60">
        <v>44447</v>
      </c>
      <c r="BT72" s="67" t="s">
        <v>457</v>
      </c>
      <c r="BU72" s="63" t="s">
        <v>848</v>
      </c>
      <c r="BV72" s="60">
        <v>44536</v>
      </c>
      <c r="BW72" s="61" t="s">
        <v>539</v>
      </c>
      <c r="BX72" s="66" t="s">
        <v>389</v>
      </c>
      <c r="BY72" s="60" t="s">
        <v>390</v>
      </c>
      <c r="BZ72" s="67" t="s">
        <v>391</v>
      </c>
      <c r="CA72" s="69" t="s">
        <v>390</v>
      </c>
      <c r="CB72" s="115" t="str">
        <f>VLOOKUP(A72,Datos!$C$2:$AJ$25,34,0)</f>
        <v>Oficina de Tecnologías de la Información y las Comunicaciones</v>
      </c>
    </row>
    <row r="73" spans="1:80" ht="399.95" customHeight="1" x14ac:dyDescent="0.2">
      <c r="A73" s="183" t="s">
        <v>180</v>
      </c>
      <c r="B73" s="73" t="s">
        <v>1367</v>
      </c>
      <c r="C73" s="51" t="s">
        <v>1368</v>
      </c>
      <c r="D73" s="73" t="s">
        <v>169</v>
      </c>
      <c r="E73" s="168" t="s">
        <v>111</v>
      </c>
      <c r="F73" s="51" t="s">
        <v>1398</v>
      </c>
      <c r="G73" s="153" t="s">
        <v>1399</v>
      </c>
      <c r="H73" s="73" t="s">
        <v>63</v>
      </c>
      <c r="I73" s="73" t="s">
        <v>824</v>
      </c>
      <c r="J73" s="73" t="s">
        <v>78</v>
      </c>
      <c r="K73" s="51" t="s">
        <v>1400</v>
      </c>
      <c r="L73" s="51" t="s">
        <v>1401</v>
      </c>
      <c r="M73" s="51" t="s">
        <v>1402</v>
      </c>
      <c r="N73" s="51" t="s">
        <v>1374</v>
      </c>
      <c r="O73" s="51" t="s">
        <v>363</v>
      </c>
      <c r="P73" s="51" t="s">
        <v>965</v>
      </c>
      <c r="Q73" s="51" t="s">
        <v>409</v>
      </c>
      <c r="R73" s="75" t="s">
        <v>338</v>
      </c>
      <c r="S73" s="154">
        <v>0.2</v>
      </c>
      <c r="T73" s="75" t="s">
        <v>101</v>
      </c>
      <c r="U73" s="154">
        <v>0.6</v>
      </c>
      <c r="V73" s="73" t="s">
        <v>84</v>
      </c>
      <c r="W73" s="51" t="s">
        <v>1403</v>
      </c>
      <c r="X73" s="75" t="s">
        <v>338</v>
      </c>
      <c r="Y73" s="155">
        <v>5.3343359999999994E-3</v>
      </c>
      <c r="Z73" s="75" t="s">
        <v>101</v>
      </c>
      <c r="AA73" s="155">
        <v>0.44999999999999996</v>
      </c>
      <c r="AB73" s="73" t="s">
        <v>84</v>
      </c>
      <c r="AC73" s="51" t="s">
        <v>1404</v>
      </c>
      <c r="AD73" s="73" t="s">
        <v>412</v>
      </c>
      <c r="AE73" s="51" t="s">
        <v>369</v>
      </c>
      <c r="AF73" s="51" t="s">
        <v>369</v>
      </c>
      <c r="AG73" s="51" t="s">
        <v>369</v>
      </c>
      <c r="AH73" s="51" t="s">
        <v>369</v>
      </c>
      <c r="AI73" s="51" t="s">
        <v>369</v>
      </c>
      <c r="AJ73" s="51" t="s">
        <v>1391</v>
      </c>
      <c r="AK73" s="51" t="s">
        <v>831</v>
      </c>
      <c r="AL73" s="51" t="s">
        <v>1392</v>
      </c>
      <c r="AM73" s="51" t="s">
        <v>1393</v>
      </c>
      <c r="AN73" s="51" t="s">
        <v>1394</v>
      </c>
      <c r="AO73" s="51" t="s">
        <v>1405</v>
      </c>
      <c r="AP73" s="51" t="s">
        <v>1396</v>
      </c>
      <c r="AQ73" s="51" t="s">
        <v>1406</v>
      </c>
      <c r="AR73" s="157">
        <v>43593</v>
      </c>
      <c r="AS73" s="61" t="s">
        <v>374</v>
      </c>
      <c r="AT73" s="66" t="s">
        <v>1407</v>
      </c>
      <c r="AU73" s="60">
        <v>43784</v>
      </c>
      <c r="AV73" s="67" t="s">
        <v>376</v>
      </c>
      <c r="AW73" s="63" t="s">
        <v>1408</v>
      </c>
      <c r="AX73" s="60">
        <v>43895</v>
      </c>
      <c r="AY73" s="61" t="s">
        <v>457</v>
      </c>
      <c r="AZ73" s="66" t="s">
        <v>842</v>
      </c>
      <c r="BA73" s="60">
        <v>44062</v>
      </c>
      <c r="BB73" s="67" t="s">
        <v>470</v>
      </c>
      <c r="BC73" s="63" t="s">
        <v>843</v>
      </c>
      <c r="BD73" s="60">
        <v>44169</v>
      </c>
      <c r="BE73" s="61" t="s">
        <v>539</v>
      </c>
      <c r="BF73" s="66" t="s">
        <v>1409</v>
      </c>
      <c r="BG73" s="60">
        <v>44246</v>
      </c>
      <c r="BH73" s="67" t="s">
        <v>457</v>
      </c>
      <c r="BI73" s="63" t="s">
        <v>1410</v>
      </c>
      <c r="BJ73" s="60">
        <v>44442</v>
      </c>
      <c r="BK73" s="61" t="s">
        <v>455</v>
      </c>
      <c r="BL73" s="66" t="s">
        <v>1411</v>
      </c>
      <c r="BM73" s="60">
        <v>44536</v>
      </c>
      <c r="BN73" s="67" t="s">
        <v>539</v>
      </c>
      <c r="BO73" s="63" t="s">
        <v>389</v>
      </c>
      <c r="BP73" s="60" t="s">
        <v>390</v>
      </c>
      <c r="BQ73" s="61" t="s">
        <v>391</v>
      </c>
      <c r="BR73" s="66" t="s">
        <v>390</v>
      </c>
      <c r="BS73" s="60" t="s">
        <v>390</v>
      </c>
      <c r="BT73" s="67" t="s">
        <v>391</v>
      </c>
      <c r="BU73" s="63" t="s">
        <v>390</v>
      </c>
      <c r="BV73" s="60" t="s">
        <v>390</v>
      </c>
      <c r="BW73" s="61" t="s">
        <v>391</v>
      </c>
      <c r="BX73" s="66" t="s">
        <v>390</v>
      </c>
      <c r="BY73" s="60" t="s">
        <v>390</v>
      </c>
      <c r="BZ73" s="67" t="s">
        <v>391</v>
      </c>
      <c r="CA73" s="69" t="s">
        <v>390</v>
      </c>
      <c r="CB73" s="115" t="str">
        <f>VLOOKUP(A73,Datos!$C$2:$AJ$25,34,0)</f>
        <v>Oficina de Tecnologías de la Información y las Comunicaciones</v>
      </c>
    </row>
    <row r="74" spans="1:80" ht="399.95" customHeight="1" x14ac:dyDescent="0.2">
      <c r="A74" s="183" t="s">
        <v>283</v>
      </c>
      <c r="B74" s="73" t="s">
        <v>1412</v>
      </c>
      <c r="C74" s="51" t="s">
        <v>1413</v>
      </c>
      <c r="D74" s="73" t="s">
        <v>198</v>
      </c>
      <c r="E74" s="168" t="s">
        <v>111</v>
      </c>
      <c r="F74" s="51" t="s">
        <v>1414</v>
      </c>
      <c r="G74" s="153" t="s">
        <v>1415</v>
      </c>
      <c r="H74" s="73" t="s">
        <v>35</v>
      </c>
      <c r="I74" s="73" t="s">
        <v>426</v>
      </c>
      <c r="J74" s="73" t="s">
        <v>78</v>
      </c>
      <c r="K74" s="51" t="s">
        <v>1416</v>
      </c>
      <c r="L74" s="51" t="s">
        <v>1417</v>
      </c>
      <c r="M74" s="51" t="s">
        <v>1418</v>
      </c>
      <c r="N74" s="51" t="s">
        <v>430</v>
      </c>
      <c r="O74" s="51" t="s">
        <v>363</v>
      </c>
      <c r="P74" s="51" t="s">
        <v>408</v>
      </c>
      <c r="Q74" s="51" t="s">
        <v>409</v>
      </c>
      <c r="R74" s="75" t="s">
        <v>336</v>
      </c>
      <c r="S74" s="154">
        <v>0.4</v>
      </c>
      <c r="T74" s="75" t="s">
        <v>121</v>
      </c>
      <c r="U74" s="154">
        <v>0.4</v>
      </c>
      <c r="V74" s="73" t="s">
        <v>84</v>
      </c>
      <c r="W74" s="51" t="s">
        <v>1419</v>
      </c>
      <c r="X74" s="75" t="s">
        <v>338</v>
      </c>
      <c r="Y74" s="155">
        <v>0.11759999999999998</v>
      </c>
      <c r="Z74" s="75" t="s">
        <v>121</v>
      </c>
      <c r="AA74" s="155">
        <v>0.22500000000000003</v>
      </c>
      <c r="AB74" s="73" t="s">
        <v>275</v>
      </c>
      <c r="AC74" s="51" t="s">
        <v>1420</v>
      </c>
      <c r="AD74" s="73" t="s">
        <v>412</v>
      </c>
      <c r="AE74" s="51" t="s">
        <v>1421</v>
      </c>
      <c r="AF74" s="51" t="s">
        <v>1422</v>
      </c>
      <c r="AG74" s="51" t="s">
        <v>1423</v>
      </c>
      <c r="AH74" s="51" t="s">
        <v>1279</v>
      </c>
      <c r="AI74" s="51" t="s">
        <v>1280</v>
      </c>
      <c r="AJ74" s="51" t="s">
        <v>370</v>
      </c>
      <c r="AK74" s="51" t="s">
        <v>370</v>
      </c>
      <c r="AL74" s="51" t="s">
        <v>370</v>
      </c>
      <c r="AM74" s="51" t="s">
        <v>370</v>
      </c>
      <c r="AN74" s="51" t="s">
        <v>370</v>
      </c>
      <c r="AO74" s="51" t="s">
        <v>1424</v>
      </c>
      <c r="AP74" s="51" t="s">
        <v>1425</v>
      </c>
      <c r="AQ74" s="51" t="s">
        <v>1426</v>
      </c>
      <c r="AR74" s="157">
        <v>43350</v>
      </c>
      <c r="AS74" s="61" t="s">
        <v>374</v>
      </c>
      <c r="AT74" s="66" t="s">
        <v>437</v>
      </c>
      <c r="AU74" s="60">
        <v>43593</v>
      </c>
      <c r="AV74" s="67" t="s">
        <v>725</v>
      </c>
      <c r="AW74" s="63" t="s">
        <v>1427</v>
      </c>
      <c r="AX74" s="60">
        <v>43768</v>
      </c>
      <c r="AY74" s="61" t="s">
        <v>973</v>
      </c>
      <c r="AZ74" s="66" t="s">
        <v>1428</v>
      </c>
      <c r="BA74" s="60">
        <v>43921</v>
      </c>
      <c r="BB74" s="67" t="s">
        <v>380</v>
      </c>
      <c r="BC74" s="63" t="s">
        <v>1429</v>
      </c>
      <c r="BD74" s="60">
        <v>44169</v>
      </c>
      <c r="BE74" s="61" t="s">
        <v>380</v>
      </c>
      <c r="BF74" s="66" t="s">
        <v>1430</v>
      </c>
      <c r="BG74" s="60">
        <v>44249</v>
      </c>
      <c r="BH74" s="67" t="s">
        <v>385</v>
      </c>
      <c r="BI74" s="63" t="s">
        <v>1431</v>
      </c>
      <c r="BJ74" s="60">
        <v>44547</v>
      </c>
      <c r="BK74" s="61" t="s">
        <v>374</v>
      </c>
      <c r="BL74" s="66" t="s">
        <v>1432</v>
      </c>
      <c r="BM74" s="60" t="s">
        <v>390</v>
      </c>
      <c r="BN74" s="67" t="s">
        <v>391</v>
      </c>
      <c r="BO74" s="63" t="s">
        <v>390</v>
      </c>
      <c r="BP74" s="60" t="s">
        <v>390</v>
      </c>
      <c r="BQ74" s="61" t="s">
        <v>391</v>
      </c>
      <c r="BR74" s="66" t="s">
        <v>390</v>
      </c>
      <c r="BS74" s="60" t="s">
        <v>390</v>
      </c>
      <c r="BT74" s="67" t="s">
        <v>391</v>
      </c>
      <c r="BU74" s="63" t="s">
        <v>390</v>
      </c>
      <c r="BV74" s="60" t="s">
        <v>390</v>
      </c>
      <c r="BW74" s="61" t="s">
        <v>391</v>
      </c>
      <c r="BX74" s="66" t="s">
        <v>390</v>
      </c>
      <c r="BY74" s="60" t="s">
        <v>390</v>
      </c>
      <c r="BZ74" s="67" t="s">
        <v>391</v>
      </c>
      <c r="CA74" s="69" t="s">
        <v>390</v>
      </c>
      <c r="CB74" s="115" t="str">
        <f>VLOOKUP(A74,Datos!$C$2:$AJ$25,34,0)</f>
        <v>Dirección de Talento Humano</v>
      </c>
    </row>
    <row r="75" spans="1:80" ht="399.95" customHeight="1" x14ac:dyDescent="0.2">
      <c r="A75" s="183" t="s">
        <v>283</v>
      </c>
      <c r="B75" s="73" t="s">
        <v>1412</v>
      </c>
      <c r="C75" s="51" t="s">
        <v>1413</v>
      </c>
      <c r="D75" s="73" t="s">
        <v>198</v>
      </c>
      <c r="E75" s="168" t="s">
        <v>111</v>
      </c>
      <c r="F75" s="51" t="s">
        <v>1433</v>
      </c>
      <c r="G75" s="153" t="s">
        <v>1434</v>
      </c>
      <c r="H75" s="73" t="s">
        <v>35</v>
      </c>
      <c r="I75" s="73" t="s">
        <v>426</v>
      </c>
      <c r="J75" s="73" t="s">
        <v>78</v>
      </c>
      <c r="K75" s="51" t="s">
        <v>1435</v>
      </c>
      <c r="L75" s="51" t="s">
        <v>1436</v>
      </c>
      <c r="M75" s="51" t="s">
        <v>1437</v>
      </c>
      <c r="N75" s="51" t="s">
        <v>430</v>
      </c>
      <c r="O75" s="51" t="s">
        <v>363</v>
      </c>
      <c r="P75" s="51" t="s">
        <v>408</v>
      </c>
      <c r="Q75" s="51" t="s">
        <v>409</v>
      </c>
      <c r="R75" s="75" t="s">
        <v>339</v>
      </c>
      <c r="S75" s="154">
        <v>0.6</v>
      </c>
      <c r="T75" s="75" t="s">
        <v>101</v>
      </c>
      <c r="U75" s="154">
        <v>0.6</v>
      </c>
      <c r="V75" s="73" t="s">
        <v>84</v>
      </c>
      <c r="W75" s="51" t="s">
        <v>1438</v>
      </c>
      <c r="X75" s="75" t="s">
        <v>338</v>
      </c>
      <c r="Y75" s="155">
        <v>0.1512</v>
      </c>
      <c r="Z75" s="75" t="s">
        <v>121</v>
      </c>
      <c r="AA75" s="155">
        <v>0.33749999999999997</v>
      </c>
      <c r="AB75" s="73" t="s">
        <v>275</v>
      </c>
      <c r="AC75" s="51" t="s">
        <v>1439</v>
      </c>
      <c r="AD75" s="73" t="s">
        <v>412</v>
      </c>
      <c r="AE75" s="51" t="s">
        <v>1440</v>
      </c>
      <c r="AF75" s="51" t="s">
        <v>1422</v>
      </c>
      <c r="AG75" s="51" t="s">
        <v>1423</v>
      </c>
      <c r="AH75" s="51" t="s">
        <v>1279</v>
      </c>
      <c r="AI75" s="51" t="s">
        <v>1280</v>
      </c>
      <c r="AJ75" s="51" t="s">
        <v>370</v>
      </c>
      <c r="AK75" s="51" t="s">
        <v>370</v>
      </c>
      <c r="AL75" s="51" t="s">
        <v>370</v>
      </c>
      <c r="AM75" s="51" t="s">
        <v>370</v>
      </c>
      <c r="AN75" s="51" t="s">
        <v>370</v>
      </c>
      <c r="AO75" s="51" t="s">
        <v>1441</v>
      </c>
      <c r="AP75" s="51" t="s">
        <v>1425</v>
      </c>
      <c r="AQ75" s="51" t="s">
        <v>1442</v>
      </c>
      <c r="AR75" s="157">
        <v>43350</v>
      </c>
      <c r="AS75" s="61" t="s">
        <v>374</v>
      </c>
      <c r="AT75" s="66" t="s">
        <v>437</v>
      </c>
      <c r="AU75" s="60">
        <v>43593</v>
      </c>
      <c r="AV75" s="67" t="s">
        <v>376</v>
      </c>
      <c r="AW75" s="63" t="s">
        <v>1443</v>
      </c>
      <c r="AX75" s="60">
        <v>43769</v>
      </c>
      <c r="AY75" s="61" t="s">
        <v>455</v>
      </c>
      <c r="AZ75" s="66" t="s">
        <v>1444</v>
      </c>
      <c r="BA75" s="60">
        <v>43921</v>
      </c>
      <c r="BB75" s="67" t="s">
        <v>380</v>
      </c>
      <c r="BC75" s="63" t="s">
        <v>1445</v>
      </c>
      <c r="BD75" s="60">
        <v>44249</v>
      </c>
      <c r="BE75" s="61" t="s">
        <v>385</v>
      </c>
      <c r="BF75" s="66" t="s">
        <v>1431</v>
      </c>
      <c r="BG75" s="60">
        <v>44547</v>
      </c>
      <c r="BH75" s="67" t="s">
        <v>374</v>
      </c>
      <c r="BI75" s="63" t="s">
        <v>1432</v>
      </c>
      <c r="BJ75" s="60" t="s">
        <v>390</v>
      </c>
      <c r="BK75" s="61" t="s">
        <v>391</v>
      </c>
      <c r="BL75" s="66" t="s">
        <v>390</v>
      </c>
      <c r="BM75" s="60" t="s">
        <v>390</v>
      </c>
      <c r="BN75" s="67" t="s">
        <v>391</v>
      </c>
      <c r="BO75" s="63" t="s">
        <v>390</v>
      </c>
      <c r="BP75" s="60" t="s">
        <v>390</v>
      </c>
      <c r="BQ75" s="61" t="s">
        <v>391</v>
      </c>
      <c r="BR75" s="66" t="s">
        <v>390</v>
      </c>
      <c r="BS75" s="60" t="s">
        <v>390</v>
      </c>
      <c r="BT75" s="67" t="s">
        <v>391</v>
      </c>
      <c r="BU75" s="63" t="s">
        <v>390</v>
      </c>
      <c r="BV75" s="60" t="s">
        <v>390</v>
      </c>
      <c r="BW75" s="61" t="s">
        <v>391</v>
      </c>
      <c r="BX75" s="66" t="s">
        <v>390</v>
      </c>
      <c r="BY75" s="60" t="s">
        <v>390</v>
      </c>
      <c r="BZ75" s="67" t="s">
        <v>391</v>
      </c>
      <c r="CA75" s="69" t="s">
        <v>390</v>
      </c>
      <c r="CB75" s="115" t="str">
        <f>VLOOKUP(A75,Datos!$C$2:$AJ$25,34,0)</f>
        <v>Dirección de Talento Humano</v>
      </c>
    </row>
    <row r="76" spans="1:80" ht="399.95" customHeight="1" x14ac:dyDescent="0.2">
      <c r="A76" s="183" t="s">
        <v>283</v>
      </c>
      <c r="B76" s="73" t="s">
        <v>1412</v>
      </c>
      <c r="C76" s="51" t="s">
        <v>1413</v>
      </c>
      <c r="D76" s="73" t="s">
        <v>198</v>
      </c>
      <c r="E76" s="168" t="s">
        <v>111</v>
      </c>
      <c r="F76" s="51" t="s">
        <v>1414</v>
      </c>
      <c r="G76" s="153" t="s">
        <v>1446</v>
      </c>
      <c r="H76" s="73" t="s">
        <v>35</v>
      </c>
      <c r="I76" s="73" t="s">
        <v>426</v>
      </c>
      <c r="J76" s="73" t="s">
        <v>78</v>
      </c>
      <c r="K76" s="51" t="s">
        <v>1447</v>
      </c>
      <c r="L76" s="51" t="s">
        <v>1448</v>
      </c>
      <c r="M76" s="51" t="s">
        <v>1449</v>
      </c>
      <c r="N76" s="51" t="s">
        <v>430</v>
      </c>
      <c r="O76" s="51" t="s">
        <v>363</v>
      </c>
      <c r="P76" s="51" t="s">
        <v>408</v>
      </c>
      <c r="Q76" s="51" t="s">
        <v>409</v>
      </c>
      <c r="R76" s="75" t="s">
        <v>336</v>
      </c>
      <c r="S76" s="154">
        <v>0.4</v>
      </c>
      <c r="T76" s="75" t="s">
        <v>101</v>
      </c>
      <c r="U76" s="154">
        <v>0.6</v>
      </c>
      <c r="V76" s="73" t="s">
        <v>84</v>
      </c>
      <c r="W76" s="51" t="s">
        <v>1450</v>
      </c>
      <c r="X76" s="75" t="s">
        <v>338</v>
      </c>
      <c r="Y76" s="155">
        <v>0.1008</v>
      </c>
      <c r="Z76" s="75" t="s">
        <v>121</v>
      </c>
      <c r="AA76" s="155">
        <v>0.33749999999999997</v>
      </c>
      <c r="AB76" s="73" t="s">
        <v>275</v>
      </c>
      <c r="AC76" s="51" t="s">
        <v>1420</v>
      </c>
      <c r="AD76" s="73" t="s">
        <v>412</v>
      </c>
      <c r="AE76" s="51" t="s">
        <v>1440</v>
      </c>
      <c r="AF76" s="51" t="s">
        <v>1422</v>
      </c>
      <c r="AG76" s="51" t="s">
        <v>1423</v>
      </c>
      <c r="AH76" s="51" t="s">
        <v>1279</v>
      </c>
      <c r="AI76" s="51" t="s">
        <v>1280</v>
      </c>
      <c r="AJ76" s="51" t="s">
        <v>370</v>
      </c>
      <c r="AK76" s="51" t="s">
        <v>370</v>
      </c>
      <c r="AL76" s="51" t="s">
        <v>370</v>
      </c>
      <c r="AM76" s="51" t="s">
        <v>370</v>
      </c>
      <c r="AN76" s="51" t="s">
        <v>370</v>
      </c>
      <c r="AO76" s="51" t="s">
        <v>1451</v>
      </c>
      <c r="AP76" s="51" t="s">
        <v>1425</v>
      </c>
      <c r="AQ76" s="51" t="s">
        <v>1452</v>
      </c>
      <c r="AR76" s="157">
        <v>43350</v>
      </c>
      <c r="AS76" s="61" t="s">
        <v>374</v>
      </c>
      <c r="AT76" s="66" t="s">
        <v>437</v>
      </c>
      <c r="AU76" s="60">
        <v>43593</v>
      </c>
      <c r="AV76" s="67" t="s">
        <v>376</v>
      </c>
      <c r="AW76" s="63" t="s">
        <v>1453</v>
      </c>
      <c r="AX76" s="60">
        <v>43769</v>
      </c>
      <c r="AY76" s="61" t="s">
        <v>455</v>
      </c>
      <c r="AZ76" s="66" t="s">
        <v>1454</v>
      </c>
      <c r="BA76" s="60">
        <v>43921</v>
      </c>
      <c r="BB76" s="67" t="s">
        <v>385</v>
      </c>
      <c r="BC76" s="63" t="s">
        <v>1455</v>
      </c>
      <c r="BD76" s="60">
        <v>44249</v>
      </c>
      <c r="BE76" s="61" t="s">
        <v>1338</v>
      </c>
      <c r="BF76" s="66" t="s">
        <v>1431</v>
      </c>
      <c r="BG76" s="60">
        <v>44547</v>
      </c>
      <c r="BH76" s="67" t="s">
        <v>374</v>
      </c>
      <c r="BI76" s="63" t="s">
        <v>1456</v>
      </c>
      <c r="BJ76" s="60" t="s">
        <v>390</v>
      </c>
      <c r="BK76" s="61" t="s">
        <v>391</v>
      </c>
      <c r="BL76" s="66" t="s">
        <v>390</v>
      </c>
      <c r="BM76" s="60" t="s">
        <v>390</v>
      </c>
      <c r="BN76" s="67" t="s">
        <v>391</v>
      </c>
      <c r="BO76" s="63" t="s">
        <v>390</v>
      </c>
      <c r="BP76" s="60" t="s">
        <v>390</v>
      </c>
      <c r="BQ76" s="61" t="s">
        <v>391</v>
      </c>
      <c r="BR76" s="66" t="s">
        <v>390</v>
      </c>
      <c r="BS76" s="60" t="s">
        <v>390</v>
      </c>
      <c r="BT76" s="67" t="s">
        <v>391</v>
      </c>
      <c r="BU76" s="63" t="s">
        <v>390</v>
      </c>
      <c r="BV76" s="60" t="s">
        <v>390</v>
      </c>
      <c r="BW76" s="61" t="s">
        <v>391</v>
      </c>
      <c r="BX76" s="66" t="s">
        <v>390</v>
      </c>
      <c r="BY76" s="60" t="s">
        <v>390</v>
      </c>
      <c r="BZ76" s="67" t="s">
        <v>391</v>
      </c>
      <c r="CA76" s="69" t="s">
        <v>390</v>
      </c>
      <c r="CB76" s="115" t="str">
        <f>VLOOKUP(A76,Datos!$C$2:$AJ$25,34,0)</f>
        <v>Dirección de Talento Humano</v>
      </c>
    </row>
    <row r="77" spans="1:80" ht="399.95" customHeight="1" x14ac:dyDescent="0.2">
      <c r="A77" s="183" t="s">
        <v>283</v>
      </c>
      <c r="B77" s="73" t="s">
        <v>1412</v>
      </c>
      <c r="C77" s="51" t="s">
        <v>1413</v>
      </c>
      <c r="D77" s="73" t="s">
        <v>198</v>
      </c>
      <c r="E77" s="168" t="s">
        <v>111</v>
      </c>
      <c r="F77" s="51" t="s">
        <v>1457</v>
      </c>
      <c r="G77" s="153" t="s">
        <v>1458</v>
      </c>
      <c r="H77" s="73" t="s">
        <v>35</v>
      </c>
      <c r="I77" s="73" t="s">
        <v>426</v>
      </c>
      <c r="J77" s="73" t="s">
        <v>78</v>
      </c>
      <c r="K77" s="51" t="s">
        <v>1459</v>
      </c>
      <c r="L77" s="51" t="s">
        <v>1460</v>
      </c>
      <c r="M77" s="51" t="s">
        <v>1461</v>
      </c>
      <c r="N77" s="51" t="s">
        <v>430</v>
      </c>
      <c r="O77" s="51" t="s">
        <v>363</v>
      </c>
      <c r="P77" s="51" t="s">
        <v>408</v>
      </c>
      <c r="Q77" s="51" t="s">
        <v>409</v>
      </c>
      <c r="R77" s="75" t="s">
        <v>336</v>
      </c>
      <c r="S77" s="154">
        <v>0.4</v>
      </c>
      <c r="T77" s="75" t="s">
        <v>101</v>
      </c>
      <c r="U77" s="154">
        <v>0.6</v>
      </c>
      <c r="V77" s="73" t="s">
        <v>84</v>
      </c>
      <c r="W77" s="51" t="s">
        <v>1462</v>
      </c>
      <c r="X77" s="75" t="s">
        <v>338</v>
      </c>
      <c r="Y77" s="155">
        <v>0.1008</v>
      </c>
      <c r="Z77" s="75" t="s">
        <v>121</v>
      </c>
      <c r="AA77" s="155">
        <v>0.33749999999999997</v>
      </c>
      <c r="AB77" s="73" t="s">
        <v>275</v>
      </c>
      <c r="AC77" s="51" t="s">
        <v>1439</v>
      </c>
      <c r="AD77" s="73" t="s">
        <v>412</v>
      </c>
      <c r="AE77" s="51" t="s">
        <v>1463</v>
      </c>
      <c r="AF77" s="51" t="s">
        <v>1422</v>
      </c>
      <c r="AG77" s="51" t="s">
        <v>1464</v>
      </c>
      <c r="AH77" s="51" t="s">
        <v>1279</v>
      </c>
      <c r="AI77" s="51" t="s">
        <v>1465</v>
      </c>
      <c r="AJ77" s="51" t="s">
        <v>370</v>
      </c>
      <c r="AK77" s="51" t="s">
        <v>370</v>
      </c>
      <c r="AL77" s="51" t="s">
        <v>370</v>
      </c>
      <c r="AM77" s="51" t="s">
        <v>370</v>
      </c>
      <c r="AN77" s="51" t="s">
        <v>370</v>
      </c>
      <c r="AO77" s="51" t="s">
        <v>1466</v>
      </c>
      <c r="AP77" s="51" t="s">
        <v>1425</v>
      </c>
      <c r="AQ77" s="51" t="s">
        <v>1467</v>
      </c>
      <c r="AR77" s="157">
        <v>43350</v>
      </c>
      <c r="AS77" s="61" t="s">
        <v>374</v>
      </c>
      <c r="AT77" s="66" t="s">
        <v>437</v>
      </c>
      <c r="AU77" s="60">
        <v>43593</v>
      </c>
      <c r="AV77" s="67" t="s">
        <v>376</v>
      </c>
      <c r="AW77" s="63" t="s">
        <v>1453</v>
      </c>
      <c r="AX77" s="60">
        <v>43769</v>
      </c>
      <c r="AY77" s="61" t="s">
        <v>455</v>
      </c>
      <c r="AZ77" s="66" t="s">
        <v>1468</v>
      </c>
      <c r="BA77" s="60">
        <v>43921</v>
      </c>
      <c r="BB77" s="67" t="s">
        <v>385</v>
      </c>
      <c r="BC77" s="63" t="s">
        <v>1469</v>
      </c>
      <c r="BD77" s="60">
        <v>44249</v>
      </c>
      <c r="BE77" s="61" t="s">
        <v>385</v>
      </c>
      <c r="BF77" s="66" t="s">
        <v>1431</v>
      </c>
      <c r="BG77" s="60">
        <v>44547</v>
      </c>
      <c r="BH77" s="67" t="s">
        <v>374</v>
      </c>
      <c r="BI77" s="63" t="s">
        <v>1432</v>
      </c>
      <c r="BJ77" s="60" t="s">
        <v>390</v>
      </c>
      <c r="BK77" s="61" t="s">
        <v>391</v>
      </c>
      <c r="BL77" s="66" t="s">
        <v>390</v>
      </c>
      <c r="BM77" s="60" t="s">
        <v>390</v>
      </c>
      <c r="BN77" s="67" t="s">
        <v>391</v>
      </c>
      <c r="BO77" s="63" t="s">
        <v>390</v>
      </c>
      <c r="BP77" s="60" t="s">
        <v>390</v>
      </c>
      <c r="BQ77" s="61" t="s">
        <v>391</v>
      </c>
      <c r="BR77" s="66" t="s">
        <v>390</v>
      </c>
      <c r="BS77" s="60" t="s">
        <v>390</v>
      </c>
      <c r="BT77" s="67" t="s">
        <v>391</v>
      </c>
      <c r="BU77" s="63" t="s">
        <v>390</v>
      </c>
      <c r="BV77" s="60" t="s">
        <v>390</v>
      </c>
      <c r="BW77" s="61" t="s">
        <v>391</v>
      </c>
      <c r="BX77" s="66" t="s">
        <v>390</v>
      </c>
      <c r="BY77" s="60" t="s">
        <v>390</v>
      </c>
      <c r="BZ77" s="67" t="s">
        <v>391</v>
      </c>
      <c r="CA77" s="69" t="s">
        <v>390</v>
      </c>
      <c r="CB77" s="115" t="str">
        <f>VLOOKUP(A77,Datos!$C$2:$AJ$25,34,0)</f>
        <v>Dirección de Talento Humano</v>
      </c>
    </row>
    <row r="78" spans="1:80" ht="399.95" customHeight="1" x14ac:dyDescent="0.2">
      <c r="A78" s="183" t="s">
        <v>283</v>
      </c>
      <c r="B78" s="73" t="s">
        <v>1412</v>
      </c>
      <c r="C78" s="51" t="s">
        <v>1413</v>
      </c>
      <c r="D78" s="73" t="s">
        <v>198</v>
      </c>
      <c r="E78" s="168" t="s">
        <v>111</v>
      </c>
      <c r="F78" s="51" t="s">
        <v>1433</v>
      </c>
      <c r="G78" s="153" t="s">
        <v>1470</v>
      </c>
      <c r="H78" s="73" t="s">
        <v>63</v>
      </c>
      <c r="I78" s="73" t="s">
        <v>404</v>
      </c>
      <c r="J78" s="73" t="s">
        <v>78</v>
      </c>
      <c r="K78" s="51" t="s">
        <v>1471</v>
      </c>
      <c r="L78" s="51" t="s">
        <v>406</v>
      </c>
      <c r="M78" s="51" t="s">
        <v>1472</v>
      </c>
      <c r="N78" s="51" t="s">
        <v>430</v>
      </c>
      <c r="O78" s="51" t="s">
        <v>363</v>
      </c>
      <c r="P78" s="51" t="s">
        <v>408</v>
      </c>
      <c r="Q78" s="51" t="s">
        <v>409</v>
      </c>
      <c r="R78" s="75" t="s">
        <v>339</v>
      </c>
      <c r="S78" s="154">
        <v>0.6</v>
      </c>
      <c r="T78" s="75" t="s">
        <v>77</v>
      </c>
      <c r="U78" s="154">
        <v>0.8</v>
      </c>
      <c r="V78" s="73" t="s">
        <v>276</v>
      </c>
      <c r="W78" s="51" t="s">
        <v>1473</v>
      </c>
      <c r="X78" s="75" t="s">
        <v>338</v>
      </c>
      <c r="Y78" s="155">
        <v>0.1764</v>
      </c>
      <c r="Z78" s="75" t="s">
        <v>77</v>
      </c>
      <c r="AA78" s="155">
        <v>0.45000000000000007</v>
      </c>
      <c r="AB78" s="73" t="s">
        <v>276</v>
      </c>
      <c r="AC78" s="51" t="s">
        <v>1474</v>
      </c>
      <c r="AD78" s="73" t="s">
        <v>412</v>
      </c>
      <c r="AE78" s="51" t="s">
        <v>1475</v>
      </c>
      <c r="AF78" s="51" t="s">
        <v>1422</v>
      </c>
      <c r="AG78" s="51" t="s">
        <v>1423</v>
      </c>
      <c r="AH78" s="51" t="s">
        <v>1279</v>
      </c>
      <c r="AI78" s="51" t="s">
        <v>1280</v>
      </c>
      <c r="AJ78" s="51" t="s">
        <v>1476</v>
      </c>
      <c r="AK78" s="51" t="s">
        <v>1477</v>
      </c>
      <c r="AL78" s="51" t="s">
        <v>1478</v>
      </c>
      <c r="AM78" s="51" t="s">
        <v>1479</v>
      </c>
      <c r="AN78" s="51" t="s">
        <v>1480</v>
      </c>
      <c r="AO78" s="51" t="s">
        <v>1481</v>
      </c>
      <c r="AP78" s="51" t="s">
        <v>1482</v>
      </c>
      <c r="AQ78" s="51" t="s">
        <v>1483</v>
      </c>
      <c r="AR78" s="157">
        <v>44547</v>
      </c>
      <c r="AS78" s="61" t="s">
        <v>374</v>
      </c>
      <c r="AT78" s="66" t="s">
        <v>1321</v>
      </c>
      <c r="AU78" s="60">
        <v>44600</v>
      </c>
      <c r="AV78" s="67" t="s">
        <v>588</v>
      </c>
      <c r="AW78" s="63" t="s">
        <v>1484</v>
      </c>
      <c r="AX78" s="60" t="s">
        <v>390</v>
      </c>
      <c r="AY78" s="61" t="s">
        <v>391</v>
      </c>
      <c r="AZ78" s="66" t="s">
        <v>390</v>
      </c>
      <c r="BA78" s="60" t="s">
        <v>390</v>
      </c>
      <c r="BB78" s="67" t="s">
        <v>391</v>
      </c>
      <c r="BC78" s="63" t="s">
        <v>390</v>
      </c>
      <c r="BD78" s="60" t="s">
        <v>390</v>
      </c>
      <c r="BE78" s="61" t="s">
        <v>391</v>
      </c>
      <c r="BF78" s="66" t="s">
        <v>390</v>
      </c>
      <c r="BG78" s="60" t="s">
        <v>390</v>
      </c>
      <c r="BH78" s="67" t="s">
        <v>391</v>
      </c>
      <c r="BI78" s="63" t="s">
        <v>390</v>
      </c>
      <c r="BJ78" s="60" t="s">
        <v>390</v>
      </c>
      <c r="BK78" s="61" t="s">
        <v>391</v>
      </c>
      <c r="BL78" s="66" t="s">
        <v>390</v>
      </c>
      <c r="BM78" s="60" t="s">
        <v>390</v>
      </c>
      <c r="BN78" s="67" t="s">
        <v>391</v>
      </c>
      <c r="BO78" s="63" t="s">
        <v>390</v>
      </c>
      <c r="BP78" s="60" t="s">
        <v>390</v>
      </c>
      <c r="BQ78" s="61" t="s">
        <v>391</v>
      </c>
      <c r="BR78" s="66" t="s">
        <v>390</v>
      </c>
      <c r="BS78" s="60" t="s">
        <v>390</v>
      </c>
      <c r="BT78" s="67" t="s">
        <v>391</v>
      </c>
      <c r="BU78" s="63" t="s">
        <v>390</v>
      </c>
      <c r="BV78" s="60" t="s">
        <v>390</v>
      </c>
      <c r="BW78" s="61" t="s">
        <v>391</v>
      </c>
      <c r="BX78" s="66" t="s">
        <v>390</v>
      </c>
      <c r="BY78" s="60" t="s">
        <v>390</v>
      </c>
      <c r="BZ78" s="67" t="s">
        <v>391</v>
      </c>
      <c r="CA78" s="69" t="s">
        <v>390</v>
      </c>
      <c r="CB78" s="115" t="str">
        <f>VLOOKUP(A78,Datos!$C$2:$AJ$25,34,0)</f>
        <v>Dirección de Talento Humano</v>
      </c>
    </row>
    <row r="79" spans="1:80" ht="399.95" customHeight="1" x14ac:dyDescent="0.2">
      <c r="A79" s="183" t="s">
        <v>199</v>
      </c>
      <c r="B79" s="73" t="s">
        <v>1485</v>
      </c>
      <c r="C79" s="51" t="s">
        <v>1486</v>
      </c>
      <c r="D79" s="73" t="s">
        <v>194</v>
      </c>
      <c r="E79" s="168" t="s">
        <v>111</v>
      </c>
      <c r="F79" s="51" t="s">
        <v>1487</v>
      </c>
      <c r="G79" s="153" t="s">
        <v>1488</v>
      </c>
      <c r="H79" s="73" t="s">
        <v>35</v>
      </c>
      <c r="I79" s="73" t="s">
        <v>426</v>
      </c>
      <c r="J79" s="73" t="s">
        <v>78</v>
      </c>
      <c r="K79" s="51" t="s">
        <v>1489</v>
      </c>
      <c r="L79" s="51" t="s">
        <v>1490</v>
      </c>
      <c r="M79" s="51" t="s">
        <v>1491</v>
      </c>
      <c r="N79" s="51" t="s">
        <v>430</v>
      </c>
      <c r="O79" s="51" t="s">
        <v>363</v>
      </c>
      <c r="P79" s="51" t="s">
        <v>431</v>
      </c>
      <c r="Q79" s="51" t="s">
        <v>409</v>
      </c>
      <c r="R79" s="75" t="s">
        <v>338</v>
      </c>
      <c r="S79" s="154">
        <v>0.2</v>
      </c>
      <c r="T79" s="75" t="s">
        <v>121</v>
      </c>
      <c r="U79" s="154">
        <v>0.4</v>
      </c>
      <c r="V79" s="73" t="s">
        <v>275</v>
      </c>
      <c r="W79" s="51" t="s">
        <v>1492</v>
      </c>
      <c r="X79" s="75" t="s">
        <v>338</v>
      </c>
      <c r="Y79" s="155">
        <v>3.0239999999999996E-2</v>
      </c>
      <c r="Z79" s="75" t="s">
        <v>121</v>
      </c>
      <c r="AA79" s="155">
        <v>0.22500000000000003</v>
      </c>
      <c r="AB79" s="73" t="s">
        <v>275</v>
      </c>
      <c r="AC79" s="51" t="s">
        <v>1493</v>
      </c>
      <c r="AD79" s="73" t="s">
        <v>368</v>
      </c>
      <c r="AE79" s="51" t="s">
        <v>369</v>
      </c>
      <c r="AF79" s="51" t="s">
        <v>369</v>
      </c>
      <c r="AG79" s="51" t="s">
        <v>369</v>
      </c>
      <c r="AH79" s="51" t="s">
        <v>369</v>
      </c>
      <c r="AI79" s="51" t="s">
        <v>369</v>
      </c>
      <c r="AJ79" s="51" t="s">
        <v>370</v>
      </c>
      <c r="AK79" s="51" t="s">
        <v>370</v>
      </c>
      <c r="AL79" s="51" t="s">
        <v>370</v>
      </c>
      <c r="AM79" s="51" t="s">
        <v>370</v>
      </c>
      <c r="AN79" s="51" t="s">
        <v>370</v>
      </c>
      <c r="AO79" s="51" t="s">
        <v>1494</v>
      </c>
      <c r="AP79" s="51" t="s">
        <v>1495</v>
      </c>
      <c r="AQ79" s="51" t="s">
        <v>1496</v>
      </c>
      <c r="AR79" s="157">
        <v>43349</v>
      </c>
      <c r="AS79" s="61" t="s">
        <v>374</v>
      </c>
      <c r="AT79" s="66" t="s">
        <v>838</v>
      </c>
      <c r="AU79" s="60">
        <v>43592</v>
      </c>
      <c r="AV79" s="67" t="s">
        <v>439</v>
      </c>
      <c r="AW79" s="63" t="s">
        <v>1497</v>
      </c>
      <c r="AX79" s="60">
        <v>43768</v>
      </c>
      <c r="AY79" s="61" t="s">
        <v>374</v>
      </c>
      <c r="AZ79" s="66" t="s">
        <v>1498</v>
      </c>
      <c r="BA79" s="60">
        <v>43902</v>
      </c>
      <c r="BB79" s="67" t="s">
        <v>374</v>
      </c>
      <c r="BC79" s="63" t="s">
        <v>1499</v>
      </c>
      <c r="BD79" s="60">
        <v>44071</v>
      </c>
      <c r="BE79" s="61" t="s">
        <v>455</v>
      </c>
      <c r="BF79" s="66" t="s">
        <v>1500</v>
      </c>
      <c r="BG79" s="60">
        <v>44167</v>
      </c>
      <c r="BH79" s="67" t="s">
        <v>592</v>
      </c>
      <c r="BI79" s="63" t="s">
        <v>1501</v>
      </c>
      <c r="BJ79" s="60">
        <v>44243</v>
      </c>
      <c r="BK79" s="61" t="s">
        <v>470</v>
      </c>
      <c r="BL79" s="66" t="s">
        <v>1502</v>
      </c>
      <c r="BM79" s="60">
        <v>44407</v>
      </c>
      <c r="BN79" s="67" t="s">
        <v>588</v>
      </c>
      <c r="BO79" s="63" t="s">
        <v>1503</v>
      </c>
      <c r="BP79" s="60">
        <v>44546</v>
      </c>
      <c r="BQ79" s="61" t="s">
        <v>374</v>
      </c>
      <c r="BR79" s="66" t="s">
        <v>1504</v>
      </c>
      <c r="BS79" s="60" t="s">
        <v>390</v>
      </c>
      <c r="BT79" s="67" t="s">
        <v>391</v>
      </c>
      <c r="BU79" s="63" t="s">
        <v>390</v>
      </c>
      <c r="BV79" s="60" t="s">
        <v>390</v>
      </c>
      <c r="BW79" s="61" t="s">
        <v>391</v>
      </c>
      <c r="BX79" s="66" t="s">
        <v>390</v>
      </c>
      <c r="BY79" s="60" t="s">
        <v>390</v>
      </c>
      <c r="BZ79" s="67" t="s">
        <v>391</v>
      </c>
      <c r="CA79" s="69" t="s">
        <v>390</v>
      </c>
      <c r="CB79" s="115" t="str">
        <f>VLOOKUP(A79,Datos!$C$2:$AJ$25,34,0)</f>
        <v>Subdirección de Servicios Administrativos</v>
      </c>
    </row>
    <row r="80" spans="1:80" ht="399.95" customHeight="1" x14ac:dyDescent="0.2">
      <c r="A80" s="183" t="s">
        <v>199</v>
      </c>
      <c r="B80" s="73" t="s">
        <v>1485</v>
      </c>
      <c r="C80" s="51" t="s">
        <v>1486</v>
      </c>
      <c r="D80" s="73" t="s">
        <v>194</v>
      </c>
      <c r="E80" s="168" t="s">
        <v>111</v>
      </c>
      <c r="F80" s="51" t="s">
        <v>1505</v>
      </c>
      <c r="G80" s="153" t="s">
        <v>1506</v>
      </c>
      <c r="H80" s="73" t="s">
        <v>35</v>
      </c>
      <c r="I80" s="73" t="s">
        <v>426</v>
      </c>
      <c r="J80" s="73" t="s">
        <v>78</v>
      </c>
      <c r="K80" s="51" t="s">
        <v>1507</v>
      </c>
      <c r="L80" s="51" t="s">
        <v>1508</v>
      </c>
      <c r="M80" s="51" t="s">
        <v>1509</v>
      </c>
      <c r="N80" s="51" t="s">
        <v>430</v>
      </c>
      <c r="O80" s="51" t="s">
        <v>363</v>
      </c>
      <c r="P80" s="51" t="s">
        <v>431</v>
      </c>
      <c r="Q80" s="51" t="s">
        <v>409</v>
      </c>
      <c r="R80" s="75" t="s">
        <v>340</v>
      </c>
      <c r="S80" s="154">
        <v>0.8</v>
      </c>
      <c r="T80" s="75" t="s">
        <v>101</v>
      </c>
      <c r="U80" s="154">
        <v>0.6</v>
      </c>
      <c r="V80" s="73" t="s">
        <v>276</v>
      </c>
      <c r="W80" s="51" t="s">
        <v>1510</v>
      </c>
      <c r="X80" s="75" t="s">
        <v>338</v>
      </c>
      <c r="Y80" s="155">
        <v>4.148927999999999E-2</v>
      </c>
      <c r="Z80" s="75" t="s">
        <v>121</v>
      </c>
      <c r="AA80" s="155">
        <v>0.25312499999999999</v>
      </c>
      <c r="AB80" s="73" t="s">
        <v>275</v>
      </c>
      <c r="AC80" s="51" t="s">
        <v>1511</v>
      </c>
      <c r="AD80" s="73" t="s">
        <v>368</v>
      </c>
      <c r="AE80" s="51" t="s">
        <v>369</v>
      </c>
      <c r="AF80" s="51" t="s">
        <v>369</v>
      </c>
      <c r="AG80" s="51" t="s">
        <v>369</v>
      </c>
      <c r="AH80" s="51" t="s">
        <v>369</v>
      </c>
      <c r="AI80" s="51" t="s">
        <v>369</v>
      </c>
      <c r="AJ80" s="51" t="s">
        <v>370</v>
      </c>
      <c r="AK80" s="51" t="s">
        <v>370</v>
      </c>
      <c r="AL80" s="51" t="s">
        <v>370</v>
      </c>
      <c r="AM80" s="51" t="s">
        <v>370</v>
      </c>
      <c r="AN80" s="51" t="s">
        <v>370</v>
      </c>
      <c r="AO80" s="51" t="s">
        <v>1512</v>
      </c>
      <c r="AP80" s="51" t="s">
        <v>1513</v>
      </c>
      <c r="AQ80" s="51" t="s">
        <v>1514</v>
      </c>
      <c r="AR80" s="157">
        <v>43349</v>
      </c>
      <c r="AS80" s="61" t="s">
        <v>374</v>
      </c>
      <c r="AT80" s="66" t="s">
        <v>838</v>
      </c>
      <c r="AU80" s="60">
        <v>43592</v>
      </c>
      <c r="AV80" s="67" t="s">
        <v>725</v>
      </c>
      <c r="AW80" s="63" t="s">
        <v>1515</v>
      </c>
      <c r="AX80" s="60">
        <v>43768</v>
      </c>
      <c r="AY80" s="61" t="s">
        <v>374</v>
      </c>
      <c r="AZ80" s="66" t="s">
        <v>1516</v>
      </c>
      <c r="BA80" s="60">
        <v>43902</v>
      </c>
      <c r="BB80" s="67" t="s">
        <v>814</v>
      </c>
      <c r="BC80" s="63" t="s">
        <v>1517</v>
      </c>
      <c r="BD80" s="60">
        <v>44071</v>
      </c>
      <c r="BE80" s="61" t="s">
        <v>455</v>
      </c>
      <c r="BF80" s="66" t="s">
        <v>1518</v>
      </c>
      <c r="BG80" s="60">
        <v>44167</v>
      </c>
      <c r="BH80" s="67" t="s">
        <v>817</v>
      </c>
      <c r="BI80" s="63" t="s">
        <v>1519</v>
      </c>
      <c r="BJ80" s="60">
        <v>44243</v>
      </c>
      <c r="BK80" s="61" t="s">
        <v>470</v>
      </c>
      <c r="BL80" s="66" t="s">
        <v>1502</v>
      </c>
      <c r="BM80" s="60">
        <v>44407</v>
      </c>
      <c r="BN80" s="67" t="s">
        <v>588</v>
      </c>
      <c r="BO80" s="63" t="s">
        <v>1503</v>
      </c>
      <c r="BP80" s="60">
        <v>44546</v>
      </c>
      <c r="BQ80" s="61" t="s">
        <v>374</v>
      </c>
      <c r="BR80" s="66" t="s">
        <v>1504</v>
      </c>
      <c r="BS80" s="60" t="s">
        <v>390</v>
      </c>
      <c r="BT80" s="67" t="s">
        <v>391</v>
      </c>
      <c r="BU80" s="63" t="s">
        <v>390</v>
      </c>
      <c r="BV80" s="60" t="s">
        <v>390</v>
      </c>
      <c r="BW80" s="61" t="s">
        <v>391</v>
      </c>
      <c r="BX80" s="66" t="s">
        <v>390</v>
      </c>
      <c r="BY80" s="60" t="s">
        <v>390</v>
      </c>
      <c r="BZ80" s="67" t="s">
        <v>391</v>
      </c>
      <c r="CA80" s="69" t="s">
        <v>390</v>
      </c>
      <c r="CB80" s="115" t="str">
        <f>VLOOKUP(A80,Datos!$C$2:$AJ$25,34,0)</f>
        <v>Subdirección de Servicios Administrativos</v>
      </c>
    </row>
    <row r="81" spans="1:80" ht="399.95" customHeight="1" x14ac:dyDescent="0.2">
      <c r="A81" s="183" t="s">
        <v>199</v>
      </c>
      <c r="B81" s="73" t="s">
        <v>1485</v>
      </c>
      <c r="C81" s="51" t="s">
        <v>1486</v>
      </c>
      <c r="D81" s="73" t="s">
        <v>194</v>
      </c>
      <c r="E81" s="168" t="s">
        <v>111</v>
      </c>
      <c r="F81" s="51" t="s">
        <v>1520</v>
      </c>
      <c r="G81" s="153" t="s">
        <v>1521</v>
      </c>
      <c r="H81" s="73" t="s">
        <v>35</v>
      </c>
      <c r="I81" s="73" t="s">
        <v>426</v>
      </c>
      <c r="J81" s="73" t="s">
        <v>78</v>
      </c>
      <c r="K81" s="51" t="s">
        <v>1522</v>
      </c>
      <c r="L81" s="51" t="s">
        <v>1523</v>
      </c>
      <c r="M81" s="51" t="s">
        <v>1524</v>
      </c>
      <c r="N81" s="51" t="s">
        <v>430</v>
      </c>
      <c r="O81" s="51" t="s">
        <v>363</v>
      </c>
      <c r="P81" s="51" t="s">
        <v>431</v>
      </c>
      <c r="Q81" s="51" t="s">
        <v>409</v>
      </c>
      <c r="R81" s="75" t="s">
        <v>339</v>
      </c>
      <c r="S81" s="154">
        <v>0.6</v>
      </c>
      <c r="T81" s="75" t="s">
        <v>77</v>
      </c>
      <c r="U81" s="154">
        <v>0.8</v>
      </c>
      <c r="V81" s="73" t="s">
        <v>276</v>
      </c>
      <c r="W81" s="51" t="s">
        <v>1525</v>
      </c>
      <c r="X81" s="75" t="s">
        <v>338</v>
      </c>
      <c r="Y81" s="155">
        <v>9.0719999999999995E-2</v>
      </c>
      <c r="Z81" s="75" t="s">
        <v>121</v>
      </c>
      <c r="AA81" s="155">
        <v>0.33750000000000002</v>
      </c>
      <c r="AB81" s="73" t="s">
        <v>275</v>
      </c>
      <c r="AC81" s="51" t="s">
        <v>1526</v>
      </c>
      <c r="AD81" s="73" t="s">
        <v>368</v>
      </c>
      <c r="AE81" s="51" t="s">
        <v>369</v>
      </c>
      <c r="AF81" s="51" t="s">
        <v>369</v>
      </c>
      <c r="AG81" s="51" t="s">
        <v>369</v>
      </c>
      <c r="AH81" s="51" t="s">
        <v>369</v>
      </c>
      <c r="AI81" s="51" t="s">
        <v>369</v>
      </c>
      <c r="AJ81" s="51" t="s">
        <v>370</v>
      </c>
      <c r="AK81" s="51" t="s">
        <v>370</v>
      </c>
      <c r="AL81" s="51" t="s">
        <v>370</v>
      </c>
      <c r="AM81" s="51" t="s">
        <v>370</v>
      </c>
      <c r="AN81" s="51" t="s">
        <v>370</v>
      </c>
      <c r="AO81" s="51" t="s">
        <v>1527</v>
      </c>
      <c r="AP81" s="51" t="s">
        <v>1528</v>
      </c>
      <c r="AQ81" s="51" t="s">
        <v>1529</v>
      </c>
      <c r="AR81" s="157">
        <v>43349</v>
      </c>
      <c r="AS81" s="61" t="s">
        <v>374</v>
      </c>
      <c r="AT81" s="66" t="s">
        <v>838</v>
      </c>
      <c r="AU81" s="60">
        <v>43592</v>
      </c>
      <c r="AV81" s="67" t="s">
        <v>839</v>
      </c>
      <c r="AW81" s="63" t="s">
        <v>1530</v>
      </c>
      <c r="AX81" s="60">
        <v>43768</v>
      </c>
      <c r="AY81" s="61" t="s">
        <v>376</v>
      </c>
      <c r="AZ81" s="66" t="s">
        <v>1531</v>
      </c>
      <c r="BA81" s="60">
        <v>43902</v>
      </c>
      <c r="BB81" s="67" t="s">
        <v>380</v>
      </c>
      <c r="BC81" s="63" t="s">
        <v>1532</v>
      </c>
      <c r="BD81" s="60">
        <v>44071</v>
      </c>
      <c r="BE81" s="61" t="s">
        <v>385</v>
      </c>
      <c r="BF81" s="66" t="s">
        <v>1533</v>
      </c>
      <c r="BG81" s="60">
        <v>44167</v>
      </c>
      <c r="BH81" s="67" t="s">
        <v>378</v>
      </c>
      <c r="BI81" s="63" t="s">
        <v>1534</v>
      </c>
      <c r="BJ81" s="60">
        <v>44243</v>
      </c>
      <c r="BK81" s="61" t="s">
        <v>380</v>
      </c>
      <c r="BL81" s="66" t="s">
        <v>1535</v>
      </c>
      <c r="BM81" s="60">
        <v>44316</v>
      </c>
      <c r="BN81" s="67" t="s">
        <v>382</v>
      </c>
      <c r="BO81" s="63" t="s">
        <v>1536</v>
      </c>
      <c r="BP81" s="60">
        <v>44546</v>
      </c>
      <c r="BQ81" s="61" t="s">
        <v>374</v>
      </c>
      <c r="BR81" s="66" t="s">
        <v>1504</v>
      </c>
      <c r="BS81" s="60" t="s">
        <v>390</v>
      </c>
      <c r="BT81" s="67" t="s">
        <v>391</v>
      </c>
      <c r="BU81" s="63" t="s">
        <v>390</v>
      </c>
      <c r="BV81" s="60" t="s">
        <v>390</v>
      </c>
      <c r="BW81" s="61" t="s">
        <v>391</v>
      </c>
      <c r="BX81" s="66" t="s">
        <v>390</v>
      </c>
      <c r="BY81" s="60" t="s">
        <v>390</v>
      </c>
      <c r="BZ81" s="67" t="s">
        <v>391</v>
      </c>
      <c r="CA81" s="69" t="s">
        <v>390</v>
      </c>
      <c r="CB81" s="115" t="str">
        <f>VLOOKUP(A81,Datos!$C$2:$AJ$25,34,0)</f>
        <v>Subdirección de Servicios Administrativos</v>
      </c>
    </row>
    <row r="82" spans="1:80" ht="399.95" customHeight="1" x14ac:dyDescent="0.2">
      <c r="A82" s="183" t="s">
        <v>199</v>
      </c>
      <c r="B82" s="73" t="s">
        <v>1485</v>
      </c>
      <c r="C82" s="51" t="s">
        <v>1486</v>
      </c>
      <c r="D82" s="73" t="s">
        <v>194</v>
      </c>
      <c r="E82" s="168" t="s">
        <v>111</v>
      </c>
      <c r="F82" s="51" t="s">
        <v>1537</v>
      </c>
      <c r="G82" s="153" t="s">
        <v>1538</v>
      </c>
      <c r="H82" s="73" t="s">
        <v>63</v>
      </c>
      <c r="I82" s="73" t="s">
        <v>404</v>
      </c>
      <c r="J82" s="73" t="s">
        <v>78</v>
      </c>
      <c r="K82" s="51" t="s">
        <v>1539</v>
      </c>
      <c r="L82" s="51" t="s">
        <v>1540</v>
      </c>
      <c r="M82" s="51" t="s">
        <v>1541</v>
      </c>
      <c r="N82" s="51" t="s">
        <v>430</v>
      </c>
      <c r="O82" s="51" t="s">
        <v>363</v>
      </c>
      <c r="P82" s="51" t="s">
        <v>431</v>
      </c>
      <c r="Q82" s="51" t="s">
        <v>409</v>
      </c>
      <c r="R82" s="75" t="s">
        <v>338</v>
      </c>
      <c r="S82" s="154">
        <v>0.2</v>
      </c>
      <c r="T82" s="75" t="s">
        <v>77</v>
      </c>
      <c r="U82" s="154">
        <v>0.8</v>
      </c>
      <c r="V82" s="73" t="s">
        <v>276</v>
      </c>
      <c r="W82" s="51" t="s">
        <v>1542</v>
      </c>
      <c r="X82" s="75" t="s">
        <v>338</v>
      </c>
      <c r="Y82" s="155">
        <v>2.4695999999999999E-2</v>
      </c>
      <c r="Z82" s="75" t="s">
        <v>77</v>
      </c>
      <c r="AA82" s="155">
        <v>0.45000000000000007</v>
      </c>
      <c r="AB82" s="73" t="s">
        <v>276</v>
      </c>
      <c r="AC82" s="51" t="s">
        <v>1543</v>
      </c>
      <c r="AD82" s="73" t="s">
        <v>412</v>
      </c>
      <c r="AE82" s="51" t="s">
        <v>369</v>
      </c>
      <c r="AF82" s="51" t="s">
        <v>369</v>
      </c>
      <c r="AG82" s="51" t="s">
        <v>369</v>
      </c>
      <c r="AH82" s="51" t="s">
        <v>369</v>
      </c>
      <c r="AI82" s="51" t="s">
        <v>369</v>
      </c>
      <c r="AJ82" s="51" t="s">
        <v>1544</v>
      </c>
      <c r="AK82" s="51" t="s">
        <v>1545</v>
      </c>
      <c r="AL82" s="51" t="s">
        <v>1546</v>
      </c>
      <c r="AM82" s="51" t="s">
        <v>605</v>
      </c>
      <c r="AN82" s="51" t="s">
        <v>1547</v>
      </c>
      <c r="AO82" s="51" t="s">
        <v>1548</v>
      </c>
      <c r="AP82" s="51" t="s">
        <v>1549</v>
      </c>
      <c r="AQ82" s="51" t="s">
        <v>1550</v>
      </c>
      <c r="AR82" s="157">
        <v>43592</v>
      </c>
      <c r="AS82" s="61" t="s">
        <v>374</v>
      </c>
      <c r="AT82" s="66" t="s">
        <v>1321</v>
      </c>
      <c r="AU82" s="60">
        <v>43768</v>
      </c>
      <c r="AV82" s="67" t="s">
        <v>592</v>
      </c>
      <c r="AW82" s="63" t="s">
        <v>1551</v>
      </c>
      <c r="AX82" s="60">
        <v>43902</v>
      </c>
      <c r="AY82" s="61" t="s">
        <v>698</v>
      </c>
      <c r="AZ82" s="66" t="s">
        <v>1552</v>
      </c>
      <c r="BA82" s="60">
        <v>44071</v>
      </c>
      <c r="BB82" s="67" t="s">
        <v>385</v>
      </c>
      <c r="BC82" s="63" t="s">
        <v>1553</v>
      </c>
      <c r="BD82" s="60">
        <v>44167</v>
      </c>
      <c r="BE82" s="61" t="s">
        <v>817</v>
      </c>
      <c r="BF82" s="66" t="s">
        <v>1554</v>
      </c>
      <c r="BG82" s="60">
        <v>44243</v>
      </c>
      <c r="BH82" s="67" t="s">
        <v>588</v>
      </c>
      <c r="BI82" s="63" t="s">
        <v>1502</v>
      </c>
      <c r="BJ82" s="60">
        <v>44316</v>
      </c>
      <c r="BK82" s="61" t="s">
        <v>382</v>
      </c>
      <c r="BL82" s="66" t="s">
        <v>1536</v>
      </c>
      <c r="BM82" s="60">
        <v>44407</v>
      </c>
      <c r="BN82" s="67" t="s">
        <v>588</v>
      </c>
      <c r="BO82" s="63" t="s">
        <v>1503</v>
      </c>
      <c r="BP82" s="60">
        <v>44546</v>
      </c>
      <c r="BQ82" s="61" t="s">
        <v>374</v>
      </c>
      <c r="BR82" s="66" t="s">
        <v>1555</v>
      </c>
      <c r="BS82" s="60" t="s">
        <v>390</v>
      </c>
      <c r="BT82" s="67" t="s">
        <v>391</v>
      </c>
      <c r="BU82" s="63" t="s">
        <v>390</v>
      </c>
      <c r="BV82" s="60" t="s">
        <v>390</v>
      </c>
      <c r="BW82" s="61" t="s">
        <v>391</v>
      </c>
      <c r="BX82" s="66" t="s">
        <v>390</v>
      </c>
      <c r="BY82" s="60" t="s">
        <v>390</v>
      </c>
      <c r="BZ82" s="67" t="s">
        <v>391</v>
      </c>
      <c r="CA82" s="69" t="s">
        <v>390</v>
      </c>
      <c r="CB82" s="115" t="str">
        <f>VLOOKUP(A82,Datos!$C$2:$AJ$25,34,0)</f>
        <v>Subdirección de Servicios Administrativos</v>
      </c>
    </row>
    <row r="83" spans="1:80" ht="399.95" customHeight="1" x14ac:dyDescent="0.2">
      <c r="A83" s="183" t="s">
        <v>199</v>
      </c>
      <c r="B83" s="73" t="s">
        <v>1485</v>
      </c>
      <c r="C83" s="51" t="s">
        <v>1486</v>
      </c>
      <c r="D83" s="73" t="s">
        <v>194</v>
      </c>
      <c r="E83" s="168" t="s">
        <v>111</v>
      </c>
      <c r="F83" s="51" t="s">
        <v>1556</v>
      </c>
      <c r="G83" s="153" t="s">
        <v>1557</v>
      </c>
      <c r="H83" s="73" t="s">
        <v>35</v>
      </c>
      <c r="I83" s="73" t="s">
        <v>426</v>
      </c>
      <c r="J83" s="73" t="s">
        <v>78</v>
      </c>
      <c r="K83" s="51" t="s">
        <v>1558</v>
      </c>
      <c r="L83" s="51" t="s">
        <v>1559</v>
      </c>
      <c r="M83" s="51" t="s">
        <v>1560</v>
      </c>
      <c r="N83" s="51" t="s">
        <v>430</v>
      </c>
      <c r="O83" s="51" t="s">
        <v>363</v>
      </c>
      <c r="P83" s="51" t="s">
        <v>431</v>
      </c>
      <c r="Q83" s="51" t="s">
        <v>409</v>
      </c>
      <c r="R83" s="75" t="s">
        <v>340</v>
      </c>
      <c r="S83" s="154">
        <v>0.8</v>
      </c>
      <c r="T83" s="75" t="s">
        <v>77</v>
      </c>
      <c r="U83" s="154">
        <v>0.8</v>
      </c>
      <c r="V83" s="73" t="s">
        <v>276</v>
      </c>
      <c r="W83" s="51" t="s">
        <v>1561</v>
      </c>
      <c r="X83" s="75" t="s">
        <v>338</v>
      </c>
      <c r="Y83" s="155">
        <v>2.4893567999999998E-2</v>
      </c>
      <c r="Z83" s="75" t="s">
        <v>101</v>
      </c>
      <c r="AA83" s="155">
        <v>0.45000000000000007</v>
      </c>
      <c r="AB83" s="73" t="s">
        <v>84</v>
      </c>
      <c r="AC83" s="51" t="s">
        <v>1562</v>
      </c>
      <c r="AD83" s="73" t="s">
        <v>412</v>
      </c>
      <c r="AE83" s="51" t="s">
        <v>369</v>
      </c>
      <c r="AF83" s="51" t="s">
        <v>369</v>
      </c>
      <c r="AG83" s="51" t="s">
        <v>369</v>
      </c>
      <c r="AH83" s="51" t="s">
        <v>369</v>
      </c>
      <c r="AI83" s="51" t="s">
        <v>369</v>
      </c>
      <c r="AJ83" s="51" t="s">
        <v>1563</v>
      </c>
      <c r="AK83" s="51" t="s">
        <v>1564</v>
      </c>
      <c r="AL83" s="51" t="s">
        <v>1565</v>
      </c>
      <c r="AM83" s="51" t="s">
        <v>911</v>
      </c>
      <c r="AN83" s="51" t="s">
        <v>912</v>
      </c>
      <c r="AO83" s="51" t="s">
        <v>1566</v>
      </c>
      <c r="AP83" s="51" t="s">
        <v>1567</v>
      </c>
      <c r="AQ83" s="51" t="s">
        <v>1568</v>
      </c>
      <c r="AR83" s="157">
        <v>43592</v>
      </c>
      <c r="AS83" s="61" t="s">
        <v>374</v>
      </c>
      <c r="AT83" s="66" t="s">
        <v>1569</v>
      </c>
      <c r="AU83" s="60">
        <v>43768</v>
      </c>
      <c r="AV83" s="67" t="s">
        <v>817</v>
      </c>
      <c r="AW83" s="63" t="s">
        <v>1570</v>
      </c>
      <c r="AX83" s="60">
        <v>43902</v>
      </c>
      <c r="AY83" s="61" t="s">
        <v>470</v>
      </c>
      <c r="AZ83" s="66" t="s">
        <v>1571</v>
      </c>
      <c r="BA83" s="60">
        <v>44071</v>
      </c>
      <c r="BB83" s="67" t="s">
        <v>457</v>
      </c>
      <c r="BC83" s="63" t="s">
        <v>1572</v>
      </c>
      <c r="BD83" s="60">
        <v>44167</v>
      </c>
      <c r="BE83" s="61" t="s">
        <v>470</v>
      </c>
      <c r="BF83" s="66" t="s">
        <v>1554</v>
      </c>
      <c r="BG83" s="60">
        <v>44243</v>
      </c>
      <c r="BH83" s="67" t="s">
        <v>470</v>
      </c>
      <c r="BI83" s="63" t="s">
        <v>1502</v>
      </c>
      <c r="BJ83" s="60">
        <v>44407</v>
      </c>
      <c r="BK83" s="61" t="s">
        <v>588</v>
      </c>
      <c r="BL83" s="66" t="s">
        <v>1503</v>
      </c>
      <c r="BM83" s="60">
        <v>44546</v>
      </c>
      <c r="BN83" s="67" t="s">
        <v>374</v>
      </c>
      <c r="BO83" s="63" t="s">
        <v>1504</v>
      </c>
      <c r="BP83" s="60" t="s">
        <v>390</v>
      </c>
      <c r="BQ83" s="61" t="s">
        <v>391</v>
      </c>
      <c r="BR83" s="66" t="s">
        <v>390</v>
      </c>
      <c r="BS83" s="60" t="s">
        <v>390</v>
      </c>
      <c r="BT83" s="67" t="s">
        <v>391</v>
      </c>
      <c r="BU83" s="63" t="s">
        <v>390</v>
      </c>
      <c r="BV83" s="60" t="s">
        <v>390</v>
      </c>
      <c r="BW83" s="61" t="s">
        <v>391</v>
      </c>
      <c r="BX83" s="66" t="s">
        <v>390</v>
      </c>
      <c r="BY83" s="60" t="s">
        <v>390</v>
      </c>
      <c r="BZ83" s="67" t="s">
        <v>391</v>
      </c>
      <c r="CA83" s="69" t="s">
        <v>390</v>
      </c>
      <c r="CB83" s="115" t="str">
        <f>VLOOKUP(A83,Datos!$C$2:$AJ$25,34,0)</f>
        <v>Subdirección de Servicios Administrativos</v>
      </c>
    </row>
    <row r="84" spans="1:80" ht="399.95" customHeight="1" x14ac:dyDescent="0.2">
      <c r="A84" s="183" t="s">
        <v>284</v>
      </c>
      <c r="B84" s="73" t="s">
        <v>208</v>
      </c>
      <c r="C84" s="51" t="s">
        <v>1573</v>
      </c>
      <c r="D84" s="73" t="s">
        <v>194</v>
      </c>
      <c r="E84" s="168" t="s">
        <v>111</v>
      </c>
      <c r="F84" s="51" t="s">
        <v>1574</v>
      </c>
      <c r="G84" s="153" t="s">
        <v>1575</v>
      </c>
      <c r="H84" s="73" t="s">
        <v>35</v>
      </c>
      <c r="I84" s="73" t="s">
        <v>426</v>
      </c>
      <c r="J84" s="73" t="s">
        <v>78</v>
      </c>
      <c r="K84" s="51" t="s">
        <v>1576</v>
      </c>
      <c r="L84" s="51" t="s">
        <v>1577</v>
      </c>
      <c r="M84" s="51" t="s">
        <v>1578</v>
      </c>
      <c r="N84" s="51" t="s">
        <v>430</v>
      </c>
      <c r="O84" s="51" t="s">
        <v>363</v>
      </c>
      <c r="P84" s="51" t="s">
        <v>431</v>
      </c>
      <c r="Q84" s="51" t="s">
        <v>409</v>
      </c>
      <c r="R84" s="75" t="s">
        <v>339</v>
      </c>
      <c r="S84" s="154">
        <v>0.6</v>
      </c>
      <c r="T84" s="75" t="s">
        <v>121</v>
      </c>
      <c r="U84" s="154">
        <v>0.4</v>
      </c>
      <c r="V84" s="73" t="s">
        <v>84</v>
      </c>
      <c r="W84" s="51" t="s">
        <v>1579</v>
      </c>
      <c r="X84" s="75" t="s">
        <v>338</v>
      </c>
      <c r="Y84" s="155">
        <v>0.1512</v>
      </c>
      <c r="Z84" s="75" t="s">
        <v>121</v>
      </c>
      <c r="AA84" s="155">
        <v>0.22500000000000003</v>
      </c>
      <c r="AB84" s="73" t="s">
        <v>275</v>
      </c>
      <c r="AC84" s="51" t="s">
        <v>1041</v>
      </c>
      <c r="AD84" s="73" t="s">
        <v>368</v>
      </c>
      <c r="AE84" s="51" t="s">
        <v>369</v>
      </c>
      <c r="AF84" s="51" t="s">
        <v>369</v>
      </c>
      <c r="AG84" s="51" t="s">
        <v>369</v>
      </c>
      <c r="AH84" s="51" t="s">
        <v>369</v>
      </c>
      <c r="AI84" s="51" t="s">
        <v>369</v>
      </c>
      <c r="AJ84" s="51" t="s">
        <v>370</v>
      </c>
      <c r="AK84" s="51" t="s">
        <v>370</v>
      </c>
      <c r="AL84" s="51" t="s">
        <v>370</v>
      </c>
      <c r="AM84" s="51" t="s">
        <v>370</v>
      </c>
      <c r="AN84" s="51" t="s">
        <v>370</v>
      </c>
      <c r="AO84" s="51" t="s">
        <v>1580</v>
      </c>
      <c r="AP84" s="51" t="s">
        <v>1009</v>
      </c>
      <c r="AQ84" s="51" t="s">
        <v>1581</v>
      </c>
      <c r="AR84" s="157">
        <v>43350</v>
      </c>
      <c r="AS84" s="61" t="s">
        <v>374</v>
      </c>
      <c r="AT84" s="66" t="s">
        <v>482</v>
      </c>
      <c r="AU84" s="60">
        <v>43593</v>
      </c>
      <c r="AV84" s="67" t="s">
        <v>539</v>
      </c>
      <c r="AW84" s="63" t="s">
        <v>1582</v>
      </c>
      <c r="AX84" s="60">
        <v>43783</v>
      </c>
      <c r="AY84" s="61" t="s">
        <v>374</v>
      </c>
      <c r="AZ84" s="66" t="s">
        <v>1583</v>
      </c>
      <c r="BA84" s="60">
        <v>43914</v>
      </c>
      <c r="BB84" s="67" t="s">
        <v>374</v>
      </c>
      <c r="BC84" s="63" t="s">
        <v>1584</v>
      </c>
      <c r="BD84" s="60">
        <v>44074</v>
      </c>
      <c r="BE84" s="61" t="s">
        <v>439</v>
      </c>
      <c r="BF84" s="66" t="s">
        <v>1585</v>
      </c>
      <c r="BG84" s="60">
        <v>44168</v>
      </c>
      <c r="BH84" s="67" t="s">
        <v>588</v>
      </c>
      <c r="BI84" s="63" t="s">
        <v>1586</v>
      </c>
      <c r="BJ84" s="60">
        <v>44249</v>
      </c>
      <c r="BK84" s="61" t="s">
        <v>374</v>
      </c>
      <c r="BL84" s="66" t="s">
        <v>1587</v>
      </c>
      <c r="BM84" s="60">
        <v>44540</v>
      </c>
      <c r="BN84" s="67" t="s">
        <v>374</v>
      </c>
      <c r="BO84" s="63" t="s">
        <v>1588</v>
      </c>
      <c r="BP84" s="60" t="s">
        <v>390</v>
      </c>
      <c r="BQ84" s="61" t="s">
        <v>391</v>
      </c>
      <c r="BR84" s="66" t="s">
        <v>390</v>
      </c>
      <c r="BS84" s="60" t="s">
        <v>390</v>
      </c>
      <c r="BT84" s="67" t="s">
        <v>391</v>
      </c>
      <c r="BU84" s="63" t="s">
        <v>390</v>
      </c>
      <c r="BV84" s="60" t="s">
        <v>390</v>
      </c>
      <c r="BW84" s="61" t="s">
        <v>391</v>
      </c>
      <c r="BX84" s="66" t="s">
        <v>390</v>
      </c>
      <c r="BY84" s="60" t="s">
        <v>390</v>
      </c>
      <c r="BZ84" s="67" t="s">
        <v>391</v>
      </c>
      <c r="CA84" s="69" t="s">
        <v>390</v>
      </c>
      <c r="CB84" s="115" t="str">
        <f>VLOOKUP(A84,Datos!$C$2:$AJ$25,34,0)</f>
        <v>Subdirección de Servicios Administrativos</v>
      </c>
    </row>
    <row r="85" spans="1:80" ht="399.95" customHeight="1" x14ac:dyDescent="0.2">
      <c r="A85" s="183" t="s">
        <v>284</v>
      </c>
      <c r="B85" s="73" t="s">
        <v>208</v>
      </c>
      <c r="C85" s="51" t="s">
        <v>1573</v>
      </c>
      <c r="D85" s="73" t="s">
        <v>194</v>
      </c>
      <c r="E85" s="168" t="s">
        <v>111</v>
      </c>
      <c r="F85" s="51" t="s">
        <v>1589</v>
      </c>
      <c r="G85" s="153" t="s">
        <v>1590</v>
      </c>
      <c r="H85" s="73" t="s">
        <v>35</v>
      </c>
      <c r="I85" s="73" t="s">
        <v>426</v>
      </c>
      <c r="J85" s="73" t="s">
        <v>78</v>
      </c>
      <c r="K85" s="51" t="s">
        <v>1591</v>
      </c>
      <c r="L85" s="51" t="s">
        <v>1592</v>
      </c>
      <c r="M85" s="51" t="s">
        <v>1593</v>
      </c>
      <c r="N85" s="51" t="s">
        <v>430</v>
      </c>
      <c r="O85" s="51" t="s">
        <v>363</v>
      </c>
      <c r="P85" s="51" t="s">
        <v>431</v>
      </c>
      <c r="Q85" s="51" t="s">
        <v>409</v>
      </c>
      <c r="R85" s="75" t="s">
        <v>339</v>
      </c>
      <c r="S85" s="154">
        <v>0.6</v>
      </c>
      <c r="T85" s="75" t="s">
        <v>121</v>
      </c>
      <c r="U85" s="154">
        <v>0.4</v>
      </c>
      <c r="V85" s="73" t="s">
        <v>84</v>
      </c>
      <c r="W85" s="51" t="s">
        <v>1579</v>
      </c>
      <c r="X85" s="75" t="s">
        <v>338</v>
      </c>
      <c r="Y85" s="155">
        <v>0.1512</v>
      </c>
      <c r="Z85" s="75" t="s">
        <v>121</v>
      </c>
      <c r="AA85" s="155">
        <v>0.22500000000000003</v>
      </c>
      <c r="AB85" s="73" t="s">
        <v>275</v>
      </c>
      <c r="AC85" s="51" t="s">
        <v>1041</v>
      </c>
      <c r="AD85" s="73" t="s">
        <v>368</v>
      </c>
      <c r="AE85" s="51" t="s">
        <v>369</v>
      </c>
      <c r="AF85" s="51" t="s">
        <v>369</v>
      </c>
      <c r="AG85" s="51" t="s">
        <v>369</v>
      </c>
      <c r="AH85" s="51" t="s">
        <v>369</v>
      </c>
      <c r="AI85" s="51" t="s">
        <v>369</v>
      </c>
      <c r="AJ85" s="51" t="s">
        <v>370</v>
      </c>
      <c r="AK85" s="51" t="s">
        <v>370</v>
      </c>
      <c r="AL85" s="51" t="s">
        <v>370</v>
      </c>
      <c r="AM85" s="51" t="s">
        <v>370</v>
      </c>
      <c r="AN85" s="51" t="s">
        <v>370</v>
      </c>
      <c r="AO85" s="51" t="s">
        <v>1594</v>
      </c>
      <c r="AP85" s="51" t="s">
        <v>1009</v>
      </c>
      <c r="AQ85" s="51" t="s">
        <v>1595</v>
      </c>
      <c r="AR85" s="157">
        <v>43350</v>
      </c>
      <c r="AS85" s="61" t="s">
        <v>374</v>
      </c>
      <c r="AT85" s="66" t="s">
        <v>482</v>
      </c>
      <c r="AU85" s="60">
        <v>43593</v>
      </c>
      <c r="AV85" s="67" t="s">
        <v>539</v>
      </c>
      <c r="AW85" s="63" t="s">
        <v>1284</v>
      </c>
      <c r="AX85" s="60">
        <v>43783</v>
      </c>
      <c r="AY85" s="61" t="s">
        <v>374</v>
      </c>
      <c r="AZ85" s="66" t="s">
        <v>1596</v>
      </c>
      <c r="BA85" s="60">
        <v>43914</v>
      </c>
      <c r="BB85" s="67" t="s">
        <v>992</v>
      </c>
      <c r="BC85" s="63" t="s">
        <v>1597</v>
      </c>
      <c r="BD85" s="60">
        <v>44074</v>
      </c>
      <c r="BE85" s="61" t="s">
        <v>455</v>
      </c>
      <c r="BF85" s="66" t="s">
        <v>1585</v>
      </c>
      <c r="BG85" s="60">
        <v>44168</v>
      </c>
      <c r="BH85" s="67" t="s">
        <v>588</v>
      </c>
      <c r="BI85" s="63" t="s">
        <v>1598</v>
      </c>
      <c r="BJ85" s="60">
        <v>44249</v>
      </c>
      <c r="BK85" s="61" t="s">
        <v>817</v>
      </c>
      <c r="BL85" s="66" t="s">
        <v>1599</v>
      </c>
      <c r="BM85" s="60">
        <v>44540</v>
      </c>
      <c r="BN85" s="67" t="s">
        <v>374</v>
      </c>
      <c r="BO85" s="63" t="s">
        <v>1033</v>
      </c>
      <c r="BP85" s="60" t="s">
        <v>390</v>
      </c>
      <c r="BQ85" s="61" t="s">
        <v>391</v>
      </c>
      <c r="BR85" s="66" t="s">
        <v>390</v>
      </c>
      <c r="BS85" s="60" t="s">
        <v>390</v>
      </c>
      <c r="BT85" s="67" t="s">
        <v>391</v>
      </c>
      <c r="BU85" s="63" t="s">
        <v>390</v>
      </c>
      <c r="BV85" s="60" t="s">
        <v>390</v>
      </c>
      <c r="BW85" s="61" t="s">
        <v>391</v>
      </c>
      <c r="BX85" s="66" t="s">
        <v>390</v>
      </c>
      <c r="BY85" s="60" t="s">
        <v>390</v>
      </c>
      <c r="BZ85" s="67" t="s">
        <v>391</v>
      </c>
      <c r="CA85" s="69" t="s">
        <v>390</v>
      </c>
      <c r="CB85" s="115" t="str">
        <f>VLOOKUP(A85,Datos!$C$2:$AJ$25,34,0)</f>
        <v>Subdirección de Servicios Administrativos</v>
      </c>
    </row>
    <row r="86" spans="1:80" ht="399.95" customHeight="1" x14ac:dyDescent="0.2">
      <c r="A86" s="183" t="s">
        <v>284</v>
      </c>
      <c r="B86" s="73" t="s">
        <v>208</v>
      </c>
      <c r="C86" s="51" t="s">
        <v>1573</v>
      </c>
      <c r="D86" s="73" t="s">
        <v>194</v>
      </c>
      <c r="E86" s="168" t="s">
        <v>111</v>
      </c>
      <c r="F86" s="51" t="s">
        <v>1600</v>
      </c>
      <c r="G86" s="153" t="s">
        <v>1601</v>
      </c>
      <c r="H86" s="73" t="s">
        <v>35</v>
      </c>
      <c r="I86" s="73" t="s">
        <v>426</v>
      </c>
      <c r="J86" s="73" t="s">
        <v>78</v>
      </c>
      <c r="K86" s="51" t="s">
        <v>1602</v>
      </c>
      <c r="L86" s="51" t="s">
        <v>1603</v>
      </c>
      <c r="M86" s="51" t="s">
        <v>1604</v>
      </c>
      <c r="N86" s="51" t="s">
        <v>430</v>
      </c>
      <c r="O86" s="51" t="s">
        <v>363</v>
      </c>
      <c r="P86" s="51" t="s">
        <v>431</v>
      </c>
      <c r="Q86" s="51" t="s">
        <v>409</v>
      </c>
      <c r="R86" s="75" t="s">
        <v>336</v>
      </c>
      <c r="S86" s="154">
        <v>0.4</v>
      </c>
      <c r="T86" s="75" t="s">
        <v>121</v>
      </c>
      <c r="U86" s="154">
        <v>0.4</v>
      </c>
      <c r="V86" s="73" t="s">
        <v>84</v>
      </c>
      <c r="W86" s="51" t="s">
        <v>1605</v>
      </c>
      <c r="X86" s="75" t="s">
        <v>338</v>
      </c>
      <c r="Y86" s="155">
        <v>7.0559999999999998E-2</v>
      </c>
      <c r="Z86" s="75" t="s">
        <v>121</v>
      </c>
      <c r="AA86" s="155">
        <v>0.30000000000000004</v>
      </c>
      <c r="AB86" s="73" t="s">
        <v>275</v>
      </c>
      <c r="AC86" s="51" t="s">
        <v>1041</v>
      </c>
      <c r="AD86" s="73" t="s">
        <v>368</v>
      </c>
      <c r="AE86" s="51" t="s">
        <v>369</v>
      </c>
      <c r="AF86" s="51" t="s">
        <v>369</v>
      </c>
      <c r="AG86" s="51" t="s">
        <v>369</v>
      </c>
      <c r="AH86" s="51" t="s">
        <v>369</v>
      </c>
      <c r="AI86" s="51" t="s">
        <v>369</v>
      </c>
      <c r="AJ86" s="51" t="s">
        <v>370</v>
      </c>
      <c r="AK86" s="51" t="s">
        <v>370</v>
      </c>
      <c r="AL86" s="51" t="s">
        <v>370</v>
      </c>
      <c r="AM86" s="51" t="s">
        <v>370</v>
      </c>
      <c r="AN86" s="51" t="s">
        <v>370</v>
      </c>
      <c r="AO86" s="51" t="s">
        <v>1606</v>
      </c>
      <c r="AP86" s="51" t="s">
        <v>1607</v>
      </c>
      <c r="AQ86" s="51" t="s">
        <v>1608</v>
      </c>
      <c r="AR86" s="157">
        <v>43350</v>
      </c>
      <c r="AS86" s="61" t="s">
        <v>374</v>
      </c>
      <c r="AT86" s="66" t="s">
        <v>482</v>
      </c>
      <c r="AU86" s="60">
        <v>43593</v>
      </c>
      <c r="AV86" s="67" t="s">
        <v>539</v>
      </c>
      <c r="AW86" s="63" t="s">
        <v>1284</v>
      </c>
      <c r="AX86" s="60">
        <v>43783</v>
      </c>
      <c r="AY86" s="61" t="s">
        <v>374</v>
      </c>
      <c r="AZ86" s="66" t="s">
        <v>1609</v>
      </c>
      <c r="BA86" s="60">
        <v>43914</v>
      </c>
      <c r="BB86" s="67" t="s">
        <v>992</v>
      </c>
      <c r="BC86" s="63" t="s">
        <v>1610</v>
      </c>
      <c r="BD86" s="60">
        <v>44074</v>
      </c>
      <c r="BE86" s="61" t="s">
        <v>439</v>
      </c>
      <c r="BF86" s="66" t="s">
        <v>1611</v>
      </c>
      <c r="BG86" s="60">
        <v>44168</v>
      </c>
      <c r="BH86" s="67" t="s">
        <v>588</v>
      </c>
      <c r="BI86" s="63" t="s">
        <v>1598</v>
      </c>
      <c r="BJ86" s="60">
        <v>44249</v>
      </c>
      <c r="BK86" s="61" t="s">
        <v>971</v>
      </c>
      <c r="BL86" s="66" t="s">
        <v>1612</v>
      </c>
      <c r="BM86" s="60">
        <v>44540</v>
      </c>
      <c r="BN86" s="67" t="s">
        <v>374</v>
      </c>
      <c r="BO86" s="63" t="s">
        <v>1086</v>
      </c>
      <c r="BP86" s="60" t="s">
        <v>390</v>
      </c>
      <c r="BQ86" s="61" t="s">
        <v>391</v>
      </c>
      <c r="BR86" s="66" t="s">
        <v>390</v>
      </c>
      <c r="BS86" s="60" t="s">
        <v>390</v>
      </c>
      <c r="BT86" s="67" t="s">
        <v>391</v>
      </c>
      <c r="BU86" s="63" t="s">
        <v>390</v>
      </c>
      <c r="BV86" s="60" t="s">
        <v>390</v>
      </c>
      <c r="BW86" s="61" t="s">
        <v>391</v>
      </c>
      <c r="BX86" s="66" t="s">
        <v>390</v>
      </c>
      <c r="BY86" s="60" t="s">
        <v>390</v>
      </c>
      <c r="BZ86" s="67" t="s">
        <v>391</v>
      </c>
      <c r="CA86" s="69" t="s">
        <v>390</v>
      </c>
      <c r="CB86" s="115" t="str">
        <f>VLOOKUP(A86,Datos!$C$2:$AJ$25,34,0)</f>
        <v>Subdirección de Servicios Administrativos</v>
      </c>
    </row>
    <row r="87" spans="1:80" ht="399.95" customHeight="1" x14ac:dyDescent="0.2">
      <c r="A87" s="183" t="s">
        <v>284</v>
      </c>
      <c r="B87" s="73" t="s">
        <v>208</v>
      </c>
      <c r="C87" s="51" t="s">
        <v>1573</v>
      </c>
      <c r="D87" s="73" t="s">
        <v>194</v>
      </c>
      <c r="E87" s="168" t="s">
        <v>111</v>
      </c>
      <c r="F87" s="51" t="s">
        <v>1613</v>
      </c>
      <c r="G87" s="153" t="s">
        <v>1614</v>
      </c>
      <c r="H87" s="73" t="s">
        <v>35</v>
      </c>
      <c r="I87" s="73" t="s">
        <v>426</v>
      </c>
      <c r="J87" s="73" t="s">
        <v>78</v>
      </c>
      <c r="K87" s="51" t="s">
        <v>1602</v>
      </c>
      <c r="L87" s="51" t="s">
        <v>1615</v>
      </c>
      <c r="M87" s="51" t="s">
        <v>1616</v>
      </c>
      <c r="N87" s="51" t="s">
        <v>430</v>
      </c>
      <c r="O87" s="51" t="s">
        <v>363</v>
      </c>
      <c r="P87" s="51" t="s">
        <v>431</v>
      </c>
      <c r="Q87" s="51" t="s">
        <v>409</v>
      </c>
      <c r="R87" s="75" t="s">
        <v>338</v>
      </c>
      <c r="S87" s="154">
        <v>0.2</v>
      </c>
      <c r="T87" s="75" t="s">
        <v>121</v>
      </c>
      <c r="U87" s="154">
        <v>0.4</v>
      </c>
      <c r="V87" s="73" t="s">
        <v>275</v>
      </c>
      <c r="W87" s="51" t="s">
        <v>1617</v>
      </c>
      <c r="X87" s="75" t="s">
        <v>338</v>
      </c>
      <c r="Y87" s="155">
        <v>8.3999999999999991E-2</v>
      </c>
      <c r="Z87" s="75" t="s">
        <v>121</v>
      </c>
      <c r="AA87" s="155">
        <v>0.30000000000000004</v>
      </c>
      <c r="AB87" s="73" t="s">
        <v>275</v>
      </c>
      <c r="AC87" s="51" t="s">
        <v>1041</v>
      </c>
      <c r="AD87" s="73" t="s">
        <v>368</v>
      </c>
      <c r="AE87" s="51" t="s">
        <v>369</v>
      </c>
      <c r="AF87" s="51" t="s">
        <v>369</v>
      </c>
      <c r="AG87" s="51" t="s">
        <v>369</v>
      </c>
      <c r="AH87" s="51" t="s">
        <v>369</v>
      </c>
      <c r="AI87" s="51" t="s">
        <v>369</v>
      </c>
      <c r="AJ87" s="51" t="s">
        <v>370</v>
      </c>
      <c r="AK87" s="51" t="s">
        <v>370</v>
      </c>
      <c r="AL87" s="51" t="s">
        <v>370</v>
      </c>
      <c r="AM87" s="51" t="s">
        <v>370</v>
      </c>
      <c r="AN87" s="51" t="s">
        <v>370</v>
      </c>
      <c r="AO87" s="51" t="s">
        <v>1618</v>
      </c>
      <c r="AP87" s="51" t="s">
        <v>1607</v>
      </c>
      <c r="AQ87" s="51" t="s">
        <v>1619</v>
      </c>
      <c r="AR87" s="157">
        <v>43350</v>
      </c>
      <c r="AS87" s="61" t="s">
        <v>374</v>
      </c>
      <c r="AT87" s="66" t="s">
        <v>482</v>
      </c>
      <c r="AU87" s="60">
        <v>43593</v>
      </c>
      <c r="AV87" s="67" t="s">
        <v>374</v>
      </c>
      <c r="AW87" s="63" t="s">
        <v>1284</v>
      </c>
      <c r="AX87" s="60">
        <v>43783</v>
      </c>
      <c r="AY87" s="61" t="s">
        <v>374</v>
      </c>
      <c r="AZ87" s="66" t="s">
        <v>1620</v>
      </c>
      <c r="BA87" s="60">
        <v>43914</v>
      </c>
      <c r="BB87" s="67" t="s">
        <v>457</v>
      </c>
      <c r="BC87" s="63" t="s">
        <v>1621</v>
      </c>
      <c r="BD87" s="60">
        <v>44074</v>
      </c>
      <c r="BE87" s="61" t="s">
        <v>455</v>
      </c>
      <c r="BF87" s="66" t="s">
        <v>1585</v>
      </c>
      <c r="BG87" s="60">
        <v>44168</v>
      </c>
      <c r="BH87" s="67" t="s">
        <v>588</v>
      </c>
      <c r="BI87" s="63" t="s">
        <v>1598</v>
      </c>
      <c r="BJ87" s="60">
        <v>44249</v>
      </c>
      <c r="BK87" s="61" t="s">
        <v>588</v>
      </c>
      <c r="BL87" s="66" t="s">
        <v>1622</v>
      </c>
      <c r="BM87" s="60">
        <v>44540</v>
      </c>
      <c r="BN87" s="67" t="s">
        <v>374</v>
      </c>
      <c r="BO87" s="63" t="s">
        <v>1623</v>
      </c>
      <c r="BP87" s="60" t="s">
        <v>390</v>
      </c>
      <c r="BQ87" s="61" t="s">
        <v>391</v>
      </c>
      <c r="BR87" s="66" t="s">
        <v>390</v>
      </c>
      <c r="BS87" s="60" t="s">
        <v>390</v>
      </c>
      <c r="BT87" s="67" t="s">
        <v>391</v>
      </c>
      <c r="BU87" s="63" t="s">
        <v>390</v>
      </c>
      <c r="BV87" s="60" t="s">
        <v>390</v>
      </c>
      <c r="BW87" s="61" t="s">
        <v>391</v>
      </c>
      <c r="BX87" s="66" t="s">
        <v>390</v>
      </c>
      <c r="BY87" s="60" t="s">
        <v>390</v>
      </c>
      <c r="BZ87" s="67" t="s">
        <v>391</v>
      </c>
      <c r="CA87" s="69" t="s">
        <v>390</v>
      </c>
      <c r="CB87" s="115" t="str">
        <f>VLOOKUP(A87,Datos!$C$2:$AJ$25,34,0)</f>
        <v>Subdirección de Servicios Administrativos</v>
      </c>
    </row>
    <row r="88" spans="1:80" ht="399.95" customHeight="1" x14ac:dyDescent="0.2">
      <c r="A88" s="183" t="s">
        <v>284</v>
      </c>
      <c r="B88" s="73" t="s">
        <v>208</v>
      </c>
      <c r="C88" s="51" t="s">
        <v>1573</v>
      </c>
      <c r="D88" s="73" t="s">
        <v>194</v>
      </c>
      <c r="E88" s="168" t="s">
        <v>111</v>
      </c>
      <c r="F88" s="51" t="s">
        <v>1624</v>
      </c>
      <c r="G88" s="153" t="s">
        <v>1625</v>
      </c>
      <c r="H88" s="73" t="s">
        <v>35</v>
      </c>
      <c r="I88" s="73" t="s">
        <v>426</v>
      </c>
      <c r="J88" s="73" t="s">
        <v>78</v>
      </c>
      <c r="K88" s="51" t="s">
        <v>1602</v>
      </c>
      <c r="L88" s="51" t="s">
        <v>1603</v>
      </c>
      <c r="M88" s="51" t="s">
        <v>1626</v>
      </c>
      <c r="N88" s="51" t="s">
        <v>430</v>
      </c>
      <c r="O88" s="51" t="s">
        <v>363</v>
      </c>
      <c r="P88" s="51" t="s">
        <v>408</v>
      </c>
      <c r="Q88" s="51" t="s">
        <v>409</v>
      </c>
      <c r="R88" s="75" t="s">
        <v>336</v>
      </c>
      <c r="S88" s="154">
        <v>0.4</v>
      </c>
      <c r="T88" s="75" t="s">
        <v>121</v>
      </c>
      <c r="U88" s="154">
        <v>0.4</v>
      </c>
      <c r="V88" s="73" t="s">
        <v>84</v>
      </c>
      <c r="W88" s="51" t="s">
        <v>1627</v>
      </c>
      <c r="X88" s="75" t="s">
        <v>338</v>
      </c>
      <c r="Y88" s="155">
        <v>0.16799999999999998</v>
      </c>
      <c r="Z88" s="75" t="s">
        <v>121</v>
      </c>
      <c r="AA88" s="155">
        <v>0.22500000000000003</v>
      </c>
      <c r="AB88" s="73" t="s">
        <v>275</v>
      </c>
      <c r="AC88" s="51" t="s">
        <v>1041</v>
      </c>
      <c r="AD88" s="73" t="s">
        <v>368</v>
      </c>
      <c r="AE88" s="51" t="s">
        <v>369</v>
      </c>
      <c r="AF88" s="51" t="s">
        <v>369</v>
      </c>
      <c r="AG88" s="51" t="s">
        <v>369</v>
      </c>
      <c r="AH88" s="51" t="s">
        <v>369</v>
      </c>
      <c r="AI88" s="51" t="s">
        <v>369</v>
      </c>
      <c r="AJ88" s="51" t="s">
        <v>370</v>
      </c>
      <c r="AK88" s="51" t="s">
        <v>370</v>
      </c>
      <c r="AL88" s="51" t="s">
        <v>370</v>
      </c>
      <c r="AM88" s="51" t="s">
        <v>370</v>
      </c>
      <c r="AN88" s="51" t="s">
        <v>370</v>
      </c>
      <c r="AO88" s="51" t="s">
        <v>1628</v>
      </c>
      <c r="AP88" s="51" t="s">
        <v>1009</v>
      </c>
      <c r="AQ88" s="51" t="s">
        <v>1629</v>
      </c>
      <c r="AR88" s="157">
        <v>43350</v>
      </c>
      <c r="AS88" s="61" t="s">
        <v>374</v>
      </c>
      <c r="AT88" s="66" t="s">
        <v>1630</v>
      </c>
      <c r="AU88" s="60">
        <v>43593</v>
      </c>
      <c r="AV88" s="67" t="s">
        <v>539</v>
      </c>
      <c r="AW88" s="63" t="s">
        <v>1631</v>
      </c>
      <c r="AX88" s="60">
        <v>43783</v>
      </c>
      <c r="AY88" s="61" t="s">
        <v>374</v>
      </c>
      <c r="AZ88" s="66" t="s">
        <v>1620</v>
      </c>
      <c r="BA88" s="60">
        <v>43914</v>
      </c>
      <c r="BB88" s="67" t="s">
        <v>1172</v>
      </c>
      <c r="BC88" s="63" t="s">
        <v>1632</v>
      </c>
      <c r="BD88" s="60">
        <v>44074</v>
      </c>
      <c r="BE88" s="61" t="s">
        <v>439</v>
      </c>
      <c r="BF88" s="66" t="s">
        <v>1633</v>
      </c>
      <c r="BG88" s="60">
        <v>44168</v>
      </c>
      <c r="BH88" s="67" t="s">
        <v>588</v>
      </c>
      <c r="BI88" s="63" t="s">
        <v>1598</v>
      </c>
      <c r="BJ88" s="60">
        <v>44249</v>
      </c>
      <c r="BK88" s="61" t="s">
        <v>588</v>
      </c>
      <c r="BL88" s="66" t="s">
        <v>1634</v>
      </c>
      <c r="BM88" s="60">
        <v>44540</v>
      </c>
      <c r="BN88" s="67" t="s">
        <v>374</v>
      </c>
      <c r="BO88" s="63" t="s">
        <v>1086</v>
      </c>
      <c r="BP88" s="60" t="s">
        <v>390</v>
      </c>
      <c r="BQ88" s="61" t="s">
        <v>391</v>
      </c>
      <c r="BR88" s="66" t="s">
        <v>390</v>
      </c>
      <c r="BS88" s="60" t="s">
        <v>390</v>
      </c>
      <c r="BT88" s="67" t="s">
        <v>391</v>
      </c>
      <c r="BU88" s="63" t="s">
        <v>390</v>
      </c>
      <c r="BV88" s="60" t="s">
        <v>390</v>
      </c>
      <c r="BW88" s="61" t="s">
        <v>391</v>
      </c>
      <c r="BX88" s="66" t="s">
        <v>390</v>
      </c>
      <c r="BY88" s="60" t="s">
        <v>390</v>
      </c>
      <c r="BZ88" s="67" t="s">
        <v>391</v>
      </c>
      <c r="CA88" s="69" t="s">
        <v>390</v>
      </c>
      <c r="CB88" s="115" t="str">
        <f>VLOOKUP(A88,Datos!$C$2:$AJ$25,34,0)</f>
        <v>Subdirección de Servicios Administrativos</v>
      </c>
    </row>
    <row r="89" spans="1:80" ht="399.95" customHeight="1" x14ac:dyDescent="0.2">
      <c r="A89" s="183" t="s">
        <v>284</v>
      </c>
      <c r="B89" s="73" t="s">
        <v>208</v>
      </c>
      <c r="C89" s="51" t="s">
        <v>1573</v>
      </c>
      <c r="D89" s="73" t="s">
        <v>194</v>
      </c>
      <c r="E89" s="168" t="s">
        <v>111</v>
      </c>
      <c r="F89" s="51" t="s">
        <v>1635</v>
      </c>
      <c r="G89" s="153" t="s">
        <v>1636</v>
      </c>
      <c r="H89" s="73" t="s">
        <v>63</v>
      </c>
      <c r="I89" s="73" t="s">
        <v>426</v>
      </c>
      <c r="J89" s="73" t="s">
        <v>52</v>
      </c>
      <c r="K89" s="51" t="s">
        <v>1591</v>
      </c>
      <c r="L89" s="51" t="s">
        <v>1637</v>
      </c>
      <c r="M89" s="51" t="s">
        <v>1638</v>
      </c>
      <c r="N89" s="51" t="s">
        <v>430</v>
      </c>
      <c r="O89" s="51" t="s">
        <v>363</v>
      </c>
      <c r="P89" s="51" t="s">
        <v>431</v>
      </c>
      <c r="Q89" s="51" t="s">
        <v>409</v>
      </c>
      <c r="R89" s="75" t="s">
        <v>338</v>
      </c>
      <c r="S89" s="154">
        <v>0.2</v>
      </c>
      <c r="T89" s="75" t="s">
        <v>77</v>
      </c>
      <c r="U89" s="154">
        <v>0.8</v>
      </c>
      <c r="V89" s="73" t="s">
        <v>276</v>
      </c>
      <c r="W89" s="51" t="s">
        <v>1639</v>
      </c>
      <c r="X89" s="75" t="s">
        <v>338</v>
      </c>
      <c r="Y89" s="155">
        <v>8.3999999999999991E-2</v>
      </c>
      <c r="Z89" s="75" t="s">
        <v>77</v>
      </c>
      <c r="AA89" s="155">
        <v>0.33750000000000002</v>
      </c>
      <c r="AB89" s="73" t="s">
        <v>276</v>
      </c>
      <c r="AC89" s="51" t="s">
        <v>687</v>
      </c>
      <c r="AD89" s="73" t="s">
        <v>412</v>
      </c>
      <c r="AE89" s="51" t="s">
        <v>369</v>
      </c>
      <c r="AF89" s="51" t="s">
        <v>369</v>
      </c>
      <c r="AG89" s="51" t="s">
        <v>369</v>
      </c>
      <c r="AH89" s="51" t="s">
        <v>369</v>
      </c>
      <c r="AI89" s="51" t="s">
        <v>369</v>
      </c>
      <c r="AJ89" s="51" t="s">
        <v>1640</v>
      </c>
      <c r="AK89" s="51" t="s">
        <v>1641</v>
      </c>
      <c r="AL89" s="51" t="s">
        <v>1642</v>
      </c>
      <c r="AM89" s="51" t="s">
        <v>1479</v>
      </c>
      <c r="AN89" s="51" t="s">
        <v>606</v>
      </c>
      <c r="AO89" s="51" t="s">
        <v>1643</v>
      </c>
      <c r="AP89" s="51" t="s">
        <v>1644</v>
      </c>
      <c r="AQ89" s="51" t="s">
        <v>1645</v>
      </c>
      <c r="AR89" s="157">
        <v>43593</v>
      </c>
      <c r="AS89" s="61" t="s">
        <v>374</v>
      </c>
      <c r="AT89" s="66" t="s">
        <v>482</v>
      </c>
      <c r="AU89" s="60">
        <v>43783</v>
      </c>
      <c r="AV89" s="67" t="s">
        <v>374</v>
      </c>
      <c r="AW89" s="63" t="s">
        <v>1646</v>
      </c>
      <c r="AX89" s="60">
        <v>43914</v>
      </c>
      <c r="AY89" s="61" t="s">
        <v>698</v>
      </c>
      <c r="AZ89" s="66" t="s">
        <v>1647</v>
      </c>
      <c r="BA89" s="60">
        <v>44074</v>
      </c>
      <c r="BB89" s="67" t="s">
        <v>455</v>
      </c>
      <c r="BC89" s="63" t="s">
        <v>1585</v>
      </c>
      <c r="BD89" s="60">
        <v>44168</v>
      </c>
      <c r="BE89" s="61" t="s">
        <v>588</v>
      </c>
      <c r="BF89" s="66" t="s">
        <v>1598</v>
      </c>
      <c r="BG89" s="60" t="s">
        <v>1648</v>
      </c>
      <c r="BH89" s="67" t="s">
        <v>588</v>
      </c>
      <c r="BI89" s="63" t="s">
        <v>1649</v>
      </c>
      <c r="BJ89" s="60">
        <v>44540</v>
      </c>
      <c r="BK89" s="61" t="s">
        <v>374</v>
      </c>
      <c r="BL89" s="66" t="s">
        <v>1650</v>
      </c>
      <c r="BM89" s="60" t="s">
        <v>390</v>
      </c>
      <c r="BN89" s="67" t="s">
        <v>391</v>
      </c>
      <c r="BO89" s="63" t="s">
        <v>390</v>
      </c>
      <c r="BP89" s="60" t="s">
        <v>390</v>
      </c>
      <c r="BQ89" s="61" t="s">
        <v>391</v>
      </c>
      <c r="BR89" s="66" t="s">
        <v>390</v>
      </c>
      <c r="BS89" s="60" t="s">
        <v>390</v>
      </c>
      <c r="BT89" s="67" t="s">
        <v>391</v>
      </c>
      <c r="BU89" s="63" t="s">
        <v>390</v>
      </c>
      <c r="BV89" s="60" t="s">
        <v>390</v>
      </c>
      <c r="BW89" s="61" t="s">
        <v>391</v>
      </c>
      <c r="BX89" s="66" t="s">
        <v>390</v>
      </c>
      <c r="BY89" s="60" t="s">
        <v>390</v>
      </c>
      <c r="BZ89" s="67" t="s">
        <v>391</v>
      </c>
      <c r="CA89" s="69" t="s">
        <v>390</v>
      </c>
      <c r="CB89" s="115" t="str">
        <f>VLOOKUP(A89,Datos!$C$2:$AJ$25,34,0)</f>
        <v>Subdirección de Servicios Administrativos</v>
      </c>
    </row>
    <row r="90" spans="1:80" ht="399.95" customHeight="1" x14ac:dyDescent="0.2">
      <c r="A90" s="183" t="s">
        <v>285</v>
      </c>
      <c r="B90" s="73" t="s">
        <v>1651</v>
      </c>
      <c r="C90" s="51" t="s">
        <v>1652</v>
      </c>
      <c r="D90" s="73" t="s">
        <v>212</v>
      </c>
      <c r="E90" s="168" t="s">
        <v>90</v>
      </c>
      <c r="F90" s="51" t="s">
        <v>1653</v>
      </c>
      <c r="G90" s="153" t="s">
        <v>1654</v>
      </c>
      <c r="H90" s="73" t="s">
        <v>35</v>
      </c>
      <c r="I90" s="73" t="s">
        <v>426</v>
      </c>
      <c r="J90" s="73" t="s">
        <v>78</v>
      </c>
      <c r="K90" s="51" t="s">
        <v>1655</v>
      </c>
      <c r="L90" s="51" t="s">
        <v>1656</v>
      </c>
      <c r="M90" s="51" t="s">
        <v>1657</v>
      </c>
      <c r="N90" s="51" t="s">
        <v>1658</v>
      </c>
      <c r="O90" s="51" t="s">
        <v>363</v>
      </c>
      <c r="P90" s="51" t="s">
        <v>408</v>
      </c>
      <c r="Q90" s="51" t="s">
        <v>409</v>
      </c>
      <c r="R90" s="75" t="s">
        <v>340</v>
      </c>
      <c r="S90" s="154">
        <v>0.8</v>
      </c>
      <c r="T90" s="75" t="s">
        <v>121</v>
      </c>
      <c r="U90" s="154">
        <v>0.4</v>
      </c>
      <c r="V90" s="73" t="s">
        <v>84</v>
      </c>
      <c r="W90" s="51" t="s">
        <v>1659</v>
      </c>
      <c r="X90" s="75" t="s">
        <v>336</v>
      </c>
      <c r="Y90" s="155">
        <v>0.33599999999999997</v>
      </c>
      <c r="Z90" s="75" t="s">
        <v>337</v>
      </c>
      <c r="AA90" s="155">
        <v>0.16875000000000001</v>
      </c>
      <c r="AB90" s="73" t="s">
        <v>275</v>
      </c>
      <c r="AC90" s="51" t="s">
        <v>1660</v>
      </c>
      <c r="AD90" s="73" t="s">
        <v>412</v>
      </c>
      <c r="AE90" s="51" t="s">
        <v>1661</v>
      </c>
      <c r="AF90" s="51" t="s">
        <v>1662</v>
      </c>
      <c r="AG90" s="51" t="s">
        <v>1663</v>
      </c>
      <c r="AH90" s="51" t="s">
        <v>1664</v>
      </c>
      <c r="AI90" s="51" t="s">
        <v>1665</v>
      </c>
      <c r="AJ90" s="51" t="s">
        <v>370</v>
      </c>
      <c r="AK90" s="51" t="s">
        <v>370</v>
      </c>
      <c r="AL90" s="51" t="s">
        <v>370</v>
      </c>
      <c r="AM90" s="51" t="s">
        <v>370</v>
      </c>
      <c r="AN90" s="51" t="s">
        <v>370</v>
      </c>
      <c r="AO90" s="51" t="s">
        <v>1666</v>
      </c>
      <c r="AP90" s="51" t="s">
        <v>1667</v>
      </c>
      <c r="AQ90" s="51" t="s">
        <v>1668</v>
      </c>
      <c r="AR90" s="157">
        <v>43350</v>
      </c>
      <c r="AS90" s="61" t="s">
        <v>374</v>
      </c>
      <c r="AT90" s="66" t="s">
        <v>437</v>
      </c>
      <c r="AU90" s="60">
        <v>43594</v>
      </c>
      <c r="AV90" s="67" t="s">
        <v>725</v>
      </c>
      <c r="AW90" s="63" t="s">
        <v>1669</v>
      </c>
      <c r="AX90" s="60">
        <v>43769</v>
      </c>
      <c r="AY90" s="61" t="s">
        <v>382</v>
      </c>
      <c r="AZ90" s="66" t="s">
        <v>1670</v>
      </c>
      <c r="BA90" s="60">
        <v>43921</v>
      </c>
      <c r="BB90" s="67" t="s">
        <v>725</v>
      </c>
      <c r="BC90" s="63" t="s">
        <v>1671</v>
      </c>
      <c r="BD90" s="60">
        <v>44249</v>
      </c>
      <c r="BE90" s="61" t="s">
        <v>385</v>
      </c>
      <c r="BF90" s="66" t="s">
        <v>1431</v>
      </c>
      <c r="BG90" s="60">
        <v>44543</v>
      </c>
      <c r="BH90" s="67" t="s">
        <v>374</v>
      </c>
      <c r="BI90" s="63" t="s">
        <v>1672</v>
      </c>
      <c r="BJ90" s="60" t="s">
        <v>390</v>
      </c>
      <c r="BK90" s="61" t="s">
        <v>391</v>
      </c>
      <c r="BL90" s="66" t="s">
        <v>390</v>
      </c>
      <c r="BM90" s="60" t="s">
        <v>390</v>
      </c>
      <c r="BN90" s="67" t="s">
        <v>391</v>
      </c>
      <c r="BO90" s="63" t="s">
        <v>390</v>
      </c>
      <c r="BP90" s="60" t="s">
        <v>390</v>
      </c>
      <c r="BQ90" s="61" t="s">
        <v>391</v>
      </c>
      <c r="BR90" s="66" t="s">
        <v>390</v>
      </c>
      <c r="BS90" s="60" t="s">
        <v>390</v>
      </c>
      <c r="BT90" s="67" t="s">
        <v>391</v>
      </c>
      <c r="BU90" s="63" t="s">
        <v>390</v>
      </c>
      <c r="BV90" s="60" t="s">
        <v>390</v>
      </c>
      <c r="BW90" s="61" t="s">
        <v>391</v>
      </c>
      <c r="BX90" s="66" t="s">
        <v>390</v>
      </c>
      <c r="BY90" s="60" t="s">
        <v>390</v>
      </c>
      <c r="BZ90" s="67" t="s">
        <v>391</v>
      </c>
      <c r="CA90" s="69" t="s">
        <v>390</v>
      </c>
      <c r="CB90" s="115" t="str">
        <f>VLOOKUP(A90,Datos!$C$2:$AJ$25,34,0)</f>
        <v>Dirección de Talento Humano</v>
      </c>
    </row>
    <row r="91" spans="1:80" ht="399.95" customHeight="1" x14ac:dyDescent="0.2">
      <c r="A91" s="183" t="s">
        <v>285</v>
      </c>
      <c r="B91" s="73" t="s">
        <v>1651</v>
      </c>
      <c r="C91" s="51" t="s">
        <v>1652</v>
      </c>
      <c r="D91" s="73" t="s">
        <v>212</v>
      </c>
      <c r="E91" s="168" t="s">
        <v>90</v>
      </c>
      <c r="F91" s="51" t="s">
        <v>1673</v>
      </c>
      <c r="G91" s="153" t="s">
        <v>1674</v>
      </c>
      <c r="H91" s="73" t="s">
        <v>35</v>
      </c>
      <c r="I91" s="73" t="s">
        <v>426</v>
      </c>
      <c r="J91" s="73" t="s">
        <v>78</v>
      </c>
      <c r="K91" s="51" t="s">
        <v>1675</v>
      </c>
      <c r="L91" s="51" t="s">
        <v>1656</v>
      </c>
      <c r="M91" s="51" t="s">
        <v>1676</v>
      </c>
      <c r="N91" s="51" t="s">
        <v>1658</v>
      </c>
      <c r="O91" s="51" t="s">
        <v>363</v>
      </c>
      <c r="P91" s="51" t="s">
        <v>408</v>
      </c>
      <c r="Q91" s="51" t="s">
        <v>409</v>
      </c>
      <c r="R91" s="75" t="s">
        <v>339</v>
      </c>
      <c r="S91" s="154">
        <v>0.6</v>
      </c>
      <c r="T91" s="75" t="s">
        <v>121</v>
      </c>
      <c r="U91" s="154">
        <v>0.4</v>
      </c>
      <c r="V91" s="73" t="s">
        <v>84</v>
      </c>
      <c r="W91" s="51" t="s">
        <v>1677</v>
      </c>
      <c r="X91" s="75" t="s">
        <v>338</v>
      </c>
      <c r="Y91" s="155">
        <v>0.1512</v>
      </c>
      <c r="Z91" s="75" t="s">
        <v>337</v>
      </c>
      <c r="AA91" s="155">
        <v>0.16875000000000001</v>
      </c>
      <c r="AB91" s="73" t="s">
        <v>275</v>
      </c>
      <c r="AC91" s="51" t="s">
        <v>1678</v>
      </c>
      <c r="AD91" s="73" t="s">
        <v>368</v>
      </c>
      <c r="AE91" s="51" t="s">
        <v>369</v>
      </c>
      <c r="AF91" s="51" t="s">
        <v>369</v>
      </c>
      <c r="AG91" s="51" t="s">
        <v>369</v>
      </c>
      <c r="AH91" s="51" t="s">
        <v>369</v>
      </c>
      <c r="AI91" s="51" t="s">
        <v>369</v>
      </c>
      <c r="AJ91" s="51" t="s">
        <v>370</v>
      </c>
      <c r="AK91" s="51" t="s">
        <v>370</v>
      </c>
      <c r="AL91" s="51" t="s">
        <v>370</v>
      </c>
      <c r="AM91" s="51" t="s">
        <v>370</v>
      </c>
      <c r="AN91" s="51" t="s">
        <v>370</v>
      </c>
      <c r="AO91" s="51" t="s">
        <v>1679</v>
      </c>
      <c r="AP91" s="51" t="s">
        <v>1680</v>
      </c>
      <c r="AQ91" s="51" t="s">
        <v>1681</v>
      </c>
      <c r="AR91" s="157">
        <v>43350</v>
      </c>
      <c r="AS91" s="61" t="s">
        <v>374</v>
      </c>
      <c r="AT91" s="66" t="s">
        <v>437</v>
      </c>
      <c r="AU91" s="60">
        <v>43594</v>
      </c>
      <c r="AV91" s="67" t="s">
        <v>725</v>
      </c>
      <c r="AW91" s="63" t="s">
        <v>1682</v>
      </c>
      <c r="AX91" s="60">
        <v>43769</v>
      </c>
      <c r="AY91" s="61" t="s">
        <v>382</v>
      </c>
      <c r="AZ91" s="66" t="s">
        <v>1670</v>
      </c>
      <c r="BA91" s="60">
        <v>43921</v>
      </c>
      <c r="BB91" s="67" t="s">
        <v>973</v>
      </c>
      <c r="BC91" s="63" t="s">
        <v>1683</v>
      </c>
      <c r="BD91" s="60">
        <v>44249</v>
      </c>
      <c r="BE91" s="61" t="s">
        <v>385</v>
      </c>
      <c r="BF91" s="66" t="s">
        <v>1431</v>
      </c>
      <c r="BG91" s="60">
        <v>44543</v>
      </c>
      <c r="BH91" s="67" t="s">
        <v>725</v>
      </c>
      <c r="BI91" s="63" t="s">
        <v>1684</v>
      </c>
      <c r="BJ91" s="60" t="s">
        <v>390</v>
      </c>
      <c r="BK91" s="61" t="s">
        <v>391</v>
      </c>
      <c r="BL91" s="66" t="s">
        <v>390</v>
      </c>
      <c r="BM91" s="60" t="s">
        <v>390</v>
      </c>
      <c r="BN91" s="67" t="s">
        <v>391</v>
      </c>
      <c r="BO91" s="63" t="s">
        <v>390</v>
      </c>
      <c r="BP91" s="60" t="s">
        <v>390</v>
      </c>
      <c r="BQ91" s="61" t="s">
        <v>391</v>
      </c>
      <c r="BR91" s="66" t="s">
        <v>390</v>
      </c>
      <c r="BS91" s="60" t="s">
        <v>390</v>
      </c>
      <c r="BT91" s="67" t="s">
        <v>391</v>
      </c>
      <c r="BU91" s="63" t="s">
        <v>390</v>
      </c>
      <c r="BV91" s="60" t="s">
        <v>390</v>
      </c>
      <c r="BW91" s="61" t="s">
        <v>391</v>
      </c>
      <c r="BX91" s="66" t="s">
        <v>390</v>
      </c>
      <c r="BY91" s="60" t="s">
        <v>390</v>
      </c>
      <c r="BZ91" s="67" t="s">
        <v>391</v>
      </c>
      <c r="CA91" s="69" t="s">
        <v>390</v>
      </c>
      <c r="CB91" s="115" t="str">
        <f>VLOOKUP(A91,Datos!$C$2:$AJ$25,34,0)</f>
        <v>Dirección de Talento Humano</v>
      </c>
    </row>
    <row r="92" spans="1:80" ht="399.95" customHeight="1" x14ac:dyDescent="0.2">
      <c r="A92" s="183" t="s">
        <v>285</v>
      </c>
      <c r="B92" s="73" t="s">
        <v>1651</v>
      </c>
      <c r="C92" s="51" t="s">
        <v>1652</v>
      </c>
      <c r="D92" s="73" t="s">
        <v>212</v>
      </c>
      <c r="E92" s="168" t="s">
        <v>90</v>
      </c>
      <c r="F92" s="51" t="s">
        <v>1685</v>
      </c>
      <c r="G92" s="153" t="s">
        <v>1686</v>
      </c>
      <c r="H92" s="73" t="s">
        <v>35</v>
      </c>
      <c r="I92" s="73" t="s">
        <v>426</v>
      </c>
      <c r="J92" s="73" t="s">
        <v>52</v>
      </c>
      <c r="K92" s="51" t="s">
        <v>1687</v>
      </c>
      <c r="L92" s="51" t="s">
        <v>1688</v>
      </c>
      <c r="M92" s="51" t="s">
        <v>1689</v>
      </c>
      <c r="N92" s="51" t="s">
        <v>1658</v>
      </c>
      <c r="O92" s="51" t="s">
        <v>363</v>
      </c>
      <c r="P92" s="51" t="s">
        <v>408</v>
      </c>
      <c r="Q92" s="51" t="s">
        <v>409</v>
      </c>
      <c r="R92" s="75" t="s">
        <v>339</v>
      </c>
      <c r="S92" s="154">
        <v>0.6</v>
      </c>
      <c r="T92" s="75" t="s">
        <v>121</v>
      </c>
      <c r="U92" s="154">
        <v>0.4</v>
      </c>
      <c r="V92" s="73" t="s">
        <v>84</v>
      </c>
      <c r="W92" s="51" t="s">
        <v>1690</v>
      </c>
      <c r="X92" s="75" t="s">
        <v>338</v>
      </c>
      <c r="Y92" s="155">
        <v>1.8670175999999997E-2</v>
      </c>
      <c r="Z92" s="75" t="s">
        <v>121</v>
      </c>
      <c r="AA92" s="155">
        <v>0.22500000000000003</v>
      </c>
      <c r="AB92" s="73" t="s">
        <v>275</v>
      </c>
      <c r="AC92" s="51" t="s">
        <v>1691</v>
      </c>
      <c r="AD92" s="73" t="s">
        <v>412</v>
      </c>
      <c r="AE92" s="51" t="s">
        <v>1692</v>
      </c>
      <c r="AF92" s="51" t="s">
        <v>1662</v>
      </c>
      <c r="AG92" s="51" t="s">
        <v>1693</v>
      </c>
      <c r="AH92" s="51" t="s">
        <v>1664</v>
      </c>
      <c r="AI92" s="51" t="s">
        <v>1665</v>
      </c>
      <c r="AJ92" s="51" t="s">
        <v>370</v>
      </c>
      <c r="AK92" s="51" t="s">
        <v>370</v>
      </c>
      <c r="AL92" s="51" t="s">
        <v>370</v>
      </c>
      <c r="AM92" s="51" t="s">
        <v>370</v>
      </c>
      <c r="AN92" s="51" t="s">
        <v>370</v>
      </c>
      <c r="AO92" s="51" t="s">
        <v>1694</v>
      </c>
      <c r="AP92" s="51" t="s">
        <v>1695</v>
      </c>
      <c r="AQ92" s="51" t="s">
        <v>1696</v>
      </c>
      <c r="AR92" s="157">
        <v>43350</v>
      </c>
      <c r="AS92" s="61" t="s">
        <v>374</v>
      </c>
      <c r="AT92" s="66" t="s">
        <v>437</v>
      </c>
      <c r="AU92" s="60">
        <v>43594</v>
      </c>
      <c r="AV92" s="67" t="s">
        <v>725</v>
      </c>
      <c r="AW92" s="63" t="s">
        <v>1697</v>
      </c>
      <c r="AX92" s="60">
        <v>43921</v>
      </c>
      <c r="AY92" s="61" t="s">
        <v>725</v>
      </c>
      <c r="AZ92" s="66" t="s">
        <v>1698</v>
      </c>
      <c r="BA92" s="60">
        <v>44169</v>
      </c>
      <c r="BB92" s="67" t="s">
        <v>382</v>
      </c>
      <c r="BC92" s="63" t="s">
        <v>1699</v>
      </c>
      <c r="BD92" s="60">
        <v>44249</v>
      </c>
      <c r="BE92" s="61" t="s">
        <v>725</v>
      </c>
      <c r="BF92" s="66" t="s">
        <v>1431</v>
      </c>
      <c r="BG92" s="60">
        <v>44543</v>
      </c>
      <c r="BH92" s="67" t="s">
        <v>374</v>
      </c>
      <c r="BI92" s="63" t="s">
        <v>1672</v>
      </c>
      <c r="BJ92" s="60" t="s">
        <v>390</v>
      </c>
      <c r="BK92" s="61" t="s">
        <v>391</v>
      </c>
      <c r="BL92" s="66" t="s">
        <v>390</v>
      </c>
      <c r="BM92" s="60" t="s">
        <v>390</v>
      </c>
      <c r="BN92" s="67" t="s">
        <v>391</v>
      </c>
      <c r="BO92" s="63" t="s">
        <v>390</v>
      </c>
      <c r="BP92" s="60" t="s">
        <v>390</v>
      </c>
      <c r="BQ92" s="61" t="s">
        <v>391</v>
      </c>
      <c r="BR92" s="66" t="s">
        <v>390</v>
      </c>
      <c r="BS92" s="60" t="s">
        <v>390</v>
      </c>
      <c r="BT92" s="67" t="s">
        <v>391</v>
      </c>
      <c r="BU92" s="63" t="s">
        <v>390</v>
      </c>
      <c r="BV92" s="60" t="s">
        <v>390</v>
      </c>
      <c r="BW92" s="61" t="s">
        <v>391</v>
      </c>
      <c r="BX92" s="66" t="s">
        <v>390</v>
      </c>
      <c r="BY92" s="60" t="s">
        <v>390</v>
      </c>
      <c r="BZ92" s="67" t="s">
        <v>391</v>
      </c>
      <c r="CA92" s="69" t="s">
        <v>390</v>
      </c>
      <c r="CB92" s="115" t="str">
        <f>VLOOKUP(A92,Datos!$C$2:$AJ$25,34,0)</f>
        <v>Dirección de Talento Humano</v>
      </c>
    </row>
    <row r="93" spans="1:80" ht="399.95" customHeight="1" x14ac:dyDescent="0.2">
      <c r="A93" s="183" t="s">
        <v>285</v>
      </c>
      <c r="B93" s="73" t="s">
        <v>1651</v>
      </c>
      <c r="C93" s="51" t="s">
        <v>1652</v>
      </c>
      <c r="D93" s="73" t="s">
        <v>212</v>
      </c>
      <c r="E93" s="168" t="s">
        <v>90</v>
      </c>
      <c r="F93" s="51" t="s">
        <v>1700</v>
      </c>
      <c r="G93" s="153" t="s">
        <v>1701</v>
      </c>
      <c r="H93" s="73" t="s">
        <v>63</v>
      </c>
      <c r="I93" s="73" t="s">
        <v>404</v>
      </c>
      <c r="J93" s="73" t="s">
        <v>78</v>
      </c>
      <c r="K93" s="51" t="s">
        <v>1702</v>
      </c>
      <c r="L93" s="51" t="s">
        <v>1703</v>
      </c>
      <c r="M93" s="51" t="s">
        <v>1704</v>
      </c>
      <c r="N93" s="51" t="s">
        <v>1658</v>
      </c>
      <c r="O93" s="51" t="s">
        <v>363</v>
      </c>
      <c r="P93" s="51" t="s">
        <v>408</v>
      </c>
      <c r="Q93" s="51" t="s">
        <v>409</v>
      </c>
      <c r="R93" s="75" t="s">
        <v>338</v>
      </c>
      <c r="S93" s="154">
        <v>0.2</v>
      </c>
      <c r="T93" s="75" t="s">
        <v>77</v>
      </c>
      <c r="U93" s="154">
        <v>0.8</v>
      </c>
      <c r="V93" s="73" t="s">
        <v>276</v>
      </c>
      <c r="W93" s="51" t="s">
        <v>1705</v>
      </c>
      <c r="X93" s="75" t="s">
        <v>338</v>
      </c>
      <c r="Y93" s="155">
        <v>2.1167999999999999E-2</v>
      </c>
      <c r="Z93" s="75" t="s">
        <v>77</v>
      </c>
      <c r="AA93" s="155">
        <v>0.60000000000000009</v>
      </c>
      <c r="AB93" s="73" t="s">
        <v>276</v>
      </c>
      <c r="AC93" s="51" t="s">
        <v>1706</v>
      </c>
      <c r="AD93" s="73" t="s">
        <v>412</v>
      </c>
      <c r="AE93" s="51" t="s">
        <v>369</v>
      </c>
      <c r="AF93" s="51" t="s">
        <v>369</v>
      </c>
      <c r="AG93" s="51" t="s">
        <v>369</v>
      </c>
      <c r="AH93" s="51" t="s">
        <v>369</v>
      </c>
      <c r="AI93" s="51" t="s">
        <v>369</v>
      </c>
      <c r="AJ93" s="51" t="s">
        <v>1707</v>
      </c>
      <c r="AK93" s="51" t="s">
        <v>1708</v>
      </c>
      <c r="AL93" s="51" t="s">
        <v>1709</v>
      </c>
      <c r="AM93" s="51" t="s">
        <v>1243</v>
      </c>
      <c r="AN93" s="51" t="s">
        <v>1710</v>
      </c>
      <c r="AO93" s="51" t="s">
        <v>1711</v>
      </c>
      <c r="AP93" s="51" t="s">
        <v>1712</v>
      </c>
      <c r="AQ93" s="51" t="s">
        <v>1713</v>
      </c>
      <c r="AR93" s="157">
        <v>43496</v>
      </c>
      <c r="AS93" s="61" t="s">
        <v>374</v>
      </c>
      <c r="AT93" s="66" t="s">
        <v>437</v>
      </c>
      <c r="AU93" s="60">
        <v>43594</v>
      </c>
      <c r="AV93" s="67" t="s">
        <v>725</v>
      </c>
      <c r="AW93" s="63" t="s">
        <v>1714</v>
      </c>
      <c r="AX93" s="60">
        <v>43769</v>
      </c>
      <c r="AY93" s="61" t="s">
        <v>455</v>
      </c>
      <c r="AZ93" s="66" t="s">
        <v>1715</v>
      </c>
      <c r="BA93" s="60">
        <v>43921</v>
      </c>
      <c r="BB93" s="67" t="s">
        <v>1340</v>
      </c>
      <c r="BC93" s="63" t="s">
        <v>1716</v>
      </c>
      <c r="BD93" s="60">
        <v>44025</v>
      </c>
      <c r="BE93" s="61" t="s">
        <v>380</v>
      </c>
      <c r="BF93" s="66" t="s">
        <v>1717</v>
      </c>
      <c r="BG93" s="60">
        <v>44534</v>
      </c>
      <c r="BH93" s="67" t="s">
        <v>588</v>
      </c>
      <c r="BI93" s="63" t="s">
        <v>1718</v>
      </c>
      <c r="BJ93" s="60">
        <v>44249</v>
      </c>
      <c r="BK93" s="61" t="s">
        <v>457</v>
      </c>
      <c r="BL93" s="66" t="s">
        <v>1719</v>
      </c>
      <c r="BM93" s="60">
        <v>44302</v>
      </c>
      <c r="BN93" s="67" t="s">
        <v>588</v>
      </c>
      <c r="BO93" s="63" t="s">
        <v>1720</v>
      </c>
      <c r="BP93" s="60">
        <v>44543</v>
      </c>
      <c r="BQ93" s="61" t="s">
        <v>374</v>
      </c>
      <c r="BR93" s="66" t="s">
        <v>1721</v>
      </c>
      <c r="BS93" s="60" t="s">
        <v>390</v>
      </c>
      <c r="BT93" s="67" t="s">
        <v>391</v>
      </c>
      <c r="BU93" s="63" t="s">
        <v>390</v>
      </c>
      <c r="BV93" s="60" t="s">
        <v>390</v>
      </c>
      <c r="BW93" s="61" t="s">
        <v>391</v>
      </c>
      <c r="BX93" s="66" t="s">
        <v>390</v>
      </c>
      <c r="BY93" s="60" t="s">
        <v>390</v>
      </c>
      <c r="BZ93" s="67" t="s">
        <v>391</v>
      </c>
      <c r="CA93" s="69" t="s">
        <v>390</v>
      </c>
      <c r="CB93" s="115" t="str">
        <f>VLOOKUP(A93,Datos!$C$2:$AJ$25,34,0)</f>
        <v>Dirección de Talento Humano</v>
      </c>
    </row>
    <row r="94" spans="1:80" ht="399.95" customHeight="1" x14ac:dyDescent="0.2">
      <c r="A94" s="183" t="s">
        <v>285</v>
      </c>
      <c r="B94" s="73" t="s">
        <v>1651</v>
      </c>
      <c r="C94" s="51" t="s">
        <v>1652</v>
      </c>
      <c r="D94" s="73" t="s">
        <v>212</v>
      </c>
      <c r="E94" s="168" t="s">
        <v>90</v>
      </c>
      <c r="F94" s="51" t="s">
        <v>1722</v>
      </c>
      <c r="G94" s="153" t="s">
        <v>1723</v>
      </c>
      <c r="H94" s="73" t="s">
        <v>63</v>
      </c>
      <c r="I94" s="73" t="s">
        <v>404</v>
      </c>
      <c r="J94" s="73" t="s">
        <v>78</v>
      </c>
      <c r="K94" s="51" t="s">
        <v>1724</v>
      </c>
      <c r="L94" s="51" t="s">
        <v>1703</v>
      </c>
      <c r="M94" s="51" t="s">
        <v>1725</v>
      </c>
      <c r="N94" s="51" t="s">
        <v>1658</v>
      </c>
      <c r="O94" s="51" t="s">
        <v>363</v>
      </c>
      <c r="P94" s="51" t="s">
        <v>408</v>
      </c>
      <c r="Q94" s="51" t="s">
        <v>409</v>
      </c>
      <c r="R94" s="75" t="s">
        <v>338</v>
      </c>
      <c r="S94" s="154">
        <v>0.2</v>
      </c>
      <c r="T94" s="75" t="s">
        <v>77</v>
      </c>
      <c r="U94" s="154">
        <v>0.8</v>
      </c>
      <c r="V94" s="73" t="s">
        <v>276</v>
      </c>
      <c r="W94" s="51" t="s">
        <v>1705</v>
      </c>
      <c r="X94" s="75" t="s">
        <v>338</v>
      </c>
      <c r="Y94" s="155">
        <v>1.8143999999999997E-2</v>
      </c>
      <c r="Z94" s="75" t="s">
        <v>77</v>
      </c>
      <c r="AA94" s="155">
        <v>0.33750000000000002</v>
      </c>
      <c r="AB94" s="73" t="s">
        <v>276</v>
      </c>
      <c r="AC94" s="51" t="s">
        <v>1706</v>
      </c>
      <c r="AD94" s="73" t="s">
        <v>412</v>
      </c>
      <c r="AE94" s="51" t="s">
        <v>369</v>
      </c>
      <c r="AF94" s="51" t="s">
        <v>369</v>
      </c>
      <c r="AG94" s="51" t="s">
        <v>369</v>
      </c>
      <c r="AH94" s="51" t="s">
        <v>369</v>
      </c>
      <c r="AI94" s="51" t="s">
        <v>369</v>
      </c>
      <c r="AJ94" s="51" t="s">
        <v>1726</v>
      </c>
      <c r="AK94" s="51" t="s">
        <v>1727</v>
      </c>
      <c r="AL94" s="51" t="s">
        <v>1728</v>
      </c>
      <c r="AM94" s="51" t="s">
        <v>1258</v>
      </c>
      <c r="AN94" s="51" t="s">
        <v>639</v>
      </c>
      <c r="AO94" s="51" t="s">
        <v>1729</v>
      </c>
      <c r="AP94" s="51" t="s">
        <v>1730</v>
      </c>
      <c r="AQ94" s="51" t="s">
        <v>1731</v>
      </c>
      <c r="AR94" s="157">
        <v>43496</v>
      </c>
      <c r="AS94" s="61" t="s">
        <v>374</v>
      </c>
      <c r="AT94" s="66" t="s">
        <v>437</v>
      </c>
      <c r="AU94" s="60">
        <v>43593</v>
      </c>
      <c r="AV94" s="67" t="s">
        <v>725</v>
      </c>
      <c r="AW94" s="63" t="s">
        <v>1732</v>
      </c>
      <c r="AX94" s="60">
        <v>43769</v>
      </c>
      <c r="AY94" s="61" t="s">
        <v>457</v>
      </c>
      <c r="AZ94" s="66" t="s">
        <v>1733</v>
      </c>
      <c r="BA94" s="60">
        <v>43921</v>
      </c>
      <c r="BB94" s="67" t="s">
        <v>1340</v>
      </c>
      <c r="BC94" s="63" t="s">
        <v>1734</v>
      </c>
      <c r="BD94" s="60">
        <v>44025</v>
      </c>
      <c r="BE94" s="61" t="s">
        <v>380</v>
      </c>
      <c r="BF94" s="66" t="s">
        <v>1735</v>
      </c>
      <c r="BG94" s="60">
        <v>44169</v>
      </c>
      <c r="BH94" s="67" t="s">
        <v>457</v>
      </c>
      <c r="BI94" s="63" t="s">
        <v>1736</v>
      </c>
      <c r="BJ94" s="60">
        <v>44249</v>
      </c>
      <c r="BK94" s="61" t="s">
        <v>457</v>
      </c>
      <c r="BL94" s="66" t="s">
        <v>1737</v>
      </c>
      <c r="BM94" s="60">
        <v>44302</v>
      </c>
      <c r="BN94" s="67" t="s">
        <v>588</v>
      </c>
      <c r="BO94" s="63" t="s">
        <v>1738</v>
      </c>
      <c r="BP94" s="60">
        <v>44543</v>
      </c>
      <c r="BQ94" s="61" t="s">
        <v>374</v>
      </c>
      <c r="BR94" s="66" t="s">
        <v>1739</v>
      </c>
      <c r="BS94" s="60" t="s">
        <v>390</v>
      </c>
      <c r="BT94" s="67" t="s">
        <v>391</v>
      </c>
      <c r="BU94" s="63" t="s">
        <v>390</v>
      </c>
      <c r="BV94" s="60" t="s">
        <v>390</v>
      </c>
      <c r="BW94" s="61" t="s">
        <v>391</v>
      </c>
      <c r="BX94" s="66" t="s">
        <v>390</v>
      </c>
      <c r="BY94" s="60" t="s">
        <v>390</v>
      </c>
      <c r="BZ94" s="67" t="s">
        <v>391</v>
      </c>
      <c r="CA94" s="69" t="s">
        <v>390</v>
      </c>
      <c r="CB94" s="115" t="str">
        <f>VLOOKUP(A94,Datos!$C$2:$AJ$25,34,0)</f>
        <v>Dirección de Talento Humano</v>
      </c>
    </row>
    <row r="95" spans="1:80" ht="399.95" customHeight="1" x14ac:dyDescent="0.2">
      <c r="A95" s="183" t="s">
        <v>285</v>
      </c>
      <c r="B95" s="73" t="s">
        <v>1651</v>
      </c>
      <c r="C95" s="51" t="s">
        <v>1652</v>
      </c>
      <c r="D95" s="73" t="s">
        <v>212</v>
      </c>
      <c r="E95" s="168" t="s">
        <v>90</v>
      </c>
      <c r="F95" s="51" t="s">
        <v>1740</v>
      </c>
      <c r="G95" s="153" t="s">
        <v>1741</v>
      </c>
      <c r="H95" s="73" t="s">
        <v>35</v>
      </c>
      <c r="I95" s="73" t="s">
        <v>426</v>
      </c>
      <c r="J95" s="73" t="s">
        <v>52</v>
      </c>
      <c r="K95" s="51" t="s">
        <v>1742</v>
      </c>
      <c r="L95" s="51" t="s">
        <v>1743</v>
      </c>
      <c r="M95" s="51" t="s">
        <v>1744</v>
      </c>
      <c r="N95" s="51" t="s">
        <v>1658</v>
      </c>
      <c r="O95" s="51" t="s">
        <v>363</v>
      </c>
      <c r="P95" s="51" t="s">
        <v>408</v>
      </c>
      <c r="Q95" s="51" t="s">
        <v>409</v>
      </c>
      <c r="R95" s="75" t="s">
        <v>336</v>
      </c>
      <c r="S95" s="154">
        <v>0.4</v>
      </c>
      <c r="T95" s="75" t="s">
        <v>121</v>
      </c>
      <c r="U95" s="154">
        <v>0.4</v>
      </c>
      <c r="V95" s="73" t="s">
        <v>84</v>
      </c>
      <c r="W95" s="51" t="s">
        <v>1745</v>
      </c>
      <c r="X95" s="75" t="s">
        <v>338</v>
      </c>
      <c r="Y95" s="155">
        <v>1.2446783999999999E-2</v>
      </c>
      <c r="Z95" s="75" t="s">
        <v>337</v>
      </c>
      <c r="AA95" s="155">
        <v>0.16875000000000001</v>
      </c>
      <c r="AB95" s="73" t="s">
        <v>275</v>
      </c>
      <c r="AC95" s="51" t="s">
        <v>1746</v>
      </c>
      <c r="AD95" s="73" t="s">
        <v>412</v>
      </c>
      <c r="AE95" s="51" t="s">
        <v>1747</v>
      </c>
      <c r="AF95" s="51" t="s">
        <v>1748</v>
      </c>
      <c r="AG95" s="51" t="s">
        <v>1749</v>
      </c>
      <c r="AH95" s="51" t="s">
        <v>1750</v>
      </c>
      <c r="AI95" s="51" t="s">
        <v>1751</v>
      </c>
      <c r="AJ95" s="51" t="s">
        <v>370</v>
      </c>
      <c r="AK95" s="51" t="s">
        <v>370</v>
      </c>
      <c r="AL95" s="51" t="s">
        <v>370</v>
      </c>
      <c r="AM95" s="51" t="s">
        <v>370</v>
      </c>
      <c r="AN95" s="51" t="s">
        <v>370</v>
      </c>
      <c r="AO95" s="51" t="s">
        <v>1752</v>
      </c>
      <c r="AP95" s="51" t="s">
        <v>1753</v>
      </c>
      <c r="AQ95" s="51" t="s">
        <v>1754</v>
      </c>
      <c r="AR95" s="157">
        <v>43921</v>
      </c>
      <c r="AS95" s="61" t="s">
        <v>374</v>
      </c>
      <c r="AT95" s="66" t="s">
        <v>1669</v>
      </c>
      <c r="AU95" s="60">
        <v>44249</v>
      </c>
      <c r="AV95" s="67" t="s">
        <v>385</v>
      </c>
      <c r="AW95" s="63" t="s">
        <v>1431</v>
      </c>
      <c r="AX95" s="60">
        <v>44543</v>
      </c>
      <c r="AY95" s="61" t="s">
        <v>374</v>
      </c>
      <c r="AZ95" s="66" t="s">
        <v>1755</v>
      </c>
      <c r="BA95" s="60">
        <v>44600</v>
      </c>
      <c r="BB95" s="67" t="s">
        <v>588</v>
      </c>
      <c r="BC95" s="63" t="s">
        <v>1756</v>
      </c>
      <c r="BD95" s="60" t="s">
        <v>390</v>
      </c>
      <c r="BE95" s="61" t="s">
        <v>391</v>
      </c>
      <c r="BF95" s="66" t="s">
        <v>390</v>
      </c>
      <c r="BG95" s="60" t="s">
        <v>390</v>
      </c>
      <c r="BH95" s="67" t="s">
        <v>391</v>
      </c>
      <c r="BI95" s="63" t="s">
        <v>390</v>
      </c>
      <c r="BJ95" s="60" t="s">
        <v>390</v>
      </c>
      <c r="BK95" s="61" t="s">
        <v>391</v>
      </c>
      <c r="BL95" s="66" t="s">
        <v>390</v>
      </c>
      <c r="BM95" s="60" t="s">
        <v>390</v>
      </c>
      <c r="BN95" s="67" t="s">
        <v>391</v>
      </c>
      <c r="BO95" s="63" t="s">
        <v>390</v>
      </c>
      <c r="BP95" s="60" t="s">
        <v>390</v>
      </c>
      <c r="BQ95" s="61" t="s">
        <v>391</v>
      </c>
      <c r="BR95" s="66" t="s">
        <v>390</v>
      </c>
      <c r="BS95" s="60" t="s">
        <v>390</v>
      </c>
      <c r="BT95" s="67" t="s">
        <v>391</v>
      </c>
      <c r="BU95" s="63" t="s">
        <v>390</v>
      </c>
      <c r="BV95" s="60" t="s">
        <v>390</v>
      </c>
      <c r="BW95" s="61" t="s">
        <v>391</v>
      </c>
      <c r="BX95" s="66" t="s">
        <v>390</v>
      </c>
      <c r="BY95" s="60" t="s">
        <v>390</v>
      </c>
      <c r="BZ95" s="67" t="s">
        <v>391</v>
      </c>
      <c r="CA95" s="69" t="s">
        <v>390</v>
      </c>
      <c r="CB95" s="115" t="str">
        <f>VLOOKUP(A95,Datos!$C$2:$AJ$25,34,0)</f>
        <v>Dirección de Talento Humano</v>
      </c>
    </row>
    <row r="96" spans="1:80" ht="399.95" customHeight="1" x14ac:dyDescent="0.2">
      <c r="A96" s="183" t="s">
        <v>285</v>
      </c>
      <c r="B96" s="73" t="s">
        <v>1651</v>
      </c>
      <c r="C96" s="51" t="s">
        <v>1652</v>
      </c>
      <c r="D96" s="73" t="s">
        <v>212</v>
      </c>
      <c r="E96" s="168" t="s">
        <v>90</v>
      </c>
      <c r="F96" s="51" t="s">
        <v>1757</v>
      </c>
      <c r="G96" s="153" t="s">
        <v>1758</v>
      </c>
      <c r="H96" s="73" t="s">
        <v>35</v>
      </c>
      <c r="I96" s="73" t="s">
        <v>426</v>
      </c>
      <c r="J96" s="73" t="s">
        <v>78</v>
      </c>
      <c r="K96" s="51" t="s">
        <v>1759</v>
      </c>
      <c r="L96" s="51" t="s">
        <v>1760</v>
      </c>
      <c r="M96" s="51" t="s">
        <v>1761</v>
      </c>
      <c r="N96" s="51" t="s">
        <v>1658</v>
      </c>
      <c r="O96" s="51" t="s">
        <v>363</v>
      </c>
      <c r="P96" s="51" t="s">
        <v>408</v>
      </c>
      <c r="Q96" s="51" t="s">
        <v>409</v>
      </c>
      <c r="R96" s="75" t="s">
        <v>338</v>
      </c>
      <c r="S96" s="154">
        <v>0.2</v>
      </c>
      <c r="T96" s="75" t="s">
        <v>121</v>
      </c>
      <c r="U96" s="154">
        <v>0.4</v>
      </c>
      <c r="V96" s="73" t="s">
        <v>275</v>
      </c>
      <c r="W96" s="51" t="s">
        <v>1762</v>
      </c>
      <c r="X96" s="75" t="s">
        <v>338</v>
      </c>
      <c r="Y96" s="155">
        <v>8.3999999999999991E-2</v>
      </c>
      <c r="Z96" s="75" t="s">
        <v>121</v>
      </c>
      <c r="AA96" s="155">
        <v>0.22500000000000003</v>
      </c>
      <c r="AB96" s="73" t="s">
        <v>275</v>
      </c>
      <c r="AC96" s="51" t="s">
        <v>1763</v>
      </c>
      <c r="AD96" s="73" t="s">
        <v>412</v>
      </c>
      <c r="AE96" s="51" t="s">
        <v>1764</v>
      </c>
      <c r="AF96" s="51" t="s">
        <v>1662</v>
      </c>
      <c r="AG96" s="51" t="s">
        <v>1765</v>
      </c>
      <c r="AH96" s="51" t="s">
        <v>1664</v>
      </c>
      <c r="AI96" s="51" t="s">
        <v>1665</v>
      </c>
      <c r="AJ96" s="51" t="s">
        <v>370</v>
      </c>
      <c r="AK96" s="51" t="s">
        <v>370</v>
      </c>
      <c r="AL96" s="51" t="s">
        <v>370</v>
      </c>
      <c r="AM96" s="51" t="s">
        <v>370</v>
      </c>
      <c r="AN96" s="51" t="s">
        <v>370</v>
      </c>
      <c r="AO96" s="51" t="s">
        <v>1766</v>
      </c>
      <c r="AP96" s="51" t="s">
        <v>1767</v>
      </c>
      <c r="AQ96" s="51" t="s">
        <v>1768</v>
      </c>
      <c r="AR96" s="157">
        <v>43921</v>
      </c>
      <c r="AS96" s="61" t="s">
        <v>374</v>
      </c>
      <c r="AT96" s="66" t="s">
        <v>1669</v>
      </c>
      <c r="AU96" s="60">
        <v>44169</v>
      </c>
      <c r="AV96" s="67" t="s">
        <v>382</v>
      </c>
      <c r="AW96" s="63" t="s">
        <v>1769</v>
      </c>
      <c r="AX96" s="60">
        <v>44249</v>
      </c>
      <c r="AY96" s="61" t="s">
        <v>385</v>
      </c>
      <c r="AZ96" s="66" t="s">
        <v>1431</v>
      </c>
      <c r="BA96" s="60">
        <v>44543</v>
      </c>
      <c r="BB96" s="67" t="s">
        <v>374</v>
      </c>
      <c r="BC96" s="63" t="s">
        <v>1755</v>
      </c>
      <c r="BD96" s="60" t="s">
        <v>390</v>
      </c>
      <c r="BE96" s="61" t="s">
        <v>391</v>
      </c>
      <c r="BF96" s="66" t="s">
        <v>390</v>
      </c>
      <c r="BG96" s="60" t="s">
        <v>390</v>
      </c>
      <c r="BH96" s="67" t="s">
        <v>391</v>
      </c>
      <c r="BI96" s="63" t="s">
        <v>390</v>
      </c>
      <c r="BJ96" s="60" t="s">
        <v>390</v>
      </c>
      <c r="BK96" s="61" t="s">
        <v>391</v>
      </c>
      <c r="BL96" s="66" t="s">
        <v>390</v>
      </c>
      <c r="BM96" s="60" t="s">
        <v>390</v>
      </c>
      <c r="BN96" s="67" t="s">
        <v>391</v>
      </c>
      <c r="BO96" s="63" t="s">
        <v>390</v>
      </c>
      <c r="BP96" s="60" t="s">
        <v>390</v>
      </c>
      <c r="BQ96" s="61" t="s">
        <v>391</v>
      </c>
      <c r="BR96" s="66" t="s">
        <v>390</v>
      </c>
      <c r="BS96" s="60" t="s">
        <v>390</v>
      </c>
      <c r="BT96" s="67" t="s">
        <v>391</v>
      </c>
      <c r="BU96" s="63" t="s">
        <v>390</v>
      </c>
      <c r="BV96" s="60" t="s">
        <v>390</v>
      </c>
      <c r="BW96" s="61" t="s">
        <v>391</v>
      </c>
      <c r="BX96" s="66" t="s">
        <v>390</v>
      </c>
      <c r="BY96" s="60" t="s">
        <v>390</v>
      </c>
      <c r="BZ96" s="67" t="s">
        <v>391</v>
      </c>
      <c r="CA96" s="69" t="s">
        <v>390</v>
      </c>
      <c r="CB96" s="115" t="str">
        <f>VLOOKUP(A96,Datos!$C$2:$AJ$25,34,0)</f>
        <v>Dirección de Talento Humano</v>
      </c>
    </row>
    <row r="97" spans="1:80" ht="399.95" customHeight="1" x14ac:dyDescent="0.2">
      <c r="A97" s="183" t="s">
        <v>285</v>
      </c>
      <c r="B97" s="73" t="s">
        <v>1651</v>
      </c>
      <c r="C97" s="51" t="s">
        <v>1652</v>
      </c>
      <c r="D97" s="73" t="s">
        <v>212</v>
      </c>
      <c r="E97" s="168" t="s">
        <v>90</v>
      </c>
      <c r="F97" s="51" t="s">
        <v>1770</v>
      </c>
      <c r="G97" s="153" t="s">
        <v>1771</v>
      </c>
      <c r="H97" s="73" t="s">
        <v>35</v>
      </c>
      <c r="I97" s="73" t="s">
        <v>426</v>
      </c>
      <c r="J97" s="73" t="s">
        <v>78</v>
      </c>
      <c r="K97" s="51" t="s">
        <v>1772</v>
      </c>
      <c r="L97" s="51" t="s">
        <v>1760</v>
      </c>
      <c r="M97" s="51" t="s">
        <v>1773</v>
      </c>
      <c r="N97" s="51" t="s">
        <v>1658</v>
      </c>
      <c r="O97" s="51" t="s">
        <v>363</v>
      </c>
      <c r="P97" s="51" t="s">
        <v>408</v>
      </c>
      <c r="Q97" s="51" t="s">
        <v>409</v>
      </c>
      <c r="R97" s="75" t="s">
        <v>338</v>
      </c>
      <c r="S97" s="154">
        <v>0.2</v>
      </c>
      <c r="T97" s="75" t="s">
        <v>121</v>
      </c>
      <c r="U97" s="154">
        <v>0.4</v>
      </c>
      <c r="V97" s="73" t="s">
        <v>275</v>
      </c>
      <c r="W97" s="51" t="s">
        <v>1774</v>
      </c>
      <c r="X97" s="75" t="s">
        <v>338</v>
      </c>
      <c r="Y97" s="155">
        <v>5.8799999999999991E-2</v>
      </c>
      <c r="Z97" s="75" t="s">
        <v>121</v>
      </c>
      <c r="AA97" s="155">
        <v>0.22500000000000003</v>
      </c>
      <c r="AB97" s="73" t="s">
        <v>275</v>
      </c>
      <c r="AC97" s="51" t="s">
        <v>1678</v>
      </c>
      <c r="AD97" s="73" t="s">
        <v>368</v>
      </c>
      <c r="AE97" s="51" t="s">
        <v>369</v>
      </c>
      <c r="AF97" s="51" t="s">
        <v>369</v>
      </c>
      <c r="AG97" s="51" t="s">
        <v>369</v>
      </c>
      <c r="AH97" s="51" t="s">
        <v>369</v>
      </c>
      <c r="AI97" s="51" t="s">
        <v>369</v>
      </c>
      <c r="AJ97" s="51" t="s">
        <v>370</v>
      </c>
      <c r="AK97" s="51" t="s">
        <v>370</v>
      </c>
      <c r="AL97" s="51" t="s">
        <v>370</v>
      </c>
      <c r="AM97" s="51" t="s">
        <v>370</v>
      </c>
      <c r="AN97" s="51" t="s">
        <v>370</v>
      </c>
      <c r="AO97" s="51" t="s">
        <v>1775</v>
      </c>
      <c r="AP97" s="51" t="s">
        <v>1776</v>
      </c>
      <c r="AQ97" s="51" t="s">
        <v>1777</v>
      </c>
      <c r="AR97" s="157">
        <v>43921</v>
      </c>
      <c r="AS97" s="61" t="s">
        <v>374</v>
      </c>
      <c r="AT97" s="66" t="s">
        <v>1669</v>
      </c>
      <c r="AU97" s="60">
        <v>44249</v>
      </c>
      <c r="AV97" s="67" t="s">
        <v>385</v>
      </c>
      <c r="AW97" s="63" t="s">
        <v>1431</v>
      </c>
      <c r="AX97" s="60">
        <v>44543</v>
      </c>
      <c r="AY97" s="61" t="s">
        <v>725</v>
      </c>
      <c r="AZ97" s="66" t="s">
        <v>1684</v>
      </c>
      <c r="BA97" s="60" t="s">
        <v>390</v>
      </c>
      <c r="BB97" s="67" t="s">
        <v>391</v>
      </c>
      <c r="BC97" s="63" t="s">
        <v>390</v>
      </c>
      <c r="BD97" s="60" t="s">
        <v>390</v>
      </c>
      <c r="BE97" s="61" t="s">
        <v>391</v>
      </c>
      <c r="BF97" s="66" t="s">
        <v>390</v>
      </c>
      <c r="BG97" s="60" t="s">
        <v>390</v>
      </c>
      <c r="BH97" s="67" t="s">
        <v>391</v>
      </c>
      <c r="BI97" s="63" t="s">
        <v>390</v>
      </c>
      <c r="BJ97" s="60" t="s">
        <v>390</v>
      </c>
      <c r="BK97" s="61" t="s">
        <v>391</v>
      </c>
      <c r="BL97" s="66" t="s">
        <v>390</v>
      </c>
      <c r="BM97" s="60" t="s">
        <v>390</v>
      </c>
      <c r="BN97" s="67" t="s">
        <v>391</v>
      </c>
      <c r="BO97" s="63" t="s">
        <v>390</v>
      </c>
      <c r="BP97" s="60" t="s">
        <v>390</v>
      </c>
      <c r="BQ97" s="61" t="s">
        <v>391</v>
      </c>
      <c r="BR97" s="66" t="s">
        <v>390</v>
      </c>
      <c r="BS97" s="60" t="s">
        <v>390</v>
      </c>
      <c r="BT97" s="67" t="s">
        <v>391</v>
      </c>
      <c r="BU97" s="63" t="s">
        <v>390</v>
      </c>
      <c r="BV97" s="60" t="s">
        <v>390</v>
      </c>
      <c r="BW97" s="61" t="s">
        <v>391</v>
      </c>
      <c r="BX97" s="66" t="s">
        <v>390</v>
      </c>
      <c r="BY97" s="60" t="s">
        <v>390</v>
      </c>
      <c r="BZ97" s="67" t="s">
        <v>391</v>
      </c>
      <c r="CA97" s="69" t="s">
        <v>390</v>
      </c>
      <c r="CB97" s="115" t="str">
        <f>VLOOKUP(A97,Datos!$C$2:$AJ$25,34,0)</f>
        <v>Dirección de Talento Humano</v>
      </c>
    </row>
    <row r="98" spans="1:80" ht="399.95" customHeight="1" x14ac:dyDescent="0.2">
      <c r="A98" s="183" t="s">
        <v>285</v>
      </c>
      <c r="B98" s="73" t="s">
        <v>1651</v>
      </c>
      <c r="C98" s="51" t="s">
        <v>1652</v>
      </c>
      <c r="D98" s="73" t="s">
        <v>212</v>
      </c>
      <c r="E98" s="168" t="s">
        <v>90</v>
      </c>
      <c r="F98" s="51" t="s">
        <v>1722</v>
      </c>
      <c r="G98" s="153" t="s">
        <v>1778</v>
      </c>
      <c r="H98" s="73" t="s">
        <v>35</v>
      </c>
      <c r="I98" s="73" t="s">
        <v>824</v>
      </c>
      <c r="J98" s="73" t="s">
        <v>78</v>
      </c>
      <c r="K98" s="51" t="s">
        <v>1779</v>
      </c>
      <c r="L98" s="51" t="s">
        <v>1780</v>
      </c>
      <c r="M98" s="51" t="s">
        <v>1781</v>
      </c>
      <c r="N98" s="51" t="s">
        <v>1658</v>
      </c>
      <c r="O98" s="51" t="s">
        <v>363</v>
      </c>
      <c r="P98" s="51" t="s">
        <v>408</v>
      </c>
      <c r="Q98" s="51" t="s">
        <v>409</v>
      </c>
      <c r="R98" s="75" t="s">
        <v>339</v>
      </c>
      <c r="S98" s="154">
        <v>0.6</v>
      </c>
      <c r="T98" s="75" t="s">
        <v>77</v>
      </c>
      <c r="U98" s="154">
        <v>0.8</v>
      </c>
      <c r="V98" s="73" t="s">
        <v>276</v>
      </c>
      <c r="W98" s="51" t="s">
        <v>1782</v>
      </c>
      <c r="X98" s="75" t="s">
        <v>338</v>
      </c>
      <c r="Y98" s="155">
        <v>5.4431999999999994E-2</v>
      </c>
      <c r="Z98" s="75" t="s">
        <v>121</v>
      </c>
      <c r="AA98" s="155">
        <v>0.33750000000000002</v>
      </c>
      <c r="AB98" s="73" t="s">
        <v>275</v>
      </c>
      <c r="AC98" s="51" t="s">
        <v>1678</v>
      </c>
      <c r="AD98" s="73" t="s">
        <v>368</v>
      </c>
      <c r="AE98" s="51" t="s">
        <v>369</v>
      </c>
      <c r="AF98" s="51" t="s">
        <v>369</v>
      </c>
      <c r="AG98" s="51" t="s">
        <v>369</v>
      </c>
      <c r="AH98" s="51" t="s">
        <v>369</v>
      </c>
      <c r="AI98" s="51" t="s">
        <v>369</v>
      </c>
      <c r="AJ98" s="51" t="s">
        <v>370</v>
      </c>
      <c r="AK98" s="51" t="s">
        <v>370</v>
      </c>
      <c r="AL98" s="51" t="s">
        <v>370</v>
      </c>
      <c r="AM98" s="51" t="s">
        <v>370</v>
      </c>
      <c r="AN98" s="51" t="s">
        <v>370</v>
      </c>
      <c r="AO98" s="51" t="s">
        <v>1783</v>
      </c>
      <c r="AP98" s="51" t="s">
        <v>1784</v>
      </c>
      <c r="AQ98" s="51" t="s">
        <v>1785</v>
      </c>
      <c r="AR98" s="157">
        <v>44169</v>
      </c>
      <c r="AS98" s="61" t="s">
        <v>374</v>
      </c>
      <c r="AT98" s="66" t="s">
        <v>1786</v>
      </c>
      <c r="AU98" s="60">
        <v>44249</v>
      </c>
      <c r="AV98" s="67" t="s">
        <v>457</v>
      </c>
      <c r="AW98" s="63" t="s">
        <v>1787</v>
      </c>
      <c r="AX98" s="60">
        <v>44302</v>
      </c>
      <c r="AY98" s="61" t="s">
        <v>588</v>
      </c>
      <c r="AZ98" s="66" t="s">
        <v>1738</v>
      </c>
      <c r="BA98" s="60">
        <v>44543</v>
      </c>
      <c r="BB98" s="67" t="s">
        <v>725</v>
      </c>
      <c r="BC98" s="63" t="s">
        <v>1788</v>
      </c>
      <c r="BD98" s="60" t="s">
        <v>390</v>
      </c>
      <c r="BE98" s="61" t="s">
        <v>391</v>
      </c>
      <c r="BF98" s="66" t="s">
        <v>390</v>
      </c>
      <c r="BG98" s="60" t="s">
        <v>390</v>
      </c>
      <c r="BH98" s="67" t="s">
        <v>391</v>
      </c>
      <c r="BI98" s="63" t="s">
        <v>390</v>
      </c>
      <c r="BJ98" s="60" t="s">
        <v>390</v>
      </c>
      <c r="BK98" s="61" t="s">
        <v>391</v>
      </c>
      <c r="BL98" s="66" t="s">
        <v>390</v>
      </c>
      <c r="BM98" s="60" t="s">
        <v>390</v>
      </c>
      <c r="BN98" s="67" t="s">
        <v>391</v>
      </c>
      <c r="BO98" s="63" t="s">
        <v>390</v>
      </c>
      <c r="BP98" s="60" t="s">
        <v>390</v>
      </c>
      <c r="BQ98" s="61" t="s">
        <v>391</v>
      </c>
      <c r="BR98" s="66" t="s">
        <v>390</v>
      </c>
      <c r="BS98" s="60" t="s">
        <v>390</v>
      </c>
      <c r="BT98" s="67" t="s">
        <v>391</v>
      </c>
      <c r="BU98" s="63" t="s">
        <v>390</v>
      </c>
      <c r="BV98" s="60" t="s">
        <v>390</v>
      </c>
      <c r="BW98" s="61" t="s">
        <v>391</v>
      </c>
      <c r="BX98" s="66" t="s">
        <v>390</v>
      </c>
      <c r="BY98" s="60" t="s">
        <v>390</v>
      </c>
      <c r="BZ98" s="67" t="s">
        <v>391</v>
      </c>
      <c r="CA98" s="69" t="s">
        <v>390</v>
      </c>
      <c r="CB98" s="115" t="str">
        <f>VLOOKUP(A98,Datos!$C$2:$AJ$25,34,0)</f>
        <v>Dirección de Talento Humano</v>
      </c>
    </row>
    <row r="99" spans="1:80" ht="399.95" customHeight="1" x14ac:dyDescent="0.2">
      <c r="A99" s="183" t="s">
        <v>286</v>
      </c>
      <c r="B99" s="73" t="s">
        <v>214</v>
      </c>
      <c r="C99" s="51" t="s">
        <v>1789</v>
      </c>
      <c r="D99" s="73" t="s">
        <v>215</v>
      </c>
      <c r="E99" s="168" t="s">
        <v>111</v>
      </c>
      <c r="F99" s="51" t="s">
        <v>1790</v>
      </c>
      <c r="G99" s="153" t="s">
        <v>1791</v>
      </c>
      <c r="H99" s="73" t="s">
        <v>35</v>
      </c>
      <c r="I99" s="73" t="s">
        <v>426</v>
      </c>
      <c r="J99" s="73" t="s">
        <v>78</v>
      </c>
      <c r="K99" s="51" t="s">
        <v>1792</v>
      </c>
      <c r="L99" s="51" t="s">
        <v>1793</v>
      </c>
      <c r="M99" s="51" t="s">
        <v>1794</v>
      </c>
      <c r="N99" s="51" t="s">
        <v>1795</v>
      </c>
      <c r="O99" s="51" t="s">
        <v>363</v>
      </c>
      <c r="P99" s="51" t="s">
        <v>408</v>
      </c>
      <c r="Q99" s="51" t="s">
        <v>409</v>
      </c>
      <c r="R99" s="75" t="s">
        <v>336</v>
      </c>
      <c r="S99" s="154">
        <v>0.4</v>
      </c>
      <c r="T99" s="75" t="s">
        <v>101</v>
      </c>
      <c r="U99" s="154">
        <v>0.6</v>
      </c>
      <c r="V99" s="73" t="s">
        <v>84</v>
      </c>
      <c r="W99" s="51" t="s">
        <v>1796</v>
      </c>
      <c r="X99" s="75" t="s">
        <v>338</v>
      </c>
      <c r="Y99" s="155">
        <v>2.1772799999999995E-2</v>
      </c>
      <c r="Z99" s="75" t="s">
        <v>121</v>
      </c>
      <c r="AA99" s="155">
        <v>0.25312499999999999</v>
      </c>
      <c r="AB99" s="73" t="s">
        <v>275</v>
      </c>
      <c r="AC99" s="51" t="s">
        <v>672</v>
      </c>
      <c r="AD99" s="73" t="s">
        <v>368</v>
      </c>
      <c r="AE99" s="51" t="s">
        <v>369</v>
      </c>
      <c r="AF99" s="51" t="s">
        <v>369</v>
      </c>
      <c r="AG99" s="51" t="s">
        <v>369</v>
      </c>
      <c r="AH99" s="51" t="s">
        <v>369</v>
      </c>
      <c r="AI99" s="51" t="s">
        <v>369</v>
      </c>
      <c r="AJ99" s="51" t="s">
        <v>370</v>
      </c>
      <c r="AK99" s="51" t="s">
        <v>370</v>
      </c>
      <c r="AL99" s="51" t="s">
        <v>370</v>
      </c>
      <c r="AM99" s="51" t="s">
        <v>370</v>
      </c>
      <c r="AN99" s="51" t="s">
        <v>370</v>
      </c>
      <c r="AO99" s="51" t="s">
        <v>1797</v>
      </c>
      <c r="AP99" s="51" t="s">
        <v>1798</v>
      </c>
      <c r="AQ99" s="51" t="s">
        <v>1799</v>
      </c>
      <c r="AR99" s="157">
        <v>43350</v>
      </c>
      <c r="AS99" s="61" t="s">
        <v>374</v>
      </c>
      <c r="AT99" s="66" t="s">
        <v>482</v>
      </c>
      <c r="AU99" s="60">
        <v>43593</v>
      </c>
      <c r="AV99" s="67" t="s">
        <v>539</v>
      </c>
      <c r="AW99" s="63" t="s">
        <v>1800</v>
      </c>
      <c r="AX99" s="60">
        <v>43892</v>
      </c>
      <c r="AY99" s="61" t="s">
        <v>973</v>
      </c>
      <c r="AZ99" s="66" t="s">
        <v>1801</v>
      </c>
      <c r="BA99" s="60">
        <v>44245</v>
      </c>
      <c r="BB99" s="67" t="s">
        <v>380</v>
      </c>
      <c r="BC99" s="63" t="s">
        <v>1802</v>
      </c>
      <c r="BD99" s="60">
        <v>44449</v>
      </c>
      <c r="BE99" s="61" t="s">
        <v>736</v>
      </c>
      <c r="BF99" s="66" t="s">
        <v>1803</v>
      </c>
      <c r="BG99" s="60">
        <v>44532</v>
      </c>
      <c r="BH99" s="67" t="s">
        <v>374</v>
      </c>
      <c r="BI99" s="63" t="s">
        <v>1804</v>
      </c>
      <c r="BJ99" s="60" t="s">
        <v>390</v>
      </c>
      <c r="BK99" s="61" t="s">
        <v>391</v>
      </c>
      <c r="BL99" s="66" t="s">
        <v>390</v>
      </c>
      <c r="BM99" s="60" t="s">
        <v>390</v>
      </c>
      <c r="BN99" s="67" t="s">
        <v>391</v>
      </c>
      <c r="BO99" s="63" t="s">
        <v>390</v>
      </c>
      <c r="BP99" s="60" t="s">
        <v>390</v>
      </c>
      <c r="BQ99" s="61" t="s">
        <v>391</v>
      </c>
      <c r="BR99" s="66" t="s">
        <v>390</v>
      </c>
      <c r="BS99" s="60" t="s">
        <v>390</v>
      </c>
      <c r="BT99" s="67" t="s">
        <v>391</v>
      </c>
      <c r="BU99" s="63" t="s">
        <v>390</v>
      </c>
      <c r="BV99" s="60" t="s">
        <v>390</v>
      </c>
      <c r="BW99" s="61" t="s">
        <v>391</v>
      </c>
      <c r="BX99" s="66" t="s">
        <v>390</v>
      </c>
      <c r="BY99" s="60" t="s">
        <v>390</v>
      </c>
      <c r="BZ99" s="67" t="s">
        <v>391</v>
      </c>
      <c r="CA99" s="69" t="s">
        <v>390</v>
      </c>
      <c r="CB99" s="115" t="str">
        <f>VLOOKUP(A99,Datos!$C$2:$AJ$25,34,0)</f>
        <v>Subdirección Financiera</v>
      </c>
    </row>
    <row r="100" spans="1:80" ht="399.95" customHeight="1" x14ac:dyDescent="0.2">
      <c r="A100" s="183" t="s">
        <v>286</v>
      </c>
      <c r="B100" s="73" t="s">
        <v>214</v>
      </c>
      <c r="C100" s="51" t="s">
        <v>1789</v>
      </c>
      <c r="D100" s="73" t="s">
        <v>215</v>
      </c>
      <c r="E100" s="168" t="s">
        <v>111</v>
      </c>
      <c r="F100" s="51" t="s">
        <v>1790</v>
      </c>
      <c r="G100" s="153" t="s">
        <v>1805</v>
      </c>
      <c r="H100" s="73" t="s">
        <v>35</v>
      </c>
      <c r="I100" s="73" t="s">
        <v>426</v>
      </c>
      <c r="J100" s="73" t="s">
        <v>78</v>
      </c>
      <c r="K100" s="51" t="s">
        <v>1806</v>
      </c>
      <c r="L100" s="51" t="s">
        <v>1807</v>
      </c>
      <c r="M100" s="51" t="s">
        <v>1808</v>
      </c>
      <c r="N100" s="51" t="s">
        <v>1795</v>
      </c>
      <c r="O100" s="51" t="s">
        <v>363</v>
      </c>
      <c r="P100" s="51" t="s">
        <v>408</v>
      </c>
      <c r="Q100" s="51" t="s">
        <v>409</v>
      </c>
      <c r="R100" s="75" t="s">
        <v>336</v>
      </c>
      <c r="S100" s="154">
        <v>0.4</v>
      </c>
      <c r="T100" s="75" t="s">
        <v>77</v>
      </c>
      <c r="U100" s="154">
        <v>0.8</v>
      </c>
      <c r="V100" s="73" t="s">
        <v>276</v>
      </c>
      <c r="W100" s="51" t="s">
        <v>1809</v>
      </c>
      <c r="X100" s="75" t="s">
        <v>338</v>
      </c>
      <c r="Y100" s="155">
        <v>2.5401599999999996E-2</v>
      </c>
      <c r="Z100" s="75" t="s">
        <v>121</v>
      </c>
      <c r="AA100" s="155">
        <v>0.33750000000000002</v>
      </c>
      <c r="AB100" s="73" t="s">
        <v>275</v>
      </c>
      <c r="AC100" s="51" t="s">
        <v>433</v>
      </c>
      <c r="AD100" s="73" t="s">
        <v>368</v>
      </c>
      <c r="AE100" s="51" t="s">
        <v>369</v>
      </c>
      <c r="AF100" s="51" t="s">
        <v>369</v>
      </c>
      <c r="AG100" s="51" t="s">
        <v>369</v>
      </c>
      <c r="AH100" s="51" t="s">
        <v>369</v>
      </c>
      <c r="AI100" s="51" t="s">
        <v>369</v>
      </c>
      <c r="AJ100" s="51" t="s">
        <v>370</v>
      </c>
      <c r="AK100" s="51" t="s">
        <v>370</v>
      </c>
      <c r="AL100" s="51" t="s">
        <v>370</v>
      </c>
      <c r="AM100" s="51" t="s">
        <v>370</v>
      </c>
      <c r="AN100" s="51" t="s">
        <v>370</v>
      </c>
      <c r="AO100" s="51" t="s">
        <v>1810</v>
      </c>
      <c r="AP100" s="51" t="s">
        <v>1811</v>
      </c>
      <c r="AQ100" s="51" t="s">
        <v>1812</v>
      </c>
      <c r="AR100" s="157">
        <v>43350</v>
      </c>
      <c r="AS100" s="61" t="s">
        <v>374</v>
      </c>
      <c r="AT100" s="66" t="s">
        <v>482</v>
      </c>
      <c r="AU100" s="60">
        <v>43593</v>
      </c>
      <c r="AV100" s="67" t="s">
        <v>539</v>
      </c>
      <c r="AW100" s="63" t="s">
        <v>1800</v>
      </c>
      <c r="AX100" s="60">
        <v>43892</v>
      </c>
      <c r="AY100" s="61" t="s">
        <v>973</v>
      </c>
      <c r="AZ100" s="66" t="s">
        <v>1813</v>
      </c>
      <c r="BA100" s="60" t="s">
        <v>1814</v>
      </c>
      <c r="BB100" s="67" t="s">
        <v>380</v>
      </c>
      <c r="BC100" s="63" t="s">
        <v>1802</v>
      </c>
      <c r="BD100" s="60">
        <v>44449</v>
      </c>
      <c r="BE100" s="61" t="s">
        <v>382</v>
      </c>
      <c r="BF100" s="66" t="s">
        <v>1803</v>
      </c>
      <c r="BG100" s="60">
        <v>44532</v>
      </c>
      <c r="BH100" s="67" t="s">
        <v>374</v>
      </c>
      <c r="BI100" s="63" t="s">
        <v>1804</v>
      </c>
      <c r="BJ100" s="60" t="s">
        <v>390</v>
      </c>
      <c r="BK100" s="61" t="s">
        <v>391</v>
      </c>
      <c r="BL100" s="66" t="s">
        <v>390</v>
      </c>
      <c r="BM100" s="60" t="s">
        <v>390</v>
      </c>
      <c r="BN100" s="67" t="s">
        <v>391</v>
      </c>
      <c r="BO100" s="63" t="s">
        <v>390</v>
      </c>
      <c r="BP100" s="60" t="s">
        <v>390</v>
      </c>
      <c r="BQ100" s="61" t="s">
        <v>391</v>
      </c>
      <c r="BR100" s="66" t="s">
        <v>390</v>
      </c>
      <c r="BS100" s="60" t="s">
        <v>390</v>
      </c>
      <c r="BT100" s="67" t="s">
        <v>391</v>
      </c>
      <c r="BU100" s="63" t="s">
        <v>390</v>
      </c>
      <c r="BV100" s="60" t="s">
        <v>390</v>
      </c>
      <c r="BW100" s="61" t="s">
        <v>391</v>
      </c>
      <c r="BX100" s="66" t="s">
        <v>390</v>
      </c>
      <c r="BY100" s="60" t="s">
        <v>390</v>
      </c>
      <c r="BZ100" s="67" t="s">
        <v>391</v>
      </c>
      <c r="CA100" s="69" t="s">
        <v>390</v>
      </c>
      <c r="CB100" s="115" t="str">
        <f>VLOOKUP(A100,Datos!$C$2:$AJ$25,34,0)</f>
        <v>Subdirección Financiera</v>
      </c>
    </row>
    <row r="101" spans="1:80" ht="399.95" customHeight="1" x14ac:dyDescent="0.2">
      <c r="A101" s="183" t="s">
        <v>286</v>
      </c>
      <c r="B101" s="73" t="s">
        <v>214</v>
      </c>
      <c r="C101" s="51" t="s">
        <v>1789</v>
      </c>
      <c r="D101" s="73" t="s">
        <v>215</v>
      </c>
      <c r="E101" s="168" t="s">
        <v>111</v>
      </c>
      <c r="F101" s="51" t="s">
        <v>1815</v>
      </c>
      <c r="G101" s="153" t="s">
        <v>1816</v>
      </c>
      <c r="H101" s="73" t="s">
        <v>35</v>
      </c>
      <c r="I101" s="73" t="s">
        <v>426</v>
      </c>
      <c r="J101" s="73" t="s">
        <v>78</v>
      </c>
      <c r="K101" s="51" t="s">
        <v>1817</v>
      </c>
      <c r="L101" s="51" t="s">
        <v>1807</v>
      </c>
      <c r="M101" s="51" t="s">
        <v>1818</v>
      </c>
      <c r="N101" s="51" t="s">
        <v>1795</v>
      </c>
      <c r="O101" s="51" t="s">
        <v>363</v>
      </c>
      <c r="P101" s="51" t="s">
        <v>431</v>
      </c>
      <c r="Q101" s="51" t="s">
        <v>409</v>
      </c>
      <c r="R101" s="75" t="s">
        <v>341</v>
      </c>
      <c r="S101" s="154">
        <v>1</v>
      </c>
      <c r="T101" s="75" t="s">
        <v>101</v>
      </c>
      <c r="U101" s="154">
        <v>0.6</v>
      </c>
      <c r="V101" s="73" t="s">
        <v>276</v>
      </c>
      <c r="W101" s="51" t="s">
        <v>1819</v>
      </c>
      <c r="X101" s="75" t="s">
        <v>338</v>
      </c>
      <c r="Y101" s="155">
        <v>1.8670175999999997E-2</v>
      </c>
      <c r="Z101" s="75" t="s">
        <v>121</v>
      </c>
      <c r="AA101" s="155">
        <v>0.33749999999999997</v>
      </c>
      <c r="AB101" s="73" t="s">
        <v>275</v>
      </c>
      <c r="AC101" s="51" t="s">
        <v>433</v>
      </c>
      <c r="AD101" s="73" t="s">
        <v>368</v>
      </c>
      <c r="AE101" s="51" t="s">
        <v>369</v>
      </c>
      <c r="AF101" s="51" t="s">
        <v>369</v>
      </c>
      <c r="AG101" s="51" t="s">
        <v>369</v>
      </c>
      <c r="AH101" s="51" t="s">
        <v>369</v>
      </c>
      <c r="AI101" s="51" t="s">
        <v>369</v>
      </c>
      <c r="AJ101" s="51" t="s">
        <v>370</v>
      </c>
      <c r="AK101" s="51" t="s">
        <v>370</v>
      </c>
      <c r="AL101" s="51" t="s">
        <v>370</v>
      </c>
      <c r="AM101" s="51" t="s">
        <v>370</v>
      </c>
      <c r="AN101" s="51" t="s">
        <v>370</v>
      </c>
      <c r="AO101" s="51" t="s">
        <v>1820</v>
      </c>
      <c r="AP101" s="51" t="s">
        <v>1821</v>
      </c>
      <c r="AQ101" s="51" t="s">
        <v>1822</v>
      </c>
      <c r="AR101" s="157">
        <v>43350</v>
      </c>
      <c r="AS101" s="61" t="s">
        <v>374</v>
      </c>
      <c r="AT101" s="66" t="s">
        <v>482</v>
      </c>
      <c r="AU101" s="60">
        <v>43584</v>
      </c>
      <c r="AV101" s="67" t="s">
        <v>539</v>
      </c>
      <c r="AW101" s="63" t="s">
        <v>1800</v>
      </c>
      <c r="AX101" s="60">
        <v>43766</v>
      </c>
      <c r="AY101" s="61" t="s">
        <v>814</v>
      </c>
      <c r="AZ101" s="66" t="s">
        <v>1823</v>
      </c>
      <c r="BA101" s="60">
        <v>43892</v>
      </c>
      <c r="BB101" s="67" t="s">
        <v>992</v>
      </c>
      <c r="BC101" s="63" t="s">
        <v>1824</v>
      </c>
      <c r="BD101" s="60">
        <v>44167</v>
      </c>
      <c r="BE101" s="61" t="s">
        <v>817</v>
      </c>
      <c r="BF101" s="66" t="s">
        <v>1825</v>
      </c>
      <c r="BG101" s="60">
        <v>44245</v>
      </c>
      <c r="BH101" s="67" t="s">
        <v>470</v>
      </c>
      <c r="BI101" s="63" t="s">
        <v>1826</v>
      </c>
      <c r="BJ101" s="60">
        <v>44319</v>
      </c>
      <c r="BK101" s="61" t="s">
        <v>588</v>
      </c>
      <c r="BL101" s="66" t="s">
        <v>1827</v>
      </c>
      <c r="BM101" s="60">
        <v>44392</v>
      </c>
      <c r="BN101" s="67" t="s">
        <v>588</v>
      </c>
      <c r="BO101" s="63" t="s">
        <v>1827</v>
      </c>
      <c r="BP101" s="60">
        <v>44449</v>
      </c>
      <c r="BQ101" s="61" t="s">
        <v>1828</v>
      </c>
      <c r="BR101" s="66" t="s">
        <v>1829</v>
      </c>
      <c r="BS101" s="60">
        <v>44532</v>
      </c>
      <c r="BT101" s="67" t="s">
        <v>374</v>
      </c>
      <c r="BU101" s="63" t="s">
        <v>1804</v>
      </c>
      <c r="BV101" s="60" t="s">
        <v>390</v>
      </c>
      <c r="BW101" s="61" t="s">
        <v>391</v>
      </c>
      <c r="BX101" s="66" t="s">
        <v>390</v>
      </c>
      <c r="BY101" s="60" t="s">
        <v>390</v>
      </c>
      <c r="BZ101" s="67" t="s">
        <v>391</v>
      </c>
      <c r="CA101" s="69" t="s">
        <v>390</v>
      </c>
      <c r="CB101" s="115" t="str">
        <f>VLOOKUP(A101,Datos!$C$2:$AJ$25,34,0)</f>
        <v>Subdirección Financiera</v>
      </c>
    </row>
    <row r="102" spans="1:80" ht="399.95" customHeight="1" x14ac:dyDescent="0.2">
      <c r="A102" s="183" t="s">
        <v>286</v>
      </c>
      <c r="B102" s="73" t="s">
        <v>214</v>
      </c>
      <c r="C102" s="51" t="s">
        <v>1789</v>
      </c>
      <c r="D102" s="73" t="s">
        <v>215</v>
      </c>
      <c r="E102" s="168" t="s">
        <v>111</v>
      </c>
      <c r="F102" s="51" t="s">
        <v>1830</v>
      </c>
      <c r="G102" s="153" t="s">
        <v>1831</v>
      </c>
      <c r="H102" s="73" t="s">
        <v>35</v>
      </c>
      <c r="I102" s="73" t="s">
        <v>426</v>
      </c>
      <c r="J102" s="73" t="s">
        <v>78</v>
      </c>
      <c r="K102" s="51" t="s">
        <v>1832</v>
      </c>
      <c r="L102" s="51" t="s">
        <v>1807</v>
      </c>
      <c r="M102" s="51" t="s">
        <v>1833</v>
      </c>
      <c r="N102" s="51" t="s">
        <v>1795</v>
      </c>
      <c r="O102" s="51" t="s">
        <v>363</v>
      </c>
      <c r="P102" s="51" t="s">
        <v>431</v>
      </c>
      <c r="Q102" s="51" t="s">
        <v>409</v>
      </c>
      <c r="R102" s="75" t="s">
        <v>341</v>
      </c>
      <c r="S102" s="154">
        <v>1</v>
      </c>
      <c r="T102" s="75" t="s">
        <v>121</v>
      </c>
      <c r="U102" s="154">
        <v>0.4</v>
      </c>
      <c r="V102" s="73" t="s">
        <v>276</v>
      </c>
      <c r="W102" s="51" t="s">
        <v>1834</v>
      </c>
      <c r="X102" s="75" t="s">
        <v>338</v>
      </c>
      <c r="Y102" s="155">
        <v>9.0719999999999995E-2</v>
      </c>
      <c r="Z102" s="75" t="s">
        <v>121</v>
      </c>
      <c r="AA102" s="155">
        <v>0.22500000000000003</v>
      </c>
      <c r="AB102" s="73" t="s">
        <v>275</v>
      </c>
      <c r="AC102" s="51" t="s">
        <v>433</v>
      </c>
      <c r="AD102" s="73" t="s">
        <v>368</v>
      </c>
      <c r="AE102" s="51" t="s">
        <v>369</v>
      </c>
      <c r="AF102" s="51" t="s">
        <v>369</v>
      </c>
      <c r="AG102" s="51" t="s">
        <v>369</v>
      </c>
      <c r="AH102" s="51" t="s">
        <v>369</v>
      </c>
      <c r="AI102" s="51" t="s">
        <v>369</v>
      </c>
      <c r="AJ102" s="51" t="s">
        <v>370</v>
      </c>
      <c r="AK102" s="51" t="s">
        <v>370</v>
      </c>
      <c r="AL102" s="51" t="s">
        <v>370</v>
      </c>
      <c r="AM102" s="51" t="s">
        <v>370</v>
      </c>
      <c r="AN102" s="51" t="s">
        <v>370</v>
      </c>
      <c r="AO102" s="51" t="s">
        <v>1835</v>
      </c>
      <c r="AP102" s="51" t="s">
        <v>1836</v>
      </c>
      <c r="AQ102" s="51" t="s">
        <v>1837</v>
      </c>
      <c r="AR102" s="157">
        <v>43350</v>
      </c>
      <c r="AS102" s="61" t="s">
        <v>374</v>
      </c>
      <c r="AT102" s="66" t="s">
        <v>482</v>
      </c>
      <c r="AU102" s="60">
        <v>43593</v>
      </c>
      <c r="AV102" s="67" t="s">
        <v>539</v>
      </c>
      <c r="AW102" s="63" t="s">
        <v>1800</v>
      </c>
      <c r="AX102" s="60">
        <v>43892</v>
      </c>
      <c r="AY102" s="61" t="s">
        <v>973</v>
      </c>
      <c r="AZ102" s="66" t="s">
        <v>1801</v>
      </c>
      <c r="BA102" s="60">
        <v>44167</v>
      </c>
      <c r="BB102" s="67" t="s">
        <v>817</v>
      </c>
      <c r="BC102" s="63" t="s">
        <v>1838</v>
      </c>
      <c r="BD102" s="60">
        <v>44245</v>
      </c>
      <c r="BE102" s="61" t="s">
        <v>470</v>
      </c>
      <c r="BF102" s="66" t="s">
        <v>1839</v>
      </c>
      <c r="BG102" s="60">
        <v>44319</v>
      </c>
      <c r="BH102" s="67" t="s">
        <v>588</v>
      </c>
      <c r="BI102" s="63" t="s">
        <v>1840</v>
      </c>
      <c r="BJ102" s="60">
        <v>44392</v>
      </c>
      <c r="BK102" s="61" t="s">
        <v>588</v>
      </c>
      <c r="BL102" s="66" t="s">
        <v>1840</v>
      </c>
      <c r="BM102" s="60">
        <v>44449</v>
      </c>
      <c r="BN102" s="67" t="s">
        <v>1828</v>
      </c>
      <c r="BO102" s="63" t="s">
        <v>1841</v>
      </c>
      <c r="BP102" s="60">
        <v>44532</v>
      </c>
      <c r="BQ102" s="61" t="s">
        <v>374</v>
      </c>
      <c r="BR102" s="66" t="s">
        <v>1842</v>
      </c>
      <c r="BS102" s="60" t="s">
        <v>390</v>
      </c>
      <c r="BT102" s="67" t="s">
        <v>391</v>
      </c>
      <c r="BU102" s="63" t="s">
        <v>390</v>
      </c>
      <c r="BV102" s="60" t="s">
        <v>390</v>
      </c>
      <c r="BW102" s="61" t="s">
        <v>391</v>
      </c>
      <c r="BX102" s="66" t="s">
        <v>390</v>
      </c>
      <c r="BY102" s="60" t="s">
        <v>390</v>
      </c>
      <c r="BZ102" s="67" t="s">
        <v>391</v>
      </c>
      <c r="CA102" s="69" t="s">
        <v>390</v>
      </c>
      <c r="CB102" s="115" t="str">
        <f>VLOOKUP(A102,Datos!$C$2:$AJ$25,34,0)</f>
        <v>Subdirección Financiera</v>
      </c>
    </row>
    <row r="103" spans="1:80" ht="399.95" customHeight="1" x14ac:dyDescent="0.2">
      <c r="A103" s="183" t="s">
        <v>286</v>
      </c>
      <c r="B103" s="73" t="s">
        <v>214</v>
      </c>
      <c r="C103" s="51" t="s">
        <v>1789</v>
      </c>
      <c r="D103" s="73" t="s">
        <v>215</v>
      </c>
      <c r="E103" s="168" t="s">
        <v>111</v>
      </c>
      <c r="F103" s="51" t="s">
        <v>1843</v>
      </c>
      <c r="G103" s="153" t="s">
        <v>1844</v>
      </c>
      <c r="H103" s="73" t="s">
        <v>63</v>
      </c>
      <c r="I103" s="73" t="s">
        <v>426</v>
      </c>
      <c r="J103" s="73" t="s">
        <v>78</v>
      </c>
      <c r="K103" s="51" t="s">
        <v>1845</v>
      </c>
      <c r="L103" s="51" t="s">
        <v>1846</v>
      </c>
      <c r="M103" s="51" t="s">
        <v>1847</v>
      </c>
      <c r="N103" s="51" t="s">
        <v>1795</v>
      </c>
      <c r="O103" s="51" t="s">
        <v>363</v>
      </c>
      <c r="P103" s="51" t="s">
        <v>1848</v>
      </c>
      <c r="Q103" s="51" t="s">
        <v>409</v>
      </c>
      <c r="R103" s="75" t="s">
        <v>338</v>
      </c>
      <c r="S103" s="154">
        <v>0.2</v>
      </c>
      <c r="T103" s="75" t="s">
        <v>51</v>
      </c>
      <c r="U103" s="154">
        <v>1</v>
      </c>
      <c r="V103" s="73" t="s">
        <v>277</v>
      </c>
      <c r="W103" s="51" t="s">
        <v>1849</v>
      </c>
      <c r="X103" s="75" t="s">
        <v>338</v>
      </c>
      <c r="Y103" s="155">
        <v>1.2700799999999998E-2</v>
      </c>
      <c r="Z103" s="75" t="s">
        <v>51</v>
      </c>
      <c r="AA103" s="155">
        <v>0.31640625</v>
      </c>
      <c r="AB103" s="73" t="s">
        <v>277</v>
      </c>
      <c r="AC103" s="51" t="s">
        <v>1254</v>
      </c>
      <c r="AD103" s="73" t="s">
        <v>412</v>
      </c>
      <c r="AE103" s="51" t="s">
        <v>369</v>
      </c>
      <c r="AF103" s="51" t="s">
        <v>369</v>
      </c>
      <c r="AG103" s="51" t="s">
        <v>369</v>
      </c>
      <c r="AH103" s="51" t="s">
        <v>369</v>
      </c>
      <c r="AI103" s="51" t="s">
        <v>369</v>
      </c>
      <c r="AJ103" s="51" t="s">
        <v>1850</v>
      </c>
      <c r="AK103" s="51" t="s">
        <v>1851</v>
      </c>
      <c r="AL103" s="51" t="s">
        <v>1852</v>
      </c>
      <c r="AM103" s="51" t="s">
        <v>1243</v>
      </c>
      <c r="AN103" s="51" t="s">
        <v>1853</v>
      </c>
      <c r="AO103" s="51" t="s">
        <v>1854</v>
      </c>
      <c r="AP103" s="51" t="s">
        <v>1855</v>
      </c>
      <c r="AQ103" s="51" t="s">
        <v>1856</v>
      </c>
      <c r="AR103" s="157">
        <v>44013</v>
      </c>
      <c r="AS103" s="61" t="s">
        <v>374</v>
      </c>
      <c r="AT103" s="66" t="s">
        <v>1857</v>
      </c>
      <c r="AU103" s="60">
        <v>44167</v>
      </c>
      <c r="AV103" s="67" t="s">
        <v>817</v>
      </c>
      <c r="AW103" s="63" t="s">
        <v>1858</v>
      </c>
      <c r="AX103" s="60">
        <v>44245</v>
      </c>
      <c r="AY103" s="61" t="s">
        <v>470</v>
      </c>
      <c r="AZ103" s="66" t="s">
        <v>1859</v>
      </c>
      <c r="BA103" s="60">
        <v>44319</v>
      </c>
      <c r="BB103" s="67" t="s">
        <v>588</v>
      </c>
      <c r="BC103" s="63" t="s">
        <v>1860</v>
      </c>
      <c r="BD103" s="60">
        <v>44392</v>
      </c>
      <c r="BE103" s="61" t="s">
        <v>588</v>
      </c>
      <c r="BF103" s="66" t="s">
        <v>1860</v>
      </c>
      <c r="BG103" s="60">
        <v>44449</v>
      </c>
      <c r="BH103" s="67" t="s">
        <v>1828</v>
      </c>
      <c r="BI103" s="63" t="s">
        <v>1861</v>
      </c>
      <c r="BJ103" s="60">
        <v>44532</v>
      </c>
      <c r="BK103" s="61" t="s">
        <v>374</v>
      </c>
      <c r="BL103" s="66" t="s">
        <v>1862</v>
      </c>
      <c r="BM103" s="60" t="s">
        <v>390</v>
      </c>
      <c r="BN103" s="67" t="s">
        <v>391</v>
      </c>
      <c r="BO103" s="63" t="s">
        <v>390</v>
      </c>
      <c r="BP103" s="60" t="s">
        <v>390</v>
      </c>
      <c r="BQ103" s="61" t="s">
        <v>391</v>
      </c>
      <c r="BR103" s="66" t="s">
        <v>390</v>
      </c>
      <c r="BS103" s="60" t="s">
        <v>390</v>
      </c>
      <c r="BT103" s="67" t="s">
        <v>391</v>
      </c>
      <c r="BU103" s="63" t="s">
        <v>390</v>
      </c>
      <c r="BV103" s="60" t="s">
        <v>390</v>
      </c>
      <c r="BW103" s="61" t="s">
        <v>391</v>
      </c>
      <c r="BX103" s="66" t="s">
        <v>390</v>
      </c>
      <c r="BY103" s="60" t="s">
        <v>390</v>
      </c>
      <c r="BZ103" s="67" t="s">
        <v>391</v>
      </c>
      <c r="CA103" s="69" t="s">
        <v>390</v>
      </c>
      <c r="CB103" s="115" t="str">
        <f>VLOOKUP(A103,Datos!$C$2:$AJ$25,34,0)</f>
        <v>Subdirección Financiera</v>
      </c>
    </row>
    <row r="104" spans="1:80" ht="399.95" customHeight="1" x14ac:dyDescent="0.2">
      <c r="A104" s="183" t="s">
        <v>286</v>
      </c>
      <c r="B104" s="73" t="s">
        <v>214</v>
      </c>
      <c r="C104" s="51" t="s">
        <v>1789</v>
      </c>
      <c r="D104" s="73" t="s">
        <v>215</v>
      </c>
      <c r="E104" s="168" t="s">
        <v>111</v>
      </c>
      <c r="F104" s="51" t="s">
        <v>1863</v>
      </c>
      <c r="G104" s="153" t="s">
        <v>1864</v>
      </c>
      <c r="H104" s="73" t="s">
        <v>63</v>
      </c>
      <c r="I104" s="73" t="s">
        <v>426</v>
      </c>
      <c r="J104" s="73" t="s">
        <v>52</v>
      </c>
      <c r="K104" s="51" t="s">
        <v>1865</v>
      </c>
      <c r="L104" s="51" t="s">
        <v>1846</v>
      </c>
      <c r="M104" s="51" t="s">
        <v>1866</v>
      </c>
      <c r="N104" s="51" t="s">
        <v>1795</v>
      </c>
      <c r="O104" s="51" t="s">
        <v>363</v>
      </c>
      <c r="P104" s="51" t="s">
        <v>1867</v>
      </c>
      <c r="Q104" s="51" t="s">
        <v>409</v>
      </c>
      <c r="R104" s="75" t="s">
        <v>338</v>
      </c>
      <c r="S104" s="154">
        <v>0.2</v>
      </c>
      <c r="T104" s="75" t="s">
        <v>51</v>
      </c>
      <c r="U104" s="154">
        <v>1</v>
      </c>
      <c r="V104" s="73" t="s">
        <v>277</v>
      </c>
      <c r="W104" s="51" t="s">
        <v>1254</v>
      </c>
      <c r="X104" s="75" t="s">
        <v>338</v>
      </c>
      <c r="Y104" s="155">
        <v>1.8143999999999997E-2</v>
      </c>
      <c r="Z104" s="75" t="s">
        <v>51</v>
      </c>
      <c r="AA104" s="155">
        <v>0.5625</v>
      </c>
      <c r="AB104" s="73" t="s">
        <v>277</v>
      </c>
      <c r="AC104" s="51" t="s">
        <v>1254</v>
      </c>
      <c r="AD104" s="73" t="s">
        <v>412</v>
      </c>
      <c r="AE104" s="51" t="s">
        <v>369</v>
      </c>
      <c r="AF104" s="51" t="s">
        <v>369</v>
      </c>
      <c r="AG104" s="51" t="s">
        <v>369</v>
      </c>
      <c r="AH104" s="51" t="s">
        <v>369</v>
      </c>
      <c r="AI104" s="51" t="s">
        <v>369</v>
      </c>
      <c r="AJ104" s="51" t="s">
        <v>1868</v>
      </c>
      <c r="AK104" s="51" t="s">
        <v>1869</v>
      </c>
      <c r="AL104" s="51" t="s">
        <v>1870</v>
      </c>
      <c r="AM104" s="51" t="s">
        <v>1258</v>
      </c>
      <c r="AN104" s="51" t="s">
        <v>1871</v>
      </c>
      <c r="AO104" s="51" t="s">
        <v>1872</v>
      </c>
      <c r="AP104" s="51" t="s">
        <v>1873</v>
      </c>
      <c r="AQ104" s="51" t="s">
        <v>1874</v>
      </c>
      <c r="AR104" s="157">
        <v>44013</v>
      </c>
      <c r="AS104" s="61" t="s">
        <v>374</v>
      </c>
      <c r="AT104" s="66" t="s">
        <v>1857</v>
      </c>
      <c r="AU104" s="60">
        <v>44167</v>
      </c>
      <c r="AV104" s="67" t="s">
        <v>817</v>
      </c>
      <c r="AW104" s="63" t="s">
        <v>1858</v>
      </c>
      <c r="AX104" s="60">
        <v>44245</v>
      </c>
      <c r="AY104" s="61" t="s">
        <v>470</v>
      </c>
      <c r="AZ104" s="66" t="s">
        <v>1875</v>
      </c>
      <c r="BA104" s="60">
        <v>44315</v>
      </c>
      <c r="BB104" s="67" t="s">
        <v>588</v>
      </c>
      <c r="BC104" s="63" t="s">
        <v>1876</v>
      </c>
      <c r="BD104" s="60">
        <v>44319</v>
      </c>
      <c r="BE104" s="61" t="s">
        <v>588</v>
      </c>
      <c r="BF104" s="66" t="s">
        <v>1877</v>
      </c>
      <c r="BG104" s="60">
        <v>44392</v>
      </c>
      <c r="BH104" s="67" t="s">
        <v>588</v>
      </c>
      <c r="BI104" s="63" t="s">
        <v>1878</v>
      </c>
      <c r="BJ104" s="60">
        <v>44449</v>
      </c>
      <c r="BK104" s="61" t="s">
        <v>1828</v>
      </c>
      <c r="BL104" s="66" t="s">
        <v>1879</v>
      </c>
      <c r="BM104" s="60">
        <v>44532</v>
      </c>
      <c r="BN104" s="67" t="s">
        <v>374</v>
      </c>
      <c r="BO104" s="63" t="s">
        <v>1804</v>
      </c>
      <c r="BP104" s="60" t="s">
        <v>390</v>
      </c>
      <c r="BQ104" s="61" t="s">
        <v>391</v>
      </c>
      <c r="BR104" s="66" t="s">
        <v>390</v>
      </c>
      <c r="BS104" s="60" t="s">
        <v>390</v>
      </c>
      <c r="BT104" s="67" t="s">
        <v>391</v>
      </c>
      <c r="BU104" s="63" t="s">
        <v>390</v>
      </c>
      <c r="BV104" s="60" t="s">
        <v>390</v>
      </c>
      <c r="BW104" s="61" t="s">
        <v>391</v>
      </c>
      <c r="BX104" s="66" t="s">
        <v>390</v>
      </c>
      <c r="BY104" s="60" t="s">
        <v>390</v>
      </c>
      <c r="BZ104" s="67" t="s">
        <v>391</v>
      </c>
      <c r="CA104" s="69" t="s">
        <v>390</v>
      </c>
      <c r="CB104" s="115" t="str">
        <f>VLOOKUP(A104,Datos!$C$2:$AJ$25,34,0)</f>
        <v>Subdirección Financiera</v>
      </c>
    </row>
    <row r="105" spans="1:80" ht="399.95" customHeight="1" x14ac:dyDescent="0.2">
      <c r="A105" s="183" t="s">
        <v>288</v>
      </c>
      <c r="B105" s="73" t="s">
        <v>1880</v>
      </c>
      <c r="C105" s="51" t="s">
        <v>1881</v>
      </c>
      <c r="D105" s="73" t="s">
        <v>1882</v>
      </c>
      <c r="E105" s="168" t="s">
        <v>38</v>
      </c>
      <c r="F105" s="51" t="s">
        <v>1883</v>
      </c>
      <c r="G105" s="153" t="s">
        <v>1884</v>
      </c>
      <c r="H105" s="73" t="s">
        <v>35</v>
      </c>
      <c r="I105" s="73" t="s">
        <v>426</v>
      </c>
      <c r="J105" s="73" t="s">
        <v>78</v>
      </c>
      <c r="K105" s="51" t="s">
        <v>1885</v>
      </c>
      <c r="L105" s="51" t="s">
        <v>1886</v>
      </c>
      <c r="M105" s="51" t="s">
        <v>1887</v>
      </c>
      <c r="N105" s="51" t="s">
        <v>1888</v>
      </c>
      <c r="O105" s="51" t="s">
        <v>363</v>
      </c>
      <c r="P105" s="51" t="s">
        <v>408</v>
      </c>
      <c r="Q105" s="51" t="s">
        <v>931</v>
      </c>
      <c r="R105" s="75" t="s">
        <v>339</v>
      </c>
      <c r="S105" s="154">
        <v>0.6</v>
      </c>
      <c r="T105" s="75" t="s">
        <v>121</v>
      </c>
      <c r="U105" s="154">
        <v>0.4</v>
      </c>
      <c r="V105" s="73" t="s">
        <v>84</v>
      </c>
      <c r="W105" s="51" t="s">
        <v>1889</v>
      </c>
      <c r="X105" s="75" t="s">
        <v>338</v>
      </c>
      <c r="Y105" s="155">
        <v>0.1764</v>
      </c>
      <c r="Z105" s="75" t="s">
        <v>337</v>
      </c>
      <c r="AA105" s="155">
        <v>0.16875000000000001</v>
      </c>
      <c r="AB105" s="73" t="s">
        <v>275</v>
      </c>
      <c r="AC105" s="51" t="s">
        <v>1890</v>
      </c>
      <c r="AD105" s="73" t="s">
        <v>368</v>
      </c>
      <c r="AE105" s="51" t="s">
        <v>369</v>
      </c>
      <c r="AF105" s="51" t="s">
        <v>369</v>
      </c>
      <c r="AG105" s="51" t="s">
        <v>369</v>
      </c>
      <c r="AH105" s="51" t="s">
        <v>369</v>
      </c>
      <c r="AI105" s="51" t="s">
        <v>369</v>
      </c>
      <c r="AJ105" s="51" t="s">
        <v>370</v>
      </c>
      <c r="AK105" s="51" t="s">
        <v>370</v>
      </c>
      <c r="AL105" s="51" t="s">
        <v>370</v>
      </c>
      <c r="AM105" s="51" t="s">
        <v>370</v>
      </c>
      <c r="AN105" s="51" t="s">
        <v>370</v>
      </c>
      <c r="AO105" s="51" t="s">
        <v>1891</v>
      </c>
      <c r="AP105" s="51" t="s">
        <v>1892</v>
      </c>
      <c r="AQ105" s="51" t="s">
        <v>1893</v>
      </c>
      <c r="AR105" s="157">
        <v>43353</v>
      </c>
      <c r="AS105" s="61" t="s">
        <v>374</v>
      </c>
      <c r="AT105" s="66" t="s">
        <v>1894</v>
      </c>
      <c r="AU105" s="60">
        <v>43612</v>
      </c>
      <c r="AV105" s="67" t="s">
        <v>374</v>
      </c>
      <c r="AW105" s="63" t="s">
        <v>1895</v>
      </c>
      <c r="AX105" s="60">
        <v>43903</v>
      </c>
      <c r="AY105" s="61" t="s">
        <v>374</v>
      </c>
      <c r="AZ105" s="66" t="s">
        <v>1896</v>
      </c>
      <c r="BA105" s="60">
        <v>44246</v>
      </c>
      <c r="BB105" s="67" t="s">
        <v>380</v>
      </c>
      <c r="BC105" s="63" t="s">
        <v>1897</v>
      </c>
      <c r="BD105" s="60">
        <v>44545</v>
      </c>
      <c r="BE105" s="61" t="s">
        <v>374</v>
      </c>
      <c r="BF105" s="66" t="s">
        <v>666</v>
      </c>
      <c r="BG105" s="60" t="s">
        <v>390</v>
      </c>
      <c r="BH105" s="67" t="s">
        <v>391</v>
      </c>
      <c r="BI105" s="63" t="s">
        <v>390</v>
      </c>
      <c r="BJ105" s="60" t="s">
        <v>390</v>
      </c>
      <c r="BK105" s="61" t="s">
        <v>391</v>
      </c>
      <c r="BL105" s="66" t="s">
        <v>390</v>
      </c>
      <c r="BM105" s="60">
        <v>44545</v>
      </c>
      <c r="BN105" s="67" t="s">
        <v>391</v>
      </c>
      <c r="BO105" s="63" t="s">
        <v>666</v>
      </c>
      <c r="BP105" s="60" t="s">
        <v>390</v>
      </c>
      <c r="BQ105" s="61" t="s">
        <v>391</v>
      </c>
      <c r="BR105" s="66" t="s">
        <v>390</v>
      </c>
      <c r="BS105" s="60" t="s">
        <v>390</v>
      </c>
      <c r="BT105" s="67" t="s">
        <v>391</v>
      </c>
      <c r="BU105" s="63" t="s">
        <v>390</v>
      </c>
      <c r="BV105" s="60" t="s">
        <v>390</v>
      </c>
      <c r="BW105" s="61" t="s">
        <v>391</v>
      </c>
      <c r="BX105" s="66" t="s">
        <v>390</v>
      </c>
      <c r="BY105" s="60" t="s">
        <v>390</v>
      </c>
      <c r="BZ105" s="67" t="s">
        <v>391</v>
      </c>
      <c r="CA105" s="69" t="s">
        <v>390</v>
      </c>
      <c r="CB105" s="115" t="str">
        <f>VLOOKUP(A105,Datos!$C$2:$AJ$25,34,0)</f>
        <v>Dirección Distrital de Relaciones Internacionales</v>
      </c>
    </row>
    <row r="106" spans="1:80" ht="399.95" customHeight="1" x14ac:dyDescent="0.2">
      <c r="A106" s="183" t="s">
        <v>288</v>
      </c>
      <c r="B106" s="73" t="s">
        <v>1880</v>
      </c>
      <c r="C106" s="51" t="s">
        <v>1881</v>
      </c>
      <c r="D106" s="73" t="s">
        <v>1882</v>
      </c>
      <c r="E106" s="168" t="s">
        <v>38</v>
      </c>
      <c r="F106" s="51" t="s">
        <v>1898</v>
      </c>
      <c r="G106" s="153" t="s">
        <v>1899</v>
      </c>
      <c r="H106" s="73" t="s">
        <v>35</v>
      </c>
      <c r="I106" s="73" t="s">
        <v>358</v>
      </c>
      <c r="J106" s="73" t="s">
        <v>78</v>
      </c>
      <c r="K106" s="51" t="s">
        <v>1900</v>
      </c>
      <c r="L106" s="51" t="s">
        <v>1901</v>
      </c>
      <c r="M106" s="51" t="s">
        <v>1902</v>
      </c>
      <c r="N106" s="51" t="s">
        <v>1888</v>
      </c>
      <c r="O106" s="51" t="s">
        <v>363</v>
      </c>
      <c r="P106" s="51" t="s">
        <v>930</v>
      </c>
      <c r="Q106" s="51" t="s">
        <v>931</v>
      </c>
      <c r="R106" s="75" t="s">
        <v>336</v>
      </c>
      <c r="S106" s="154">
        <v>0.4</v>
      </c>
      <c r="T106" s="75" t="s">
        <v>121</v>
      </c>
      <c r="U106" s="154">
        <v>0.4</v>
      </c>
      <c r="V106" s="73" t="s">
        <v>84</v>
      </c>
      <c r="W106" s="51" t="s">
        <v>1903</v>
      </c>
      <c r="X106" s="75" t="s">
        <v>338</v>
      </c>
      <c r="Y106" s="155">
        <v>0.11759999999999998</v>
      </c>
      <c r="Z106" s="75" t="s">
        <v>337</v>
      </c>
      <c r="AA106" s="155">
        <v>0.16875000000000001</v>
      </c>
      <c r="AB106" s="73" t="s">
        <v>275</v>
      </c>
      <c r="AC106" s="51" t="s">
        <v>1904</v>
      </c>
      <c r="AD106" s="73" t="s">
        <v>368</v>
      </c>
      <c r="AE106" s="51" t="s">
        <v>369</v>
      </c>
      <c r="AF106" s="51" t="s">
        <v>369</v>
      </c>
      <c r="AG106" s="51" t="s">
        <v>369</v>
      </c>
      <c r="AH106" s="51" t="s">
        <v>369</v>
      </c>
      <c r="AI106" s="51" t="s">
        <v>369</v>
      </c>
      <c r="AJ106" s="51" t="s">
        <v>370</v>
      </c>
      <c r="AK106" s="51" t="s">
        <v>370</v>
      </c>
      <c r="AL106" s="51" t="s">
        <v>370</v>
      </c>
      <c r="AM106" s="51" t="s">
        <v>370</v>
      </c>
      <c r="AN106" s="51" t="s">
        <v>370</v>
      </c>
      <c r="AO106" s="51" t="s">
        <v>1905</v>
      </c>
      <c r="AP106" s="51" t="s">
        <v>1906</v>
      </c>
      <c r="AQ106" s="51" t="s">
        <v>1907</v>
      </c>
      <c r="AR106" s="157">
        <v>43353</v>
      </c>
      <c r="AS106" s="61" t="s">
        <v>374</v>
      </c>
      <c r="AT106" s="66" t="s">
        <v>1894</v>
      </c>
      <c r="AU106" s="60">
        <v>43612</v>
      </c>
      <c r="AV106" s="67" t="s">
        <v>374</v>
      </c>
      <c r="AW106" s="63" t="s">
        <v>1895</v>
      </c>
      <c r="AX106" s="60">
        <v>43903</v>
      </c>
      <c r="AY106" s="61" t="s">
        <v>380</v>
      </c>
      <c r="AZ106" s="66" t="s">
        <v>1896</v>
      </c>
      <c r="BA106" s="60">
        <v>44246</v>
      </c>
      <c r="BB106" s="67" t="s">
        <v>725</v>
      </c>
      <c r="BC106" s="63" t="s">
        <v>1908</v>
      </c>
      <c r="BD106" s="60">
        <v>44545</v>
      </c>
      <c r="BE106" s="61" t="s">
        <v>374</v>
      </c>
      <c r="BF106" s="66" t="s">
        <v>666</v>
      </c>
      <c r="BG106" s="60" t="s">
        <v>390</v>
      </c>
      <c r="BH106" s="67" t="s">
        <v>391</v>
      </c>
      <c r="BI106" s="63" t="s">
        <v>390</v>
      </c>
      <c r="BJ106" s="60" t="s">
        <v>390</v>
      </c>
      <c r="BK106" s="61" t="s">
        <v>391</v>
      </c>
      <c r="BL106" s="66" t="s">
        <v>390</v>
      </c>
      <c r="BM106" s="60" t="s">
        <v>390</v>
      </c>
      <c r="BN106" s="67" t="s">
        <v>391</v>
      </c>
      <c r="BO106" s="63" t="s">
        <v>390</v>
      </c>
      <c r="BP106" s="60" t="s">
        <v>390</v>
      </c>
      <c r="BQ106" s="61" t="s">
        <v>391</v>
      </c>
      <c r="BR106" s="66" t="s">
        <v>390</v>
      </c>
      <c r="BS106" s="60" t="s">
        <v>390</v>
      </c>
      <c r="BT106" s="67" t="s">
        <v>391</v>
      </c>
      <c r="BU106" s="63" t="s">
        <v>390</v>
      </c>
      <c r="BV106" s="60" t="s">
        <v>390</v>
      </c>
      <c r="BW106" s="61" t="s">
        <v>391</v>
      </c>
      <c r="BX106" s="66" t="s">
        <v>390</v>
      </c>
      <c r="BY106" s="60" t="s">
        <v>390</v>
      </c>
      <c r="BZ106" s="67" t="s">
        <v>391</v>
      </c>
      <c r="CA106" s="69" t="s">
        <v>390</v>
      </c>
      <c r="CB106" s="115" t="str">
        <f>VLOOKUP(A106,Datos!$C$2:$AJ$25,34,0)</f>
        <v>Dirección Distrital de Relaciones Internacionales</v>
      </c>
    </row>
    <row r="107" spans="1:80" ht="399.95" customHeight="1" x14ac:dyDescent="0.2">
      <c r="A107" s="183" t="s">
        <v>64</v>
      </c>
      <c r="B107" s="73" t="s">
        <v>65</v>
      </c>
      <c r="C107" s="51" t="s">
        <v>1909</v>
      </c>
      <c r="D107" s="73" t="s">
        <v>1910</v>
      </c>
      <c r="E107" s="168" t="s">
        <v>38</v>
      </c>
      <c r="F107" s="51" t="s">
        <v>1911</v>
      </c>
      <c r="G107" s="153" t="s">
        <v>1912</v>
      </c>
      <c r="H107" s="73" t="s">
        <v>35</v>
      </c>
      <c r="I107" s="73" t="s">
        <v>426</v>
      </c>
      <c r="J107" s="73" t="s">
        <v>52</v>
      </c>
      <c r="K107" s="51" t="s">
        <v>1913</v>
      </c>
      <c r="L107" s="51" t="s">
        <v>1914</v>
      </c>
      <c r="M107" s="51" t="s">
        <v>1915</v>
      </c>
      <c r="N107" s="51" t="s">
        <v>1916</v>
      </c>
      <c r="O107" s="51" t="s">
        <v>363</v>
      </c>
      <c r="P107" s="51" t="s">
        <v>408</v>
      </c>
      <c r="Q107" s="51" t="s">
        <v>1917</v>
      </c>
      <c r="R107" s="75" t="s">
        <v>341</v>
      </c>
      <c r="S107" s="154">
        <v>1</v>
      </c>
      <c r="T107" s="75" t="s">
        <v>121</v>
      </c>
      <c r="U107" s="154">
        <v>0.4</v>
      </c>
      <c r="V107" s="73" t="s">
        <v>276</v>
      </c>
      <c r="W107" s="51" t="s">
        <v>1918</v>
      </c>
      <c r="X107" s="75" t="s">
        <v>336</v>
      </c>
      <c r="Y107" s="155">
        <v>0.252</v>
      </c>
      <c r="Z107" s="75" t="s">
        <v>337</v>
      </c>
      <c r="AA107" s="155">
        <v>0.16875000000000001</v>
      </c>
      <c r="AB107" s="73" t="s">
        <v>275</v>
      </c>
      <c r="AC107" s="51" t="s">
        <v>780</v>
      </c>
      <c r="AD107" s="73" t="s">
        <v>368</v>
      </c>
      <c r="AE107" s="51" t="s">
        <v>369</v>
      </c>
      <c r="AF107" s="51" t="s">
        <v>369</v>
      </c>
      <c r="AG107" s="51" t="s">
        <v>369</v>
      </c>
      <c r="AH107" s="51" t="s">
        <v>369</v>
      </c>
      <c r="AI107" s="51" t="s">
        <v>369</v>
      </c>
      <c r="AJ107" s="51" t="s">
        <v>370</v>
      </c>
      <c r="AK107" s="51" t="s">
        <v>370</v>
      </c>
      <c r="AL107" s="51" t="s">
        <v>370</v>
      </c>
      <c r="AM107" s="51" t="s">
        <v>370</v>
      </c>
      <c r="AN107" s="51" t="s">
        <v>370</v>
      </c>
      <c r="AO107" s="51" t="s">
        <v>1919</v>
      </c>
      <c r="AP107" s="51" t="s">
        <v>1920</v>
      </c>
      <c r="AQ107" s="51" t="s">
        <v>1921</v>
      </c>
      <c r="AR107" s="157" t="s">
        <v>1922</v>
      </c>
      <c r="AS107" s="61" t="s">
        <v>374</v>
      </c>
      <c r="AT107" s="66" t="s">
        <v>1923</v>
      </c>
      <c r="AU107" s="60">
        <v>43599</v>
      </c>
      <c r="AV107" s="67" t="s">
        <v>374</v>
      </c>
      <c r="AW107" s="63" t="s">
        <v>1924</v>
      </c>
      <c r="AX107" s="60" t="s">
        <v>1925</v>
      </c>
      <c r="AY107" s="61" t="s">
        <v>817</v>
      </c>
      <c r="AZ107" s="66" t="s">
        <v>1926</v>
      </c>
      <c r="BA107" s="60">
        <v>43896</v>
      </c>
      <c r="BB107" s="67" t="s">
        <v>1340</v>
      </c>
      <c r="BC107" s="63" t="s">
        <v>1927</v>
      </c>
      <c r="BD107" s="60">
        <v>44075</v>
      </c>
      <c r="BE107" s="61" t="s">
        <v>385</v>
      </c>
      <c r="BF107" s="66" t="s">
        <v>1928</v>
      </c>
      <c r="BG107" s="60">
        <v>44168</v>
      </c>
      <c r="BH107" s="67" t="s">
        <v>588</v>
      </c>
      <c r="BI107" s="63" t="s">
        <v>1365</v>
      </c>
      <c r="BJ107" s="60">
        <v>44246</v>
      </c>
      <c r="BK107" s="61" t="s">
        <v>439</v>
      </c>
      <c r="BL107" s="66" t="s">
        <v>1929</v>
      </c>
      <c r="BM107" s="60">
        <v>44316</v>
      </c>
      <c r="BN107" s="67" t="s">
        <v>725</v>
      </c>
      <c r="BO107" s="63" t="s">
        <v>1930</v>
      </c>
      <c r="BP107" s="60">
        <v>44545</v>
      </c>
      <c r="BQ107" s="61" t="s">
        <v>374</v>
      </c>
      <c r="BR107" s="66" t="s">
        <v>1931</v>
      </c>
      <c r="BS107" s="60" t="s">
        <v>390</v>
      </c>
      <c r="BT107" s="67" t="s">
        <v>391</v>
      </c>
      <c r="BU107" s="63" t="s">
        <v>390</v>
      </c>
      <c r="BV107" s="60" t="s">
        <v>390</v>
      </c>
      <c r="BW107" s="61" t="s">
        <v>391</v>
      </c>
      <c r="BX107" s="66" t="s">
        <v>390</v>
      </c>
      <c r="BY107" s="60" t="s">
        <v>390</v>
      </c>
      <c r="BZ107" s="67" t="s">
        <v>391</v>
      </c>
      <c r="CA107" s="69" t="s">
        <v>390</v>
      </c>
      <c r="CB107" s="115" t="str">
        <f>VLOOKUP(A107,Datos!$C$2:$AJ$25,34,0)</f>
        <v>Oficina de Alta Consejería de Paz, Víctimas y Reconciliación</v>
      </c>
    </row>
    <row r="108" spans="1:80" ht="399.95" customHeight="1" x14ac:dyDescent="0.2">
      <c r="A108" s="183" t="s">
        <v>64</v>
      </c>
      <c r="B108" s="73" t="s">
        <v>65</v>
      </c>
      <c r="C108" s="51" t="s">
        <v>1909</v>
      </c>
      <c r="D108" s="73" t="s">
        <v>1910</v>
      </c>
      <c r="E108" s="168" t="s">
        <v>38</v>
      </c>
      <c r="F108" s="51" t="s">
        <v>1932</v>
      </c>
      <c r="G108" s="153" t="s">
        <v>1933</v>
      </c>
      <c r="H108" s="73" t="s">
        <v>35</v>
      </c>
      <c r="I108" s="73" t="s">
        <v>426</v>
      </c>
      <c r="J108" s="73" t="s">
        <v>52</v>
      </c>
      <c r="K108" s="51" t="s">
        <v>1934</v>
      </c>
      <c r="L108" s="51" t="s">
        <v>1935</v>
      </c>
      <c r="M108" s="51" t="s">
        <v>1936</v>
      </c>
      <c r="N108" s="51" t="s">
        <v>1916</v>
      </c>
      <c r="O108" s="51" t="s">
        <v>363</v>
      </c>
      <c r="P108" s="51" t="s">
        <v>408</v>
      </c>
      <c r="Q108" s="51" t="s">
        <v>1917</v>
      </c>
      <c r="R108" s="75" t="s">
        <v>336</v>
      </c>
      <c r="S108" s="154">
        <v>0.4</v>
      </c>
      <c r="T108" s="75" t="s">
        <v>101</v>
      </c>
      <c r="U108" s="154">
        <v>0.6</v>
      </c>
      <c r="V108" s="73" t="s">
        <v>84</v>
      </c>
      <c r="W108" s="51" t="s">
        <v>1937</v>
      </c>
      <c r="X108" s="75" t="s">
        <v>338</v>
      </c>
      <c r="Y108" s="155">
        <v>0.16799999999999998</v>
      </c>
      <c r="Z108" s="75" t="s">
        <v>121</v>
      </c>
      <c r="AA108" s="155">
        <v>0.25312499999999999</v>
      </c>
      <c r="AB108" s="73" t="s">
        <v>275</v>
      </c>
      <c r="AC108" s="51" t="s">
        <v>433</v>
      </c>
      <c r="AD108" s="73" t="s">
        <v>412</v>
      </c>
      <c r="AE108" s="51" t="s">
        <v>1938</v>
      </c>
      <c r="AF108" s="51" t="s">
        <v>1939</v>
      </c>
      <c r="AG108" s="51" t="s">
        <v>1940</v>
      </c>
      <c r="AH108" s="51" t="s">
        <v>1941</v>
      </c>
      <c r="AI108" s="51" t="s">
        <v>1942</v>
      </c>
      <c r="AJ108" s="51" t="s">
        <v>370</v>
      </c>
      <c r="AK108" s="51" t="s">
        <v>370</v>
      </c>
      <c r="AL108" s="51" t="s">
        <v>370</v>
      </c>
      <c r="AM108" s="51" t="s">
        <v>370</v>
      </c>
      <c r="AN108" s="51" t="s">
        <v>370</v>
      </c>
      <c r="AO108" s="51" t="s">
        <v>1943</v>
      </c>
      <c r="AP108" s="51" t="s">
        <v>1944</v>
      </c>
      <c r="AQ108" s="51" t="s">
        <v>1945</v>
      </c>
      <c r="AR108" s="157">
        <v>43353</v>
      </c>
      <c r="AS108" s="61" t="s">
        <v>374</v>
      </c>
      <c r="AT108" s="66" t="s">
        <v>1321</v>
      </c>
      <c r="AU108" s="60">
        <v>43601</v>
      </c>
      <c r="AV108" s="67" t="s">
        <v>374</v>
      </c>
      <c r="AW108" s="63" t="s">
        <v>1946</v>
      </c>
      <c r="AX108" s="60">
        <v>43896</v>
      </c>
      <c r="AY108" s="61" t="s">
        <v>380</v>
      </c>
      <c r="AZ108" s="66" t="s">
        <v>1896</v>
      </c>
      <c r="BA108" s="60" t="s">
        <v>1947</v>
      </c>
      <c r="BB108" s="67" t="s">
        <v>385</v>
      </c>
      <c r="BC108" s="63" t="s">
        <v>1948</v>
      </c>
      <c r="BD108" s="60">
        <v>44316</v>
      </c>
      <c r="BE108" s="61" t="s">
        <v>374</v>
      </c>
      <c r="BF108" s="66" t="s">
        <v>1949</v>
      </c>
      <c r="BG108" s="60">
        <v>44440</v>
      </c>
      <c r="BH108" s="67" t="s">
        <v>588</v>
      </c>
      <c r="BI108" s="63" t="s">
        <v>1950</v>
      </c>
      <c r="BJ108" s="60">
        <v>44545</v>
      </c>
      <c r="BK108" s="61" t="s">
        <v>374</v>
      </c>
      <c r="BL108" s="66" t="s">
        <v>1951</v>
      </c>
      <c r="BM108" s="60" t="s">
        <v>390</v>
      </c>
      <c r="BN108" s="67" t="s">
        <v>391</v>
      </c>
      <c r="BO108" s="63" t="s">
        <v>390</v>
      </c>
      <c r="BP108" s="60" t="s">
        <v>390</v>
      </c>
      <c r="BQ108" s="61" t="s">
        <v>391</v>
      </c>
      <c r="BR108" s="66" t="s">
        <v>390</v>
      </c>
      <c r="BS108" s="60" t="s">
        <v>390</v>
      </c>
      <c r="BT108" s="67" t="s">
        <v>391</v>
      </c>
      <c r="BU108" s="63" t="s">
        <v>390</v>
      </c>
      <c r="BV108" s="60" t="s">
        <v>390</v>
      </c>
      <c r="BW108" s="61" t="s">
        <v>391</v>
      </c>
      <c r="BX108" s="66" t="s">
        <v>390</v>
      </c>
      <c r="BY108" s="60" t="s">
        <v>390</v>
      </c>
      <c r="BZ108" s="67" t="s">
        <v>391</v>
      </c>
      <c r="CA108" s="69" t="s">
        <v>390</v>
      </c>
      <c r="CB108" s="115" t="str">
        <f>VLOOKUP(A108,Datos!$C$2:$AJ$25,34,0)</f>
        <v>Oficina de Alta Consejería de Paz, Víctimas y Reconciliación</v>
      </c>
    </row>
    <row r="109" spans="1:80" ht="399.95" customHeight="1" x14ac:dyDescent="0.2">
      <c r="A109" s="183" t="s">
        <v>64</v>
      </c>
      <c r="B109" s="73" t="s">
        <v>65</v>
      </c>
      <c r="C109" s="51" t="s">
        <v>1909</v>
      </c>
      <c r="D109" s="73" t="s">
        <v>1910</v>
      </c>
      <c r="E109" s="168" t="s">
        <v>38</v>
      </c>
      <c r="F109" s="51" t="s">
        <v>1952</v>
      </c>
      <c r="G109" s="153" t="s">
        <v>1953</v>
      </c>
      <c r="H109" s="73" t="s">
        <v>63</v>
      </c>
      <c r="I109" s="73" t="s">
        <v>404</v>
      </c>
      <c r="J109" s="73" t="s">
        <v>78</v>
      </c>
      <c r="K109" s="51" t="s">
        <v>1954</v>
      </c>
      <c r="L109" s="51" t="s">
        <v>1955</v>
      </c>
      <c r="M109" s="51" t="s">
        <v>1956</v>
      </c>
      <c r="N109" s="51" t="s">
        <v>1916</v>
      </c>
      <c r="O109" s="51" t="s">
        <v>363</v>
      </c>
      <c r="P109" s="51" t="s">
        <v>408</v>
      </c>
      <c r="Q109" s="51" t="s">
        <v>1917</v>
      </c>
      <c r="R109" s="75" t="s">
        <v>338</v>
      </c>
      <c r="S109" s="154">
        <v>0.2</v>
      </c>
      <c r="T109" s="75" t="s">
        <v>77</v>
      </c>
      <c r="U109" s="154">
        <v>0.8</v>
      </c>
      <c r="V109" s="73" t="s">
        <v>276</v>
      </c>
      <c r="W109" s="51" t="s">
        <v>686</v>
      </c>
      <c r="X109" s="75" t="s">
        <v>338</v>
      </c>
      <c r="Y109" s="155">
        <v>5.04E-2</v>
      </c>
      <c r="Z109" s="75" t="s">
        <v>77</v>
      </c>
      <c r="AA109" s="155">
        <v>0.45000000000000007</v>
      </c>
      <c r="AB109" s="73" t="s">
        <v>276</v>
      </c>
      <c r="AC109" s="51" t="s">
        <v>687</v>
      </c>
      <c r="AD109" s="73" t="s">
        <v>412</v>
      </c>
      <c r="AE109" s="51" t="s">
        <v>1957</v>
      </c>
      <c r="AF109" s="51" t="s">
        <v>1958</v>
      </c>
      <c r="AG109" s="51" t="s">
        <v>1959</v>
      </c>
      <c r="AH109" s="51" t="s">
        <v>1750</v>
      </c>
      <c r="AI109" s="51" t="s">
        <v>1960</v>
      </c>
      <c r="AJ109" s="51" t="s">
        <v>370</v>
      </c>
      <c r="AK109" s="51" t="s">
        <v>370</v>
      </c>
      <c r="AL109" s="51" t="s">
        <v>370</v>
      </c>
      <c r="AM109" s="51" t="s">
        <v>370</v>
      </c>
      <c r="AN109" s="51" t="s">
        <v>370</v>
      </c>
      <c r="AO109" s="51" t="s">
        <v>1961</v>
      </c>
      <c r="AP109" s="51" t="s">
        <v>1962</v>
      </c>
      <c r="AQ109" s="51" t="s">
        <v>1963</v>
      </c>
      <c r="AR109" s="157">
        <v>43496</v>
      </c>
      <c r="AS109" s="61" t="s">
        <v>374</v>
      </c>
      <c r="AT109" s="66" t="s">
        <v>1321</v>
      </c>
      <c r="AU109" s="60">
        <v>43599</v>
      </c>
      <c r="AV109" s="67" t="s">
        <v>374</v>
      </c>
      <c r="AW109" s="63" t="s">
        <v>1964</v>
      </c>
      <c r="AX109" s="60">
        <v>43759</v>
      </c>
      <c r="AY109" s="61" t="s">
        <v>817</v>
      </c>
      <c r="AZ109" s="66" t="s">
        <v>1965</v>
      </c>
      <c r="BA109" s="60">
        <v>43896</v>
      </c>
      <c r="BB109" s="67" t="s">
        <v>814</v>
      </c>
      <c r="BC109" s="63" t="s">
        <v>1966</v>
      </c>
      <c r="BD109" s="60">
        <v>44075</v>
      </c>
      <c r="BE109" s="61" t="s">
        <v>382</v>
      </c>
      <c r="BF109" s="66" t="s">
        <v>1928</v>
      </c>
      <c r="BG109" s="60">
        <v>44168</v>
      </c>
      <c r="BH109" s="67" t="s">
        <v>588</v>
      </c>
      <c r="BI109" s="63" t="s">
        <v>1365</v>
      </c>
      <c r="BJ109" s="60">
        <v>44246</v>
      </c>
      <c r="BK109" s="61" t="s">
        <v>1828</v>
      </c>
      <c r="BL109" s="66" t="s">
        <v>1967</v>
      </c>
      <c r="BM109" s="60">
        <v>44545</v>
      </c>
      <c r="BN109" s="67" t="s">
        <v>374</v>
      </c>
      <c r="BO109" s="63" t="s">
        <v>1968</v>
      </c>
      <c r="BP109" s="60" t="s">
        <v>390</v>
      </c>
      <c r="BQ109" s="61" t="s">
        <v>391</v>
      </c>
      <c r="BR109" s="66" t="s">
        <v>390</v>
      </c>
      <c r="BS109" s="60" t="s">
        <v>390</v>
      </c>
      <c r="BT109" s="67" t="s">
        <v>391</v>
      </c>
      <c r="BU109" s="63" t="s">
        <v>390</v>
      </c>
      <c r="BV109" s="60" t="s">
        <v>390</v>
      </c>
      <c r="BW109" s="61" t="s">
        <v>391</v>
      </c>
      <c r="BX109" s="66" t="s">
        <v>390</v>
      </c>
      <c r="BY109" s="60" t="s">
        <v>390</v>
      </c>
      <c r="BZ109" s="67" t="s">
        <v>391</v>
      </c>
      <c r="CA109" s="69" t="s">
        <v>390</v>
      </c>
      <c r="CB109" s="115" t="str">
        <f>VLOOKUP(A109,Datos!$C$2:$AJ$25,34,0)</f>
        <v>Oficina de Alta Consejería de Paz, Víctimas y Reconciliación</v>
      </c>
    </row>
    <row r="110" spans="1:80" ht="399.95" customHeight="1" x14ac:dyDescent="0.2">
      <c r="A110" s="183" t="s">
        <v>64</v>
      </c>
      <c r="B110" s="73" t="s">
        <v>65</v>
      </c>
      <c r="C110" s="51" t="s">
        <v>1909</v>
      </c>
      <c r="D110" s="73" t="s">
        <v>1910</v>
      </c>
      <c r="E110" s="168" t="s">
        <v>38</v>
      </c>
      <c r="F110" s="51" t="s">
        <v>1969</v>
      </c>
      <c r="G110" s="153" t="s">
        <v>1970</v>
      </c>
      <c r="H110" s="73" t="s">
        <v>35</v>
      </c>
      <c r="I110" s="73" t="s">
        <v>426</v>
      </c>
      <c r="J110" s="73" t="s">
        <v>52</v>
      </c>
      <c r="K110" s="51" t="s">
        <v>1971</v>
      </c>
      <c r="L110" s="51" t="s">
        <v>1972</v>
      </c>
      <c r="M110" s="51" t="s">
        <v>1973</v>
      </c>
      <c r="N110" s="51" t="s">
        <v>1916</v>
      </c>
      <c r="O110" s="51" t="s">
        <v>363</v>
      </c>
      <c r="P110" s="51" t="s">
        <v>408</v>
      </c>
      <c r="Q110" s="51" t="s">
        <v>1917</v>
      </c>
      <c r="R110" s="75" t="s">
        <v>336</v>
      </c>
      <c r="S110" s="154">
        <v>0.4</v>
      </c>
      <c r="T110" s="75" t="s">
        <v>101</v>
      </c>
      <c r="U110" s="154">
        <v>0.6</v>
      </c>
      <c r="V110" s="73" t="s">
        <v>84</v>
      </c>
      <c r="W110" s="51" t="s">
        <v>1974</v>
      </c>
      <c r="X110" s="75" t="s">
        <v>338</v>
      </c>
      <c r="Y110" s="155">
        <v>0.1008</v>
      </c>
      <c r="Z110" s="75" t="s">
        <v>121</v>
      </c>
      <c r="AA110" s="155">
        <v>0.33749999999999997</v>
      </c>
      <c r="AB110" s="73" t="s">
        <v>275</v>
      </c>
      <c r="AC110" s="51" t="s">
        <v>1975</v>
      </c>
      <c r="AD110" s="73" t="s">
        <v>412</v>
      </c>
      <c r="AE110" s="51" t="s">
        <v>1976</v>
      </c>
      <c r="AF110" s="51" t="s">
        <v>1958</v>
      </c>
      <c r="AG110" s="51" t="s">
        <v>1977</v>
      </c>
      <c r="AH110" s="51" t="s">
        <v>1978</v>
      </c>
      <c r="AI110" s="51" t="s">
        <v>1979</v>
      </c>
      <c r="AJ110" s="51" t="s">
        <v>370</v>
      </c>
      <c r="AK110" s="51" t="s">
        <v>370</v>
      </c>
      <c r="AL110" s="51" t="s">
        <v>370</v>
      </c>
      <c r="AM110" s="51" t="s">
        <v>370</v>
      </c>
      <c r="AN110" s="51" t="s">
        <v>370</v>
      </c>
      <c r="AO110" s="51" t="s">
        <v>1980</v>
      </c>
      <c r="AP110" s="51" t="s">
        <v>1981</v>
      </c>
      <c r="AQ110" s="51" t="s">
        <v>1982</v>
      </c>
      <c r="AR110" s="157">
        <v>44545</v>
      </c>
      <c r="AS110" s="61" t="s">
        <v>374</v>
      </c>
      <c r="AT110" s="66" t="s">
        <v>482</v>
      </c>
      <c r="AU110" s="60" t="s">
        <v>390</v>
      </c>
      <c r="AV110" s="67" t="s">
        <v>391</v>
      </c>
      <c r="AW110" s="63" t="s">
        <v>390</v>
      </c>
      <c r="AX110" s="60" t="s">
        <v>390</v>
      </c>
      <c r="AY110" s="61" t="s">
        <v>391</v>
      </c>
      <c r="AZ110" s="66" t="s">
        <v>390</v>
      </c>
      <c r="BA110" s="60" t="s">
        <v>390</v>
      </c>
      <c r="BB110" s="67" t="s">
        <v>391</v>
      </c>
      <c r="BC110" s="63" t="s">
        <v>390</v>
      </c>
      <c r="BD110" s="60" t="s">
        <v>390</v>
      </c>
      <c r="BE110" s="61" t="s">
        <v>391</v>
      </c>
      <c r="BF110" s="66" t="s">
        <v>390</v>
      </c>
      <c r="BG110" s="60" t="s">
        <v>390</v>
      </c>
      <c r="BH110" s="67" t="s">
        <v>391</v>
      </c>
      <c r="BI110" s="63" t="s">
        <v>390</v>
      </c>
      <c r="BJ110" s="60" t="s">
        <v>390</v>
      </c>
      <c r="BK110" s="61" t="s">
        <v>391</v>
      </c>
      <c r="BL110" s="66" t="s">
        <v>390</v>
      </c>
      <c r="BM110" s="60" t="s">
        <v>390</v>
      </c>
      <c r="BN110" s="67" t="s">
        <v>391</v>
      </c>
      <c r="BO110" s="63" t="s">
        <v>390</v>
      </c>
      <c r="BP110" s="60" t="s">
        <v>390</v>
      </c>
      <c r="BQ110" s="61" t="s">
        <v>391</v>
      </c>
      <c r="BR110" s="66" t="s">
        <v>390</v>
      </c>
      <c r="BS110" s="60" t="s">
        <v>390</v>
      </c>
      <c r="BT110" s="67" t="s">
        <v>391</v>
      </c>
      <c r="BU110" s="63" t="s">
        <v>390</v>
      </c>
      <c r="BV110" s="60" t="s">
        <v>390</v>
      </c>
      <c r="BW110" s="61" t="s">
        <v>391</v>
      </c>
      <c r="BX110" s="66" t="s">
        <v>390</v>
      </c>
      <c r="BY110" s="60" t="s">
        <v>390</v>
      </c>
      <c r="BZ110" s="67" t="s">
        <v>391</v>
      </c>
      <c r="CA110" s="69" t="s">
        <v>390</v>
      </c>
      <c r="CB110" s="115" t="str">
        <f>VLOOKUP(A110,Datos!$C$2:$AJ$25,34,0)</f>
        <v>Oficina de Alta Consejería de Paz, Víctimas y Reconciliación</v>
      </c>
    </row>
    <row r="111" spans="1:80" ht="399.95" customHeight="1" x14ac:dyDescent="0.2">
      <c r="A111" s="183" t="s">
        <v>292</v>
      </c>
      <c r="B111" s="73" t="s">
        <v>1983</v>
      </c>
      <c r="C111" s="51" t="s">
        <v>1984</v>
      </c>
      <c r="D111" s="73" t="s">
        <v>1985</v>
      </c>
      <c r="E111" s="168" t="s">
        <v>1986</v>
      </c>
      <c r="F111" s="51" t="s">
        <v>1987</v>
      </c>
      <c r="G111" s="153" t="s">
        <v>1988</v>
      </c>
      <c r="H111" s="73" t="s">
        <v>293</v>
      </c>
      <c r="I111" s="73" t="s">
        <v>1989</v>
      </c>
      <c r="J111" s="73" t="s">
        <v>78</v>
      </c>
      <c r="K111" s="51" t="s">
        <v>1990</v>
      </c>
      <c r="L111" s="51" t="s">
        <v>1991</v>
      </c>
      <c r="M111" s="51" t="s">
        <v>1992</v>
      </c>
      <c r="N111" s="51" t="s">
        <v>1993</v>
      </c>
      <c r="O111" s="51" t="s">
        <v>363</v>
      </c>
      <c r="P111" s="51" t="s">
        <v>930</v>
      </c>
      <c r="Q111" s="51" t="s">
        <v>292</v>
      </c>
      <c r="R111" s="75" t="s">
        <v>339</v>
      </c>
      <c r="S111" s="154">
        <v>0.6</v>
      </c>
      <c r="T111" s="75" t="s">
        <v>101</v>
      </c>
      <c r="U111" s="154">
        <v>0.6</v>
      </c>
      <c r="V111" s="73" t="s">
        <v>84</v>
      </c>
      <c r="W111" s="51" t="s">
        <v>1994</v>
      </c>
      <c r="X111" s="75" t="s">
        <v>338</v>
      </c>
      <c r="Y111" s="155">
        <v>0.1512</v>
      </c>
      <c r="Z111" s="75" t="s">
        <v>121</v>
      </c>
      <c r="AA111" s="155">
        <v>0.29249999999999998</v>
      </c>
      <c r="AB111" s="73" t="s">
        <v>275</v>
      </c>
      <c r="AC111" s="51" t="s">
        <v>1995</v>
      </c>
      <c r="AD111" s="73" t="s">
        <v>368</v>
      </c>
      <c r="AE111" s="51" t="s">
        <v>369</v>
      </c>
      <c r="AF111" s="51" t="s">
        <v>369</v>
      </c>
      <c r="AG111" s="51" t="s">
        <v>369</v>
      </c>
      <c r="AH111" s="51" t="s">
        <v>369</v>
      </c>
      <c r="AI111" s="51" t="s">
        <v>369</v>
      </c>
      <c r="AJ111" s="51" t="s">
        <v>370</v>
      </c>
      <c r="AK111" s="51" t="s">
        <v>370</v>
      </c>
      <c r="AL111" s="51" t="s">
        <v>370</v>
      </c>
      <c r="AM111" s="51" t="s">
        <v>370</v>
      </c>
      <c r="AN111" s="51" t="s">
        <v>370</v>
      </c>
      <c r="AO111" s="51" t="s">
        <v>1996</v>
      </c>
      <c r="AP111" s="51" t="s">
        <v>1997</v>
      </c>
      <c r="AQ111" s="51" t="s">
        <v>1998</v>
      </c>
      <c r="AR111" s="157">
        <v>44321</v>
      </c>
      <c r="AS111" s="61" t="s">
        <v>374</v>
      </c>
      <c r="AT111" s="66" t="s">
        <v>1999</v>
      </c>
      <c r="AU111" s="60">
        <v>44545</v>
      </c>
      <c r="AV111" s="67" t="s">
        <v>374</v>
      </c>
      <c r="AW111" s="63" t="s">
        <v>2000</v>
      </c>
      <c r="AX111" s="60" t="s">
        <v>390</v>
      </c>
      <c r="AY111" s="61" t="s">
        <v>391</v>
      </c>
      <c r="AZ111" s="66" t="s">
        <v>390</v>
      </c>
      <c r="BA111" s="60" t="s">
        <v>390</v>
      </c>
      <c r="BB111" s="67" t="s">
        <v>391</v>
      </c>
      <c r="BC111" s="63" t="s">
        <v>390</v>
      </c>
      <c r="BD111" s="60" t="s">
        <v>390</v>
      </c>
      <c r="BE111" s="61" t="s">
        <v>391</v>
      </c>
      <c r="BF111" s="66" t="s">
        <v>390</v>
      </c>
      <c r="BG111" s="60" t="s">
        <v>390</v>
      </c>
      <c r="BH111" s="67" t="s">
        <v>391</v>
      </c>
      <c r="BI111" s="63" t="s">
        <v>390</v>
      </c>
      <c r="BJ111" s="60" t="s">
        <v>390</v>
      </c>
      <c r="BK111" s="61" t="s">
        <v>391</v>
      </c>
      <c r="BL111" s="66" t="s">
        <v>390</v>
      </c>
      <c r="BM111" s="60" t="s">
        <v>390</v>
      </c>
      <c r="BN111" s="67" t="s">
        <v>391</v>
      </c>
      <c r="BO111" s="63" t="s">
        <v>390</v>
      </c>
      <c r="BP111" s="60" t="s">
        <v>390</v>
      </c>
      <c r="BQ111" s="61" t="s">
        <v>391</v>
      </c>
      <c r="BR111" s="66" t="s">
        <v>390</v>
      </c>
      <c r="BS111" s="60" t="s">
        <v>390</v>
      </c>
      <c r="BT111" s="67" t="s">
        <v>391</v>
      </c>
      <c r="BU111" s="63" t="s">
        <v>390</v>
      </c>
      <c r="BV111" s="60" t="s">
        <v>390</v>
      </c>
      <c r="BW111" s="61" t="s">
        <v>391</v>
      </c>
      <c r="BX111" s="66" t="s">
        <v>390</v>
      </c>
      <c r="BY111" s="60" t="s">
        <v>390</v>
      </c>
      <c r="BZ111" s="67" t="s">
        <v>391</v>
      </c>
      <c r="CA111" s="69" t="s">
        <v>390</v>
      </c>
      <c r="CB111" s="115" t="str">
        <f>VLOOKUP(A111,Datos!$C$2:$AJ$25,34,0)</f>
        <v>Subsecretaría Distrital de Fortalecimiento Institucional</v>
      </c>
    </row>
    <row r="112" spans="1:80" ht="399.95" customHeight="1" x14ac:dyDescent="0.2">
      <c r="A112" s="183" t="s">
        <v>292</v>
      </c>
      <c r="B112" s="73" t="s">
        <v>1983</v>
      </c>
      <c r="C112" s="51" t="s">
        <v>1984</v>
      </c>
      <c r="D112" s="73" t="s">
        <v>1985</v>
      </c>
      <c r="E112" s="168" t="s">
        <v>1986</v>
      </c>
      <c r="F112" s="51" t="s">
        <v>2001</v>
      </c>
      <c r="G112" s="153" t="s">
        <v>2002</v>
      </c>
      <c r="H112" s="73" t="s">
        <v>293</v>
      </c>
      <c r="I112" s="73" t="s">
        <v>1989</v>
      </c>
      <c r="J112" s="73" t="s">
        <v>52</v>
      </c>
      <c r="K112" s="51" t="s">
        <v>2003</v>
      </c>
      <c r="L112" s="51" t="s">
        <v>2004</v>
      </c>
      <c r="M112" s="51" t="s">
        <v>2005</v>
      </c>
      <c r="N112" s="51" t="s">
        <v>1993</v>
      </c>
      <c r="O112" s="51" t="s">
        <v>363</v>
      </c>
      <c r="P112" s="51" t="s">
        <v>930</v>
      </c>
      <c r="Q112" s="51" t="s">
        <v>292</v>
      </c>
      <c r="R112" s="75" t="s">
        <v>339</v>
      </c>
      <c r="S112" s="154">
        <v>0.6</v>
      </c>
      <c r="T112" s="75" t="s">
        <v>101</v>
      </c>
      <c r="U112" s="154">
        <v>0.6</v>
      </c>
      <c r="V112" s="73" t="s">
        <v>84</v>
      </c>
      <c r="W112" s="51" t="s">
        <v>2006</v>
      </c>
      <c r="X112" s="75" t="s">
        <v>338</v>
      </c>
      <c r="Y112" s="155">
        <v>7.7759999999999996E-2</v>
      </c>
      <c r="Z112" s="75" t="s">
        <v>121</v>
      </c>
      <c r="AA112" s="155">
        <v>0.33749999999999997</v>
      </c>
      <c r="AB112" s="73" t="s">
        <v>275</v>
      </c>
      <c r="AC112" s="51" t="s">
        <v>2007</v>
      </c>
      <c r="AD112" s="73" t="s">
        <v>368</v>
      </c>
      <c r="AE112" s="51" t="s">
        <v>369</v>
      </c>
      <c r="AF112" s="51" t="s">
        <v>369</v>
      </c>
      <c r="AG112" s="51" t="s">
        <v>369</v>
      </c>
      <c r="AH112" s="51" t="s">
        <v>369</v>
      </c>
      <c r="AI112" s="51" t="s">
        <v>369</v>
      </c>
      <c r="AJ112" s="51" t="s">
        <v>370</v>
      </c>
      <c r="AK112" s="51" t="s">
        <v>370</v>
      </c>
      <c r="AL112" s="51" t="s">
        <v>370</v>
      </c>
      <c r="AM112" s="51" t="s">
        <v>370</v>
      </c>
      <c r="AN112" s="51" t="s">
        <v>370</v>
      </c>
      <c r="AO112" s="51" t="s">
        <v>2008</v>
      </c>
      <c r="AP112" s="51" t="s">
        <v>1997</v>
      </c>
      <c r="AQ112" s="51" t="s">
        <v>2009</v>
      </c>
      <c r="AR112" s="157">
        <v>44321</v>
      </c>
      <c r="AS112" s="61" t="s">
        <v>374</v>
      </c>
      <c r="AT112" s="66" t="s">
        <v>1999</v>
      </c>
      <c r="AU112" s="60">
        <v>44545</v>
      </c>
      <c r="AV112" s="67" t="s">
        <v>374</v>
      </c>
      <c r="AW112" s="63" t="s">
        <v>2000</v>
      </c>
      <c r="AX112" s="60" t="s">
        <v>390</v>
      </c>
      <c r="AY112" s="61" t="s">
        <v>391</v>
      </c>
      <c r="AZ112" s="66" t="s">
        <v>390</v>
      </c>
      <c r="BA112" s="60" t="s">
        <v>390</v>
      </c>
      <c r="BB112" s="67" t="s">
        <v>391</v>
      </c>
      <c r="BC112" s="63" t="s">
        <v>390</v>
      </c>
      <c r="BD112" s="60" t="s">
        <v>390</v>
      </c>
      <c r="BE112" s="61" t="s">
        <v>391</v>
      </c>
      <c r="BF112" s="66" t="s">
        <v>390</v>
      </c>
      <c r="BG112" s="60" t="s">
        <v>390</v>
      </c>
      <c r="BH112" s="67" t="s">
        <v>391</v>
      </c>
      <c r="BI112" s="63" t="s">
        <v>390</v>
      </c>
      <c r="BJ112" s="60" t="s">
        <v>390</v>
      </c>
      <c r="BK112" s="61" t="s">
        <v>391</v>
      </c>
      <c r="BL112" s="66" t="s">
        <v>390</v>
      </c>
      <c r="BM112" s="60" t="s">
        <v>390</v>
      </c>
      <c r="BN112" s="67" t="s">
        <v>391</v>
      </c>
      <c r="BO112" s="63" t="s">
        <v>390</v>
      </c>
      <c r="BP112" s="60" t="s">
        <v>390</v>
      </c>
      <c r="BQ112" s="61" t="s">
        <v>391</v>
      </c>
      <c r="BR112" s="66" t="s">
        <v>390</v>
      </c>
      <c r="BS112" s="60" t="s">
        <v>390</v>
      </c>
      <c r="BT112" s="67" t="s">
        <v>391</v>
      </c>
      <c r="BU112" s="63" t="s">
        <v>390</v>
      </c>
      <c r="BV112" s="60" t="s">
        <v>390</v>
      </c>
      <c r="BW112" s="61" t="s">
        <v>391</v>
      </c>
      <c r="BX112" s="66" t="s">
        <v>390</v>
      </c>
      <c r="BY112" s="60" t="s">
        <v>390</v>
      </c>
      <c r="BZ112" s="67" t="s">
        <v>391</v>
      </c>
      <c r="CA112" s="69" t="s">
        <v>390</v>
      </c>
      <c r="CB112" s="115" t="str">
        <f>VLOOKUP(A112,Datos!$C$2:$AJ$25,34,0)</f>
        <v>Subsecretaría Distrital de Fortalecimiento Institucional</v>
      </c>
    </row>
    <row r="113" spans="1:80" ht="399.95" customHeight="1" x14ac:dyDescent="0.2">
      <c r="A113" s="183" t="s">
        <v>292</v>
      </c>
      <c r="B113" s="73" t="s">
        <v>1983</v>
      </c>
      <c r="C113" s="51" t="s">
        <v>1984</v>
      </c>
      <c r="D113" s="73" t="s">
        <v>1985</v>
      </c>
      <c r="E113" s="168" t="s">
        <v>1986</v>
      </c>
      <c r="F113" s="51" t="s">
        <v>2010</v>
      </c>
      <c r="G113" s="153" t="s">
        <v>2011</v>
      </c>
      <c r="H113" s="73" t="s">
        <v>293</v>
      </c>
      <c r="I113" s="73" t="s">
        <v>1989</v>
      </c>
      <c r="J113" s="73" t="s">
        <v>78</v>
      </c>
      <c r="K113" s="51" t="s">
        <v>2012</v>
      </c>
      <c r="L113" s="51" t="s">
        <v>2013</v>
      </c>
      <c r="M113" s="51" t="s">
        <v>2014</v>
      </c>
      <c r="N113" s="51" t="s">
        <v>1993</v>
      </c>
      <c r="O113" s="51" t="s">
        <v>363</v>
      </c>
      <c r="P113" s="51" t="s">
        <v>930</v>
      </c>
      <c r="Q113" s="51" t="s">
        <v>292</v>
      </c>
      <c r="R113" s="75" t="s">
        <v>336</v>
      </c>
      <c r="S113" s="154">
        <v>0.4</v>
      </c>
      <c r="T113" s="75" t="s">
        <v>101</v>
      </c>
      <c r="U113" s="154">
        <v>0.6</v>
      </c>
      <c r="V113" s="73" t="s">
        <v>84</v>
      </c>
      <c r="W113" s="51" t="s">
        <v>2015</v>
      </c>
      <c r="X113" s="75" t="s">
        <v>338</v>
      </c>
      <c r="Y113" s="155">
        <v>0.16799999999999998</v>
      </c>
      <c r="Z113" s="75" t="s">
        <v>121</v>
      </c>
      <c r="AA113" s="155">
        <v>0.33749999999999997</v>
      </c>
      <c r="AB113" s="73" t="s">
        <v>275</v>
      </c>
      <c r="AC113" s="51" t="s">
        <v>2016</v>
      </c>
      <c r="AD113" s="73" t="s">
        <v>368</v>
      </c>
      <c r="AE113" s="51" t="s">
        <v>369</v>
      </c>
      <c r="AF113" s="51" t="s">
        <v>369</v>
      </c>
      <c r="AG113" s="51" t="s">
        <v>369</v>
      </c>
      <c r="AH113" s="51" t="s">
        <v>369</v>
      </c>
      <c r="AI113" s="51" t="s">
        <v>369</v>
      </c>
      <c r="AJ113" s="51" t="s">
        <v>370</v>
      </c>
      <c r="AK113" s="51" t="s">
        <v>370</v>
      </c>
      <c r="AL113" s="51" t="s">
        <v>370</v>
      </c>
      <c r="AM113" s="51" t="s">
        <v>370</v>
      </c>
      <c r="AN113" s="51" t="s">
        <v>370</v>
      </c>
      <c r="AO113" s="51" t="s">
        <v>2017</v>
      </c>
      <c r="AP113" s="51" t="s">
        <v>1997</v>
      </c>
      <c r="AQ113" s="51" t="s">
        <v>2018</v>
      </c>
      <c r="AR113" s="157">
        <v>44321</v>
      </c>
      <c r="AS113" s="61" t="s">
        <v>374</v>
      </c>
      <c r="AT113" s="66" t="s">
        <v>1999</v>
      </c>
      <c r="AU113" s="60">
        <v>44545</v>
      </c>
      <c r="AV113" s="67" t="s">
        <v>374</v>
      </c>
      <c r="AW113" s="63" t="s">
        <v>2000</v>
      </c>
      <c r="AX113" s="60" t="s">
        <v>390</v>
      </c>
      <c r="AY113" s="61" t="s">
        <v>391</v>
      </c>
      <c r="AZ113" s="66" t="s">
        <v>390</v>
      </c>
      <c r="BA113" s="60" t="s">
        <v>390</v>
      </c>
      <c r="BB113" s="67" t="s">
        <v>391</v>
      </c>
      <c r="BC113" s="63" t="s">
        <v>390</v>
      </c>
      <c r="BD113" s="60" t="s">
        <v>390</v>
      </c>
      <c r="BE113" s="61" t="s">
        <v>391</v>
      </c>
      <c r="BF113" s="66" t="s">
        <v>390</v>
      </c>
      <c r="BG113" s="60" t="s">
        <v>390</v>
      </c>
      <c r="BH113" s="67" t="s">
        <v>391</v>
      </c>
      <c r="BI113" s="63" t="s">
        <v>390</v>
      </c>
      <c r="BJ113" s="60" t="s">
        <v>390</v>
      </c>
      <c r="BK113" s="61" t="s">
        <v>391</v>
      </c>
      <c r="BL113" s="66" t="s">
        <v>390</v>
      </c>
      <c r="BM113" s="60" t="s">
        <v>390</v>
      </c>
      <c r="BN113" s="67" t="s">
        <v>391</v>
      </c>
      <c r="BO113" s="63" t="s">
        <v>390</v>
      </c>
      <c r="BP113" s="60" t="s">
        <v>390</v>
      </c>
      <c r="BQ113" s="61" t="s">
        <v>391</v>
      </c>
      <c r="BR113" s="66" t="s">
        <v>390</v>
      </c>
      <c r="BS113" s="60" t="s">
        <v>390</v>
      </c>
      <c r="BT113" s="67" t="s">
        <v>391</v>
      </c>
      <c r="BU113" s="63" t="s">
        <v>390</v>
      </c>
      <c r="BV113" s="60" t="s">
        <v>390</v>
      </c>
      <c r="BW113" s="61" t="s">
        <v>391</v>
      </c>
      <c r="BX113" s="66" t="s">
        <v>390</v>
      </c>
      <c r="BY113" s="60" t="s">
        <v>390</v>
      </c>
      <c r="BZ113" s="67" t="s">
        <v>391</v>
      </c>
      <c r="CA113" s="69" t="s">
        <v>390</v>
      </c>
      <c r="CB113" s="115" t="str">
        <f>VLOOKUP(A113,Datos!$C$2:$AJ$25,34,0)</f>
        <v>Subsecretaría Distrital de Fortalecimiento Institucional</v>
      </c>
    </row>
    <row r="114" spans="1:80" ht="399.95" customHeight="1" x14ac:dyDescent="0.2">
      <c r="A114" s="183" t="s">
        <v>294</v>
      </c>
      <c r="B114" s="73" t="s">
        <v>2019</v>
      </c>
      <c r="C114" s="51" t="s">
        <v>2020</v>
      </c>
      <c r="D114" s="73" t="s">
        <v>2021</v>
      </c>
      <c r="E114" s="168" t="s">
        <v>1986</v>
      </c>
      <c r="F114" s="51" t="s">
        <v>2022</v>
      </c>
      <c r="G114" s="153" t="s">
        <v>2023</v>
      </c>
      <c r="H114" s="73" t="s">
        <v>293</v>
      </c>
      <c r="I114" s="73" t="s">
        <v>2024</v>
      </c>
      <c r="J114" s="73" t="s">
        <v>78</v>
      </c>
      <c r="K114" s="51" t="s">
        <v>2025</v>
      </c>
      <c r="L114" s="51" t="s">
        <v>2026</v>
      </c>
      <c r="M114" s="51" t="s">
        <v>2027</v>
      </c>
      <c r="N114" s="51" t="s">
        <v>1374</v>
      </c>
      <c r="O114" s="51" t="s">
        <v>363</v>
      </c>
      <c r="P114" s="51" t="s">
        <v>408</v>
      </c>
      <c r="Q114" s="51" t="s">
        <v>294</v>
      </c>
      <c r="R114" s="75" t="s">
        <v>336</v>
      </c>
      <c r="S114" s="154">
        <v>0.4</v>
      </c>
      <c r="T114" s="75" t="s">
        <v>121</v>
      </c>
      <c r="U114" s="154">
        <v>0.4</v>
      </c>
      <c r="V114" s="73" t="s">
        <v>84</v>
      </c>
      <c r="W114" s="51" t="s">
        <v>2028</v>
      </c>
      <c r="X114" s="75" t="s">
        <v>338</v>
      </c>
      <c r="Y114" s="155">
        <v>0.19600000000000001</v>
      </c>
      <c r="Z114" s="75" t="s">
        <v>337</v>
      </c>
      <c r="AA114" s="155">
        <v>0.16875000000000001</v>
      </c>
      <c r="AB114" s="73" t="s">
        <v>275</v>
      </c>
      <c r="AC114" s="51" t="s">
        <v>2029</v>
      </c>
      <c r="AD114" s="73" t="s">
        <v>412</v>
      </c>
      <c r="AE114" s="51" t="s">
        <v>2030</v>
      </c>
      <c r="AF114" s="51" t="s">
        <v>2031</v>
      </c>
      <c r="AG114" s="51" t="s">
        <v>2032</v>
      </c>
      <c r="AH114" s="51" t="s">
        <v>2033</v>
      </c>
      <c r="AI114" s="51" t="s">
        <v>2034</v>
      </c>
      <c r="AJ114" s="51" t="s">
        <v>370</v>
      </c>
      <c r="AK114" s="51" t="s">
        <v>370</v>
      </c>
      <c r="AL114" s="51" t="s">
        <v>370</v>
      </c>
      <c r="AM114" s="51" t="s">
        <v>370</v>
      </c>
      <c r="AN114" s="51" t="s">
        <v>370</v>
      </c>
      <c r="AO114" s="51" t="s">
        <v>2035</v>
      </c>
      <c r="AP114" s="51" t="s">
        <v>2036</v>
      </c>
      <c r="AQ114" s="51" t="s">
        <v>2037</v>
      </c>
      <c r="AR114" s="157">
        <v>44315</v>
      </c>
      <c r="AS114" s="61" t="s">
        <v>374</v>
      </c>
      <c r="AT114" s="66" t="s">
        <v>2038</v>
      </c>
      <c r="AU114" s="60">
        <v>44348</v>
      </c>
      <c r="AV114" s="67" t="s">
        <v>736</v>
      </c>
      <c r="AW114" s="63" t="s">
        <v>2039</v>
      </c>
      <c r="AX114" s="60">
        <v>44545</v>
      </c>
      <c r="AY114" s="61" t="s">
        <v>725</v>
      </c>
      <c r="AZ114" s="66" t="s">
        <v>2040</v>
      </c>
      <c r="BA114" s="60" t="s">
        <v>390</v>
      </c>
      <c r="BB114" s="67" t="s">
        <v>391</v>
      </c>
      <c r="BC114" s="63" t="s">
        <v>390</v>
      </c>
      <c r="BD114" s="60" t="s">
        <v>390</v>
      </c>
      <c r="BE114" s="61" t="s">
        <v>391</v>
      </c>
      <c r="BF114" s="66" t="s">
        <v>390</v>
      </c>
      <c r="BG114" s="60" t="s">
        <v>390</v>
      </c>
      <c r="BH114" s="67" t="s">
        <v>391</v>
      </c>
      <c r="BI114" s="63" t="s">
        <v>390</v>
      </c>
      <c r="BJ114" s="60" t="s">
        <v>390</v>
      </c>
      <c r="BK114" s="61" t="s">
        <v>391</v>
      </c>
      <c r="BL114" s="66" t="s">
        <v>390</v>
      </c>
      <c r="BM114" s="60" t="s">
        <v>390</v>
      </c>
      <c r="BN114" s="67" t="s">
        <v>391</v>
      </c>
      <c r="BO114" s="63" t="s">
        <v>390</v>
      </c>
      <c r="BP114" s="60" t="s">
        <v>390</v>
      </c>
      <c r="BQ114" s="61" t="s">
        <v>391</v>
      </c>
      <c r="BR114" s="66" t="s">
        <v>390</v>
      </c>
      <c r="BS114" s="60" t="s">
        <v>390</v>
      </c>
      <c r="BT114" s="67" t="s">
        <v>391</v>
      </c>
      <c r="BU114" s="63" t="s">
        <v>390</v>
      </c>
      <c r="BV114" s="60" t="s">
        <v>390</v>
      </c>
      <c r="BW114" s="61" t="s">
        <v>391</v>
      </c>
      <c r="BX114" s="66" t="s">
        <v>390</v>
      </c>
      <c r="BY114" s="60" t="s">
        <v>390</v>
      </c>
      <c r="BZ114" s="67" t="s">
        <v>391</v>
      </c>
      <c r="CA114" s="69" t="s">
        <v>390</v>
      </c>
      <c r="CB114" s="115" t="str">
        <f>VLOOKUP(A114,Datos!$C$2:$AJ$25,34,0)</f>
        <v>Oficina Asesora de Planeación</v>
      </c>
    </row>
    <row r="115" spans="1:80" ht="399.95" customHeight="1" x14ac:dyDescent="0.2">
      <c r="A115" s="183" t="s">
        <v>294</v>
      </c>
      <c r="B115" s="73" t="s">
        <v>2019</v>
      </c>
      <c r="C115" s="51" t="s">
        <v>2020</v>
      </c>
      <c r="D115" s="73" t="s">
        <v>2021</v>
      </c>
      <c r="E115" s="168" t="s">
        <v>1986</v>
      </c>
      <c r="F115" s="51" t="s">
        <v>2041</v>
      </c>
      <c r="G115" s="153" t="s">
        <v>2042</v>
      </c>
      <c r="H115" s="73" t="s">
        <v>293</v>
      </c>
      <c r="I115" s="73" t="s">
        <v>1989</v>
      </c>
      <c r="J115" s="73" t="s">
        <v>78</v>
      </c>
      <c r="K115" s="51" t="s">
        <v>2043</v>
      </c>
      <c r="L115" s="51" t="s">
        <v>1901</v>
      </c>
      <c r="M115" s="51" t="s">
        <v>2044</v>
      </c>
      <c r="N115" s="51" t="s">
        <v>1374</v>
      </c>
      <c r="O115" s="51" t="s">
        <v>363</v>
      </c>
      <c r="P115" s="51" t="s">
        <v>408</v>
      </c>
      <c r="Q115" s="51" t="s">
        <v>294</v>
      </c>
      <c r="R115" s="75" t="s">
        <v>339</v>
      </c>
      <c r="S115" s="154">
        <v>0.6</v>
      </c>
      <c r="T115" s="75" t="s">
        <v>101</v>
      </c>
      <c r="U115" s="154">
        <v>0.6</v>
      </c>
      <c r="V115" s="73" t="s">
        <v>84</v>
      </c>
      <c r="W115" s="51" t="s">
        <v>2045</v>
      </c>
      <c r="X115" s="75" t="s">
        <v>336</v>
      </c>
      <c r="Y115" s="155">
        <v>0.216</v>
      </c>
      <c r="Z115" s="75" t="s">
        <v>337</v>
      </c>
      <c r="AA115" s="155">
        <v>0.18984374999999998</v>
      </c>
      <c r="AB115" s="73" t="s">
        <v>275</v>
      </c>
      <c r="AC115" s="51" t="s">
        <v>2046</v>
      </c>
      <c r="AD115" s="73" t="s">
        <v>368</v>
      </c>
      <c r="AE115" s="51" t="s">
        <v>369</v>
      </c>
      <c r="AF115" s="51" t="s">
        <v>369</v>
      </c>
      <c r="AG115" s="51" t="s">
        <v>369</v>
      </c>
      <c r="AH115" s="51" t="s">
        <v>369</v>
      </c>
      <c r="AI115" s="51" t="s">
        <v>369</v>
      </c>
      <c r="AJ115" s="51" t="s">
        <v>370</v>
      </c>
      <c r="AK115" s="51" t="s">
        <v>370</v>
      </c>
      <c r="AL115" s="51" t="s">
        <v>370</v>
      </c>
      <c r="AM115" s="51" t="s">
        <v>370</v>
      </c>
      <c r="AN115" s="51" t="s">
        <v>370</v>
      </c>
      <c r="AO115" s="51" t="s">
        <v>2047</v>
      </c>
      <c r="AP115" s="51" t="s">
        <v>2048</v>
      </c>
      <c r="AQ115" s="51" t="s">
        <v>2049</v>
      </c>
      <c r="AR115" s="157">
        <v>44315</v>
      </c>
      <c r="AS115" s="61" t="s">
        <v>374</v>
      </c>
      <c r="AT115" s="66" t="s">
        <v>2038</v>
      </c>
      <c r="AU115" s="60">
        <v>44348</v>
      </c>
      <c r="AV115" s="67" t="s">
        <v>736</v>
      </c>
      <c r="AW115" s="63" t="s">
        <v>2039</v>
      </c>
      <c r="AX115" s="60">
        <v>44545</v>
      </c>
      <c r="AY115" s="61" t="s">
        <v>725</v>
      </c>
      <c r="AZ115" s="66" t="s">
        <v>2040</v>
      </c>
      <c r="BA115" s="60" t="s">
        <v>390</v>
      </c>
      <c r="BB115" s="67" t="s">
        <v>391</v>
      </c>
      <c r="BC115" s="63" t="s">
        <v>390</v>
      </c>
      <c r="BD115" s="60" t="s">
        <v>390</v>
      </c>
      <c r="BE115" s="61" t="s">
        <v>391</v>
      </c>
      <c r="BF115" s="66" t="s">
        <v>390</v>
      </c>
      <c r="BG115" s="60" t="s">
        <v>390</v>
      </c>
      <c r="BH115" s="67" t="s">
        <v>391</v>
      </c>
      <c r="BI115" s="63" t="s">
        <v>390</v>
      </c>
      <c r="BJ115" s="60" t="s">
        <v>390</v>
      </c>
      <c r="BK115" s="61" t="s">
        <v>391</v>
      </c>
      <c r="BL115" s="66" t="s">
        <v>390</v>
      </c>
      <c r="BM115" s="60" t="s">
        <v>390</v>
      </c>
      <c r="BN115" s="67" t="s">
        <v>391</v>
      </c>
      <c r="BO115" s="63" t="s">
        <v>390</v>
      </c>
      <c r="BP115" s="60" t="s">
        <v>390</v>
      </c>
      <c r="BQ115" s="61" t="s">
        <v>391</v>
      </c>
      <c r="BR115" s="66" t="s">
        <v>390</v>
      </c>
      <c r="BS115" s="60" t="s">
        <v>390</v>
      </c>
      <c r="BT115" s="67" t="s">
        <v>391</v>
      </c>
      <c r="BU115" s="63" t="s">
        <v>390</v>
      </c>
      <c r="BV115" s="60" t="s">
        <v>390</v>
      </c>
      <c r="BW115" s="61" t="s">
        <v>391</v>
      </c>
      <c r="BX115" s="66" t="s">
        <v>390</v>
      </c>
      <c r="BY115" s="60" t="s">
        <v>390</v>
      </c>
      <c r="BZ115" s="67" t="s">
        <v>391</v>
      </c>
      <c r="CA115" s="69" t="s">
        <v>390</v>
      </c>
      <c r="CB115" s="115" t="str">
        <f>VLOOKUP(A115,Datos!$C$2:$AJ$25,34,0)</f>
        <v>Oficina Asesora de Planeación</v>
      </c>
    </row>
    <row r="116" spans="1:80" ht="399.95" customHeight="1" x14ac:dyDescent="0.2">
      <c r="A116" s="183" t="s">
        <v>294</v>
      </c>
      <c r="B116" s="73" t="s">
        <v>2019</v>
      </c>
      <c r="C116" s="51" t="s">
        <v>2020</v>
      </c>
      <c r="D116" s="73" t="s">
        <v>2021</v>
      </c>
      <c r="E116" s="168" t="s">
        <v>1986</v>
      </c>
      <c r="F116" s="51" t="s">
        <v>2050</v>
      </c>
      <c r="G116" s="153" t="s">
        <v>2051</v>
      </c>
      <c r="H116" s="73" t="s">
        <v>293</v>
      </c>
      <c r="I116" s="73" t="s">
        <v>2024</v>
      </c>
      <c r="J116" s="73" t="s">
        <v>78</v>
      </c>
      <c r="K116" s="51" t="s">
        <v>2043</v>
      </c>
      <c r="L116" s="51" t="s">
        <v>1901</v>
      </c>
      <c r="M116" s="51" t="s">
        <v>2027</v>
      </c>
      <c r="N116" s="51" t="s">
        <v>1374</v>
      </c>
      <c r="O116" s="51" t="s">
        <v>363</v>
      </c>
      <c r="P116" s="51" t="s">
        <v>408</v>
      </c>
      <c r="Q116" s="51" t="s">
        <v>294</v>
      </c>
      <c r="R116" s="75" t="s">
        <v>336</v>
      </c>
      <c r="S116" s="154">
        <v>0.4</v>
      </c>
      <c r="T116" s="75" t="s">
        <v>101</v>
      </c>
      <c r="U116" s="154">
        <v>0.6</v>
      </c>
      <c r="V116" s="73" t="s">
        <v>84</v>
      </c>
      <c r="W116" s="51" t="s">
        <v>2052</v>
      </c>
      <c r="X116" s="75" t="s">
        <v>338</v>
      </c>
      <c r="Y116" s="155">
        <v>0.14399999999999999</v>
      </c>
      <c r="Z116" s="75" t="s">
        <v>121</v>
      </c>
      <c r="AA116" s="155">
        <v>0.25312499999999999</v>
      </c>
      <c r="AB116" s="73" t="s">
        <v>275</v>
      </c>
      <c r="AC116" s="51" t="s">
        <v>2053</v>
      </c>
      <c r="AD116" s="73" t="s">
        <v>412</v>
      </c>
      <c r="AE116" s="51" t="s">
        <v>2030</v>
      </c>
      <c r="AF116" s="51" t="s">
        <v>2031</v>
      </c>
      <c r="AG116" s="51" t="s">
        <v>2032</v>
      </c>
      <c r="AH116" s="51" t="s">
        <v>2033</v>
      </c>
      <c r="AI116" s="51" t="s">
        <v>2034</v>
      </c>
      <c r="AJ116" s="51" t="s">
        <v>370</v>
      </c>
      <c r="AK116" s="51" t="s">
        <v>370</v>
      </c>
      <c r="AL116" s="51" t="s">
        <v>370</v>
      </c>
      <c r="AM116" s="51" t="s">
        <v>370</v>
      </c>
      <c r="AN116" s="51" t="s">
        <v>370</v>
      </c>
      <c r="AO116" s="51" t="s">
        <v>2054</v>
      </c>
      <c r="AP116" s="51" t="s">
        <v>2055</v>
      </c>
      <c r="AQ116" s="51" t="s">
        <v>2056</v>
      </c>
      <c r="AR116" s="157">
        <v>44315</v>
      </c>
      <c r="AS116" s="61" t="s">
        <v>374</v>
      </c>
      <c r="AT116" s="66" t="s">
        <v>2057</v>
      </c>
      <c r="AU116" s="60">
        <v>44348</v>
      </c>
      <c r="AV116" s="67" t="s">
        <v>736</v>
      </c>
      <c r="AW116" s="63" t="s">
        <v>2039</v>
      </c>
      <c r="AX116" s="60">
        <v>44545</v>
      </c>
      <c r="AY116" s="61" t="s">
        <v>725</v>
      </c>
      <c r="AZ116" s="66" t="s">
        <v>2040</v>
      </c>
      <c r="BA116" s="60" t="s">
        <v>390</v>
      </c>
      <c r="BB116" s="67" t="s">
        <v>391</v>
      </c>
      <c r="BC116" s="63" t="s">
        <v>390</v>
      </c>
      <c r="BD116" s="60" t="s">
        <v>390</v>
      </c>
      <c r="BE116" s="61" t="s">
        <v>391</v>
      </c>
      <c r="BF116" s="66" t="s">
        <v>390</v>
      </c>
      <c r="BG116" s="60" t="s">
        <v>390</v>
      </c>
      <c r="BH116" s="67" t="s">
        <v>391</v>
      </c>
      <c r="BI116" s="63" t="s">
        <v>390</v>
      </c>
      <c r="BJ116" s="60" t="s">
        <v>390</v>
      </c>
      <c r="BK116" s="61" t="s">
        <v>391</v>
      </c>
      <c r="BL116" s="66" t="s">
        <v>390</v>
      </c>
      <c r="BM116" s="60" t="s">
        <v>390</v>
      </c>
      <c r="BN116" s="67" t="s">
        <v>391</v>
      </c>
      <c r="BO116" s="63" t="s">
        <v>390</v>
      </c>
      <c r="BP116" s="60" t="s">
        <v>390</v>
      </c>
      <c r="BQ116" s="61" t="s">
        <v>391</v>
      </c>
      <c r="BR116" s="66" t="s">
        <v>390</v>
      </c>
      <c r="BS116" s="60" t="s">
        <v>390</v>
      </c>
      <c r="BT116" s="67" t="s">
        <v>391</v>
      </c>
      <c r="BU116" s="63" t="s">
        <v>390</v>
      </c>
      <c r="BV116" s="60" t="s">
        <v>390</v>
      </c>
      <c r="BW116" s="61" t="s">
        <v>391</v>
      </c>
      <c r="BX116" s="66" t="s">
        <v>390</v>
      </c>
      <c r="BY116" s="60" t="s">
        <v>390</v>
      </c>
      <c r="BZ116" s="67" t="s">
        <v>391</v>
      </c>
      <c r="CA116" s="69" t="s">
        <v>390</v>
      </c>
      <c r="CB116" s="115" t="str">
        <f>VLOOKUP(A116,Datos!$C$2:$AJ$25,34,0)</f>
        <v>Oficina Asesora de Planeación</v>
      </c>
    </row>
    <row r="117" spans="1:80" ht="399.95" customHeight="1" x14ac:dyDescent="0.2">
      <c r="A117" s="183" t="s">
        <v>294</v>
      </c>
      <c r="B117" s="73" t="s">
        <v>2019</v>
      </c>
      <c r="C117" s="51" t="s">
        <v>2020</v>
      </c>
      <c r="D117" s="73" t="s">
        <v>2021</v>
      </c>
      <c r="E117" s="168" t="s">
        <v>1986</v>
      </c>
      <c r="F117" s="51" t="s">
        <v>2058</v>
      </c>
      <c r="G117" s="153" t="s">
        <v>2059</v>
      </c>
      <c r="H117" s="73" t="s">
        <v>293</v>
      </c>
      <c r="I117" s="73" t="s">
        <v>2024</v>
      </c>
      <c r="J117" s="73" t="s">
        <v>78</v>
      </c>
      <c r="K117" s="51" t="s">
        <v>2043</v>
      </c>
      <c r="L117" s="51" t="s">
        <v>1901</v>
      </c>
      <c r="M117" s="51" t="s">
        <v>2027</v>
      </c>
      <c r="N117" s="51" t="s">
        <v>1374</v>
      </c>
      <c r="O117" s="51" t="s">
        <v>363</v>
      </c>
      <c r="P117" s="51" t="s">
        <v>408</v>
      </c>
      <c r="Q117" s="51" t="s">
        <v>294</v>
      </c>
      <c r="R117" s="75" t="s">
        <v>339</v>
      </c>
      <c r="S117" s="154">
        <v>0.6</v>
      </c>
      <c r="T117" s="75" t="s">
        <v>101</v>
      </c>
      <c r="U117" s="154">
        <v>0.6</v>
      </c>
      <c r="V117" s="73" t="s">
        <v>84</v>
      </c>
      <c r="W117" s="51" t="s">
        <v>2060</v>
      </c>
      <c r="X117" s="75" t="s">
        <v>336</v>
      </c>
      <c r="Y117" s="155">
        <v>0.36</v>
      </c>
      <c r="Z117" s="75" t="s">
        <v>337</v>
      </c>
      <c r="AA117" s="155">
        <v>0.18984374999999998</v>
      </c>
      <c r="AB117" s="73" t="s">
        <v>275</v>
      </c>
      <c r="AC117" s="51" t="s">
        <v>2061</v>
      </c>
      <c r="AD117" s="73" t="s">
        <v>412</v>
      </c>
      <c r="AE117" s="51" t="s">
        <v>2030</v>
      </c>
      <c r="AF117" s="51" t="s">
        <v>2031</v>
      </c>
      <c r="AG117" s="51" t="s">
        <v>2032</v>
      </c>
      <c r="AH117" s="51" t="s">
        <v>2033</v>
      </c>
      <c r="AI117" s="51" t="s">
        <v>2034</v>
      </c>
      <c r="AJ117" s="51" t="s">
        <v>370</v>
      </c>
      <c r="AK117" s="51" t="s">
        <v>370</v>
      </c>
      <c r="AL117" s="51" t="s">
        <v>370</v>
      </c>
      <c r="AM117" s="51" t="s">
        <v>370</v>
      </c>
      <c r="AN117" s="51" t="s">
        <v>370</v>
      </c>
      <c r="AO117" s="51" t="s">
        <v>2062</v>
      </c>
      <c r="AP117" s="51" t="s">
        <v>2063</v>
      </c>
      <c r="AQ117" s="51" t="s">
        <v>2064</v>
      </c>
      <c r="AR117" s="157">
        <v>44315</v>
      </c>
      <c r="AS117" s="61" t="s">
        <v>374</v>
      </c>
      <c r="AT117" s="66" t="s">
        <v>2057</v>
      </c>
      <c r="AU117" s="60">
        <v>44348</v>
      </c>
      <c r="AV117" s="67" t="s">
        <v>736</v>
      </c>
      <c r="AW117" s="63" t="s">
        <v>2039</v>
      </c>
      <c r="AX117" s="60">
        <v>44545</v>
      </c>
      <c r="AY117" s="61" t="s">
        <v>725</v>
      </c>
      <c r="AZ117" s="66" t="s">
        <v>2040</v>
      </c>
      <c r="BA117" s="60" t="s">
        <v>390</v>
      </c>
      <c r="BB117" s="67" t="s">
        <v>391</v>
      </c>
      <c r="BC117" s="63" t="s">
        <v>390</v>
      </c>
      <c r="BD117" s="60" t="s">
        <v>390</v>
      </c>
      <c r="BE117" s="61" t="s">
        <v>391</v>
      </c>
      <c r="BF117" s="66" t="s">
        <v>390</v>
      </c>
      <c r="BG117" s="60" t="s">
        <v>390</v>
      </c>
      <c r="BH117" s="67" t="s">
        <v>391</v>
      </c>
      <c r="BI117" s="63" t="s">
        <v>390</v>
      </c>
      <c r="BJ117" s="60" t="s">
        <v>390</v>
      </c>
      <c r="BK117" s="61" t="s">
        <v>391</v>
      </c>
      <c r="BL117" s="66" t="s">
        <v>390</v>
      </c>
      <c r="BM117" s="60" t="s">
        <v>390</v>
      </c>
      <c r="BN117" s="67" t="s">
        <v>391</v>
      </c>
      <c r="BO117" s="63" t="s">
        <v>390</v>
      </c>
      <c r="BP117" s="60" t="s">
        <v>390</v>
      </c>
      <c r="BQ117" s="61" t="s">
        <v>391</v>
      </c>
      <c r="BR117" s="66" t="s">
        <v>390</v>
      </c>
      <c r="BS117" s="60" t="s">
        <v>390</v>
      </c>
      <c r="BT117" s="67" t="s">
        <v>391</v>
      </c>
      <c r="BU117" s="63" t="s">
        <v>390</v>
      </c>
      <c r="BV117" s="60" t="s">
        <v>390</v>
      </c>
      <c r="BW117" s="61" t="s">
        <v>391</v>
      </c>
      <c r="BX117" s="66" t="s">
        <v>390</v>
      </c>
      <c r="BY117" s="60" t="s">
        <v>390</v>
      </c>
      <c r="BZ117" s="67" t="s">
        <v>391</v>
      </c>
      <c r="CA117" s="69" t="s">
        <v>390</v>
      </c>
      <c r="CB117" s="115" t="str">
        <f>VLOOKUP(A117,Datos!$C$2:$AJ$25,34,0)</f>
        <v>Oficina Asesora de Planeación</v>
      </c>
    </row>
  </sheetData>
  <sheetProtection algorithmName="SHA-512" hashValue="1IqFX2mpm1XNuBpDTawo4fhm595jklwhCfnw2VsTZ1zvEAhB/QD9TPzxlOM2GEga4p5A4b96UnTdHM6z0Tt5xA==" saltValue="uALSzBSiLB3Te1VWi8Vdpw==" spinCount="100000" sheet="1" formatColumns="0" formatRows="0" autoFilter="0"/>
  <autoFilter ref="A11:CR11" xr:uid="{00000000-0001-0000-1100-000000000000}"/>
  <mergeCells count="14">
    <mergeCell ref="A2:AB4"/>
    <mergeCell ref="A5:AB5"/>
    <mergeCell ref="A1:AB1"/>
    <mergeCell ref="K9:M10"/>
    <mergeCell ref="N9:Q10"/>
    <mergeCell ref="R9:S9"/>
    <mergeCell ref="T9:W10"/>
    <mergeCell ref="X9:AC10"/>
    <mergeCell ref="R6:AC7"/>
    <mergeCell ref="AD9:AQ9"/>
    <mergeCell ref="AR9:CA10"/>
    <mergeCell ref="AE10:AI10"/>
    <mergeCell ref="AJ10:AN10"/>
    <mergeCell ref="AO10:AQ10"/>
  </mergeCells>
  <conditionalFormatting sqref="V90:V117 V12:V87">
    <cfRule type="cellIs" dxfId="53" priority="521" operator="equal">
      <formula>"Bajo"</formula>
    </cfRule>
    <cfRule type="cellIs" dxfId="52" priority="522" operator="equal">
      <formula>"Alto"</formula>
    </cfRule>
    <cfRule type="cellIs" dxfId="51" priority="523" operator="equal">
      <formula>"Extremo"</formula>
    </cfRule>
    <cfRule type="cellIs" dxfId="50" priority="524" operator="equal">
      <formula>"Moderado"</formula>
    </cfRule>
  </conditionalFormatting>
  <conditionalFormatting sqref="AB90:AB117 AB12:AB87">
    <cfRule type="cellIs" dxfId="49" priority="517" operator="equal">
      <formula>"Alto"</formula>
    </cfRule>
    <cfRule type="cellIs" dxfId="48" priority="518" operator="equal">
      <formula>"Moderado"</formula>
    </cfRule>
    <cfRule type="cellIs" dxfId="47" priority="519" operator="equal">
      <formula>"Extremo"</formula>
    </cfRule>
    <cfRule type="cellIs" dxfId="46" priority="520" operator="equal">
      <formula>"Bajo"</formula>
    </cfRule>
  </conditionalFormatting>
  <conditionalFormatting sqref="V88:V89">
    <cfRule type="cellIs" dxfId="45" priority="117" operator="equal">
      <formula>"Bajo"</formula>
    </cfRule>
    <cfRule type="cellIs" dxfId="44" priority="118" operator="equal">
      <formula>"Alto"</formula>
    </cfRule>
    <cfRule type="cellIs" dxfId="43" priority="119" operator="equal">
      <formula>"Extremo"</formula>
    </cfRule>
    <cfRule type="cellIs" dxfId="42" priority="120" operator="equal">
      <formula>"Moderado"</formula>
    </cfRule>
  </conditionalFormatting>
  <conditionalFormatting sqref="AB88:AB89">
    <cfRule type="cellIs" dxfId="41" priority="113" operator="equal">
      <formula>"Alto"</formula>
    </cfRule>
    <cfRule type="cellIs" dxfId="40" priority="114" operator="equal">
      <formula>"Moderado"</formula>
    </cfRule>
    <cfRule type="cellIs" dxfId="39" priority="115" operator="equal">
      <formula>"Extremo"</formula>
    </cfRule>
    <cfRule type="cellIs" dxfId="38" priority="116"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4</oddFooter>
  </headerFooter>
  <colBreaks count="2" manualBreakCount="2">
    <brk id="30" max="121" man="1"/>
    <brk id="76"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21"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22"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23"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24"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V90:V117 AB90:AB117 V12:V87 AB12:AB87</xm:sqref>
        </x14:conditionalFormatting>
        <x14:conditionalFormatting xmlns:xm="http://schemas.microsoft.com/office/excel/2006/main">
          <x14:cfRule type="cellIs" priority="109"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10"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11"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12"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m:sqref>AB88:AB89 V88:V89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B2:E27"/>
  <sheetViews>
    <sheetView showGridLines="0" workbookViewId="0"/>
  </sheetViews>
  <sheetFormatPr baseColWidth="10" defaultColWidth="11.42578125" defaultRowHeight="15" x14ac:dyDescent="0.25"/>
  <cols>
    <col min="1" max="1" width="11.42578125" style="76"/>
    <col min="2" max="2" width="37.5703125" style="76" customWidth="1"/>
    <col min="3" max="3" width="48.7109375" style="76" customWidth="1"/>
    <col min="4" max="4" width="12.7109375" style="76" customWidth="1"/>
    <col min="5" max="16384" width="11.42578125" style="76"/>
  </cols>
  <sheetData>
    <row r="2" spans="2:5" x14ac:dyDescent="0.25">
      <c r="B2" s="128" t="s">
        <v>271</v>
      </c>
      <c r="C2" s="128" t="s">
        <v>238</v>
      </c>
      <c r="D2" s="128" t="s">
        <v>267</v>
      </c>
      <c r="E2" s="128" t="s">
        <v>272</v>
      </c>
    </row>
    <row r="3" spans="2:5" ht="15" customHeight="1" x14ac:dyDescent="0.25">
      <c r="B3" s="131" t="s">
        <v>63</v>
      </c>
      <c r="C3" s="121" t="s">
        <v>342</v>
      </c>
      <c r="D3" s="109">
        <v>16</v>
      </c>
      <c r="E3" s="132">
        <f>D3/$D$5</f>
        <v>0.69565217391304346</v>
      </c>
    </row>
    <row r="4" spans="2:5" ht="15" customHeight="1" x14ac:dyDescent="0.25">
      <c r="B4" s="121"/>
      <c r="C4" s="121" t="s">
        <v>343</v>
      </c>
      <c r="D4" s="109">
        <v>7</v>
      </c>
      <c r="E4" s="132">
        <f>D4/$D$5</f>
        <v>0.30434782608695654</v>
      </c>
    </row>
    <row r="5" spans="2:5" ht="15" customHeight="1" x14ac:dyDescent="0.25">
      <c r="B5" s="127" t="s">
        <v>269</v>
      </c>
      <c r="C5" s="122"/>
      <c r="D5" s="110">
        <f>SUM(D3:D4)</f>
        <v>23</v>
      </c>
      <c r="E5" s="133">
        <f>SUM(E3:E4)</f>
        <v>1</v>
      </c>
    </row>
    <row r="6" spans="2:5" ht="15" customHeight="1" x14ac:dyDescent="0.25">
      <c r="B6" s="121"/>
      <c r="C6" s="123"/>
      <c r="D6" s="109"/>
      <c r="E6" s="134"/>
    </row>
    <row r="7" spans="2:5" ht="15" customHeight="1" x14ac:dyDescent="0.25">
      <c r="B7" s="135" t="s">
        <v>35</v>
      </c>
      <c r="C7" s="121" t="s">
        <v>342</v>
      </c>
      <c r="D7" s="111">
        <v>56</v>
      </c>
      <c r="E7" s="136">
        <f>D7/$D$9</f>
        <v>0.73684210526315785</v>
      </c>
    </row>
    <row r="8" spans="2:5" ht="15" customHeight="1" x14ac:dyDescent="0.25">
      <c r="B8" s="121"/>
      <c r="C8" s="121" t="s">
        <v>343</v>
      </c>
      <c r="D8" s="109">
        <v>20</v>
      </c>
      <c r="E8" s="132">
        <f>D8/$D$9</f>
        <v>0.26315789473684209</v>
      </c>
    </row>
    <row r="9" spans="2:5" ht="15" customHeight="1" x14ac:dyDescent="0.25">
      <c r="B9" s="127" t="s">
        <v>270</v>
      </c>
      <c r="C9" s="127"/>
      <c r="D9" s="110">
        <f>SUM(D7:D8)</f>
        <v>76</v>
      </c>
      <c r="E9" s="133">
        <f>SUM(E7:E8)</f>
        <v>1</v>
      </c>
    </row>
    <row r="10" spans="2:5" ht="15" customHeight="1" x14ac:dyDescent="0.25">
      <c r="B10" s="121"/>
      <c r="C10" s="126"/>
      <c r="D10" s="109"/>
      <c r="E10" s="134"/>
    </row>
    <row r="11" spans="2:5" ht="15" customHeight="1" x14ac:dyDescent="0.25">
      <c r="B11" s="137" t="s">
        <v>298</v>
      </c>
      <c r="C11" s="121" t="s">
        <v>342</v>
      </c>
      <c r="D11" s="111">
        <v>7</v>
      </c>
      <c r="E11" s="136">
        <f>D11/$D$13</f>
        <v>1</v>
      </c>
    </row>
    <row r="12" spans="2:5" ht="15" customHeight="1" x14ac:dyDescent="0.25">
      <c r="B12" s="170"/>
      <c r="C12" s="121" t="s">
        <v>343</v>
      </c>
      <c r="D12" s="109">
        <v>0</v>
      </c>
      <c r="E12" s="132">
        <f>D12/$D$13</f>
        <v>0</v>
      </c>
    </row>
    <row r="13" spans="2:5" x14ac:dyDescent="0.25">
      <c r="B13" s="124" t="s">
        <v>299</v>
      </c>
      <c r="C13" s="124"/>
      <c r="D13" s="138">
        <f>SUM(D11:D12)</f>
        <v>7</v>
      </c>
      <c r="E13" s="139">
        <f>SUM(E11:E12)</f>
        <v>1</v>
      </c>
    </row>
    <row r="14" spans="2:5" x14ac:dyDescent="0.25">
      <c r="B14" s="124"/>
      <c r="C14" s="124"/>
      <c r="D14" s="138"/>
      <c r="E14" s="139"/>
    </row>
    <row r="15" spans="2:5" x14ac:dyDescent="0.25">
      <c r="B15" s="124" t="s">
        <v>246</v>
      </c>
      <c r="C15" s="124"/>
      <c r="D15" s="138">
        <f>D5+D9+D13</f>
        <v>106</v>
      </c>
      <c r="E15" s="140"/>
    </row>
    <row r="16" spans="2:5" x14ac:dyDescent="0.25">
      <c r="B16" s="121"/>
      <c r="C16" s="121"/>
      <c r="D16" s="121"/>
      <c r="E16" s="121"/>
    </row>
    <row r="17" spans="2:5" x14ac:dyDescent="0.25">
      <c r="B17" s="121"/>
      <c r="C17" s="121"/>
      <c r="D17" s="121"/>
      <c r="E17" s="121"/>
    </row>
    <row r="18" spans="2:5" x14ac:dyDescent="0.25">
      <c r="B18" s="121"/>
      <c r="C18" s="121"/>
      <c r="D18" s="121"/>
      <c r="E18" s="121"/>
    </row>
    <row r="19" spans="2:5" x14ac:dyDescent="0.25">
      <c r="B19" s="121"/>
      <c r="C19" s="121"/>
      <c r="D19" s="121"/>
      <c r="E19" s="121"/>
    </row>
    <row r="20" spans="2:5" x14ac:dyDescent="0.25">
      <c r="B20" s="121"/>
      <c r="C20" s="121"/>
      <c r="D20" s="121"/>
      <c r="E20" s="121"/>
    </row>
    <row r="21" spans="2:5" x14ac:dyDescent="0.25">
      <c r="B21" s="121"/>
      <c r="C21" s="121"/>
      <c r="D21" s="121"/>
      <c r="E21" s="121"/>
    </row>
    <row r="22" spans="2:5" x14ac:dyDescent="0.25">
      <c r="B22" s="121"/>
      <c r="C22" s="121"/>
      <c r="D22" s="121"/>
      <c r="E22" s="121"/>
    </row>
    <row r="23" spans="2:5" x14ac:dyDescent="0.25">
      <c r="B23" s="121"/>
      <c r="C23" s="121"/>
      <c r="D23" s="121"/>
    </row>
    <row r="24" spans="2:5" x14ac:dyDescent="0.25">
      <c r="B24" s="121"/>
      <c r="C24" s="121"/>
      <c r="D24" s="121"/>
    </row>
    <row r="25" spans="2:5" x14ac:dyDescent="0.25">
      <c r="B25" s="121"/>
      <c r="C25" s="121"/>
      <c r="D25" s="121"/>
    </row>
    <row r="26" spans="2:5" x14ac:dyDescent="0.25">
      <c r="B26" s="121"/>
      <c r="C26" s="121"/>
      <c r="D26" s="121"/>
    </row>
    <row r="27" spans="2:5" x14ac:dyDescent="0.25">
      <c r="B27" s="121"/>
      <c r="C27" s="121"/>
      <c r="D27" s="121"/>
    </row>
  </sheetData>
  <sheetProtection algorithmName="SHA-512" hashValue="Jh3NOAdZpaenpG+BNJa+CYVvrLr5RDtAWcEIq2nSv64iZ8ubpeI4VIpiIb25YCsaO/Z3PkOiGbQ6Dtx+b1qxGg==" saltValue="NV2HCPnaCrtHj2A9kR+8w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63.28515625" style="74" bestFit="1" customWidth="1"/>
    <col min="2" max="2" width="10" style="74" bestFit="1" customWidth="1"/>
    <col min="3" max="3" width="24.7109375" style="74" bestFit="1" customWidth="1"/>
    <col min="4" max="9" width="45.7109375" style="74" customWidth="1"/>
    <col min="10" max="16384" width="87.140625" style="74"/>
  </cols>
  <sheetData>
    <row r="3" spans="1:3" ht="30" x14ac:dyDescent="0.25">
      <c r="A3" s="112" t="s">
        <v>265</v>
      </c>
      <c r="B3" s="74" t="s">
        <v>289</v>
      </c>
      <c r="C3"/>
    </row>
    <row r="4" spans="1:3" x14ac:dyDescent="0.25">
      <c r="A4" s="129" t="s">
        <v>259</v>
      </c>
      <c r="B4" s="130">
        <v>7</v>
      </c>
      <c r="C4"/>
    </row>
    <row r="5" spans="1:3" x14ac:dyDescent="0.25">
      <c r="A5" s="129" t="s">
        <v>249</v>
      </c>
      <c r="B5" s="130">
        <v>14</v>
      </c>
      <c r="C5"/>
    </row>
    <row r="6" spans="1:3" x14ac:dyDescent="0.25">
      <c r="A6" s="129" t="s">
        <v>254</v>
      </c>
      <c r="B6" s="130">
        <v>5</v>
      </c>
      <c r="C6"/>
    </row>
    <row r="7" spans="1:3" x14ac:dyDescent="0.25">
      <c r="A7" s="129" t="s">
        <v>252</v>
      </c>
      <c r="B7" s="130">
        <v>2</v>
      </c>
      <c r="C7"/>
    </row>
    <row r="8" spans="1:3" x14ac:dyDescent="0.25">
      <c r="A8" s="129" t="s">
        <v>255</v>
      </c>
      <c r="B8" s="130">
        <v>2</v>
      </c>
      <c r="C8"/>
    </row>
    <row r="9" spans="1:3" x14ac:dyDescent="0.25">
      <c r="A9" s="129" t="s">
        <v>351</v>
      </c>
      <c r="B9" s="130">
        <v>4</v>
      </c>
      <c r="C9"/>
    </row>
    <row r="10" spans="1:3" x14ac:dyDescent="0.25">
      <c r="A10" s="129" t="s">
        <v>247</v>
      </c>
      <c r="B10" s="130">
        <v>6</v>
      </c>
      <c r="C10"/>
    </row>
    <row r="11" spans="1:3" x14ac:dyDescent="0.25">
      <c r="A11" s="129" t="s">
        <v>346</v>
      </c>
      <c r="B11" s="130">
        <v>7</v>
      </c>
      <c r="C11"/>
    </row>
    <row r="12" spans="1:3" x14ac:dyDescent="0.25">
      <c r="A12" s="129" t="s">
        <v>345</v>
      </c>
      <c r="B12" s="130">
        <v>4</v>
      </c>
      <c r="C12"/>
    </row>
    <row r="13" spans="1:3" ht="30" x14ac:dyDescent="0.25">
      <c r="A13" s="129" t="s">
        <v>344</v>
      </c>
      <c r="B13" s="130">
        <v>3</v>
      </c>
      <c r="C13"/>
    </row>
    <row r="14" spans="1:3" x14ac:dyDescent="0.25">
      <c r="A14" s="129" t="s">
        <v>349</v>
      </c>
      <c r="B14" s="130">
        <v>2</v>
      </c>
      <c r="C14"/>
    </row>
    <row r="15" spans="1:3" x14ac:dyDescent="0.25">
      <c r="A15" s="129" t="s">
        <v>347</v>
      </c>
      <c r="B15" s="130">
        <v>3</v>
      </c>
      <c r="C15"/>
    </row>
    <row r="16" spans="1:3" x14ac:dyDescent="0.25">
      <c r="A16" s="129" t="s">
        <v>348</v>
      </c>
      <c r="B16" s="130">
        <v>8</v>
      </c>
      <c r="C16"/>
    </row>
    <row r="17" spans="1:3" x14ac:dyDescent="0.25">
      <c r="A17" s="129" t="s">
        <v>253</v>
      </c>
      <c r="B17" s="130">
        <v>4</v>
      </c>
      <c r="C17"/>
    </row>
    <row r="18" spans="1:3" x14ac:dyDescent="0.25">
      <c r="A18" s="129" t="s">
        <v>261</v>
      </c>
      <c r="B18" s="130">
        <v>14</v>
      </c>
      <c r="C18"/>
    </row>
    <row r="19" spans="1:3" x14ac:dyDescent="0.25">
      <c r="A19" s="129" t="s">
        <v>260</v>
      </c>
      <c r="B19" s="130">
        <v>6</v>
      </c>
      <c r="C19"/>
    </row>
    <row r="20" spans="1:3" x14ac:dyDescent="0.25">
      <c r="A20" s="129" t="s">
        <v>251</v>
      </c>
      <c r="B20" s="130">
        <v>12</v>
      </c>
      <c r="C20"/>
    </row>
    <row r="21" spans="1:3" x14ac:dyDescent="0.25">
      <c r="A21" s="113" t="s">
        <v>295</v>
      </c>
      <c r="B21" s="114">
        <v>3</v>
      </c>
      <c r="C21"/>
    </row>
    <row r="22" spans="1:3" x14ac:dyDescent="0.25">
      <c r="A22" s="113" t="s">
        <v>246</v>
      </c>
      <c r="B22" s="114">
        <v>106</v>
      </c>
      <c r="C22"/>
    </row>
    <row r="26" spans="1:3" ht="30" x14ac:dyDescent="0.25">
      <c r="A26" s="112" t="s">
        <v>300</v>
      </c>
      <c r="B26" s="74" t="s">
        <v>289</v>
      </c>
      <c r="C26"/>
    </row>
    <row r="27" spans="1:3" x14ac:dyDescent="0.25">
      <c r="A27" s="113" t="s">
        <v>292</v>
      </c>
      <c r="B27" s="114">
        <v>3</v>
      </c>
      <c r="C27"/>
    </row>
    <row r="28" spans="1:3" ht="30" x14ac:dyDescent="0.25">
      <c r="A28" s="129" t="s">
        <v>294</v>
      </c>
      <c r="B28" s="130">
        <v>4</v>
      </c>
      <c r="C28"/>
    </row>
    <row r="29" spans="1:3" x14ac:dyDescent="0.25">
      <c r="A29" s="129" t="s">
        <v>278</v>
      </c>
      <c r="B29" s="130">
        <v>3</v>
      </c>
      <c r="C29"/>
    </row>
    <row r="30" spans="1:3" ht="45" x14ac:dyDescent="0.25">
      <c r="A30" s="129" t="s">
        <v>64</v>
      </c>
      <c r="B30" s="130">
        <v>4</v>
      </c>
      <c r="C30"/>
    </row>
    <row r="31" spans="1:3" x14ac:dyDescent="0.25">
      <c r="A31" s="129" t="s">
        <v>279</v>
      </c>
      <c r="B31" s="130">
        <v>7</v>
      </c>
      <c r="C31"/>
    </row>
    <row r="32" spans="1:3" x14ac:dyDescent="0.25">
      <c r="A32" s="129" t="s">
        <v>280</v>
      </c>
      <c r="B32" s="130">
        <v>7</v>
      </c>
      <c r="C32"/>
    </row>
    <row r="33" spans="1:3" x14ac:dyDescent="0.25">
      <c r="A33" s="129" t="s">
        <v>281</v>
      </c>
      <c r="B33" s="130">
        <v>3</v>
      </c>
      <c r="C33"/>
    </row>
    <row r="34" spans="1:3" x14ac:dyDescent="0.25">
      <c r="A34" s="129" t="s">
        <v>141</v>
      </c>
      <c r="B34" s="130">
        <v>2</v>
      </c>
      <c r="C34"/>
    </row>
    <row r="35" spans="1:3" x14ac:dyDescent="0.25">
      <c r="A35" s="129" t="s">
        <v>153</v>
      </c>
      <c r="B35" s="130">
        <v>4</v>
      </c>
      <c r="C35"/>
    </row>
    <row r="36" spans="1:3" x14ac:dyDescent="0.25">
      <c r="A36" s="129" t="s">
        <v>163</v>
      </c>
      <c r="B36" s="130">
        <v>5</v>
      </c>
      <c r="C36"/>
    </row>
    <row r="37" spans="1:3" x14ac:dyDescent="0.25">
      <c r="A37" s="129" t="s">
        <v>282</v>
      </c>
      <c r="B37" s="130">
        <v>2</v>
      </c>
      <c r="C37"/>
    </row>
    <row r="38" spans="1:3" x14ac:dyDescent="0.25">
      <c r="A38" s="129" t="s">
        <v>176</v>
      </c>
      <c r="B38" s="130">
        <v>2</v>
      </c>
      <c r="C38"/>
    </row>
    <row r="39" spans="1:3" ht="30" x14ac:dyDescent="0.25">
      <c r="A39" s="129" t="s">
        <v>183</v>
      </c>
      <c r="B39" s="130">
        <v>5</v>
      </c>
      <c r="C39"/>
    </row>
    <row r="40" spans="1:3" x14ac:dyDescent="0.25">
      <c r="A40" s="129" t="s">
        <v>191</v>
      </c>
      <c r="B40" s="130">
        <v>3</v>
      </c>
      <c r="C40"/>
    </row>
    <row r="41" spans="1:3" x14ac:dyDescent="0.25">
      <c r="A41" s="129" t="s">
        <v>283</v>
      </c>
      <c r="B41" s="130">
        <v>5</v>
      </c>
      <c r="C41"/>
    </row>
    <row r="42" spans="1:3" x14ac:dyDescent="0.25">
      <c r="A42" s="129" t="s">
        <v>199</v>
      </c>
      <c r="B42" s="130">
        <v>5</v>
      </c>
      <c r="C42"/>
    </row>
    <row r="43" spans="1:3" x14ac:dyDescent="0.25">
      <c r="A43" s="129" t="s">
        <v>203</v>
      </c>
      <c r="B43" s="130">
        <v>12</v>
      </c>
      <c r="C43"/>
    </row>
    <row r="44" spans="1:3" x14ac:dyDescent="0.25">
      <c r="A44" s="129" t="s">
        <v>284</v>
      </c>
      <c r="B44" s="130">
        <v>6</v>
      </c>
    </row>
    <row r="45" spans="1:3" x14ac:dyDescent="0.25">
      <c r="A45" s="129" t="s">
        <v>285</v>
      </c>
      <c r="B45" s="130">
        <v>9</v>
      </c>
    </row>
    <row r="46" spans="1:3" x14ac:dyDescent="0.25">
      <c r="A46" s="129" t="s">
        <v>286</v>
      </c>
      <c r="B46" s="130">
        <v>6</v>
      </c>
    </row>
    <row r="47" spans="1:3" x14ac:dyDescent="0.25">
      <c r="A47" s="129" t="s">
        <v>287</v>
      </c>
      <c r="B47" s="130">
        <v>4</v>
      </c>
    </row>
    <row r="48" spans="1:3" ht="30" x14ac:dyDescent="0.25">
      <c r="A48" s="129" t="s">
        <v>180</v>
      </c>
      <c r="B48" s="130">
        <v>3</v>
      </c>
    </row>
    <row r="49" spans="1:2" x14ac:dyDescent="0.25">
      <c r="A49" s="113" t="s">
        <v>288</v>
      </c>
      <c r="B49" s="114">
        <v>2</v>
      </c>
    </row>
    <row r="50" spans="1:2" x14ac:dyDescent="0.25">
      <c r="A50" s="113" t="s">
        <v>246</v>
      </c>
      <c r="B50" s="114">
        <v>106</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algorithmName="SHA-512" hashValue="6Sc2Utdak1NfzU+9zCjXYYkrz9DW26IDM7/43z2zneFufgH7kb36ho/4ivqHi9dDNSpDMuZZ5LV8khOc2/+7Yg==" saltValue="3t/ZeM8ng7adfJcigiP7iw==" spinCount="100000" sheet="1" objects="1" scenarios="1"/>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19.5" customHeight="1" x14ac:dyDescent="0.25"/>
    <row r="2" spans="2:18" ht="27" customHeight="1" x14ac:dyDescent="0.25">
      <c r="B2" s="238" t="s">
        <v>290</v>
      </c>
      <c r="C2" s="239"/>
      <c r="D2" s="239"/>
      <c r="E2" s="239"/>
      <c r="F2" s="239"/>
      <c r="G2" s="239"/>
      <c r="H2" s="239"/>
      <c r="I2" s="239"/>
      <c r="J2" s="239"/>
      <c r="K2" s="239"/>
      <c r="L2" s="239"/>
      <c r="M2" s="239"/>
      <c r="N2" s="239"/>
      <c r="O2" s="240"/>
    </row>
    <row r="3" spans="2:18" ht="30" customHeight="1" x14ac:dyDescent="0.25">
      <c r="B3" s="241"/>
      <c r="C3" s="242"/>
      <c r="D3" s="242"/>
      <c r="E3" s="242"/>
      <c r="F3" s="242"/>
      <c r="G3" s="242"/>
      <c r="H3" s="242"/>
      <c r="I3" s="242"/>
      <c r="J3" s="242"/>
      <c r="K3" s="242"/>
      <c r="L3" s="242"/>
      <c r="M3" s="242"/>
      <c r="N3" s="242"/>
      <c r="O3" s="243"/>
    </row>
    <row r="4" spans="2:18" ht="19.5" customHeight="1" x14ac:dyDescent="0.25">
      <c r="B4" s="78"/>
      <c r="C4" s="77"/>
      <c r="D4" s="77"/>
      <c r="E4" s="77"/>
      <c r="F4" s="77"/>
      <c r="G4" s="77"/>
      <c r="H4" s="77"/>
      <c r="I4" s="77"/>
      <c r="J4" s="77"/>
      <c r="K4" s="77"/>
      <c r="L4" s="77"/>
      <c r="M4" s="77"/>
      <c r="N4" s="77"/>
      <c r="O4" s="93"/>
    </row>
    <row r="5" spans="2:18" x14ac:dyDescent="0.25">
      <c r="B5" s="78"/>
      <c r="C5" s="80"/>
      <c r="D5" s="79"/>
      <c r="E5" s="80"/>
      <c r="F5" s="79"/>
      <c r="G5" s="80"/>
      <c r="H5" s="79"/>
      <c r="I5" s="80"/>
      <c r="J5" s="79"/>
      <c r="K5" s="80"/>
      <c r="L5" s="79"/>
      <c r="M5" s="80"/>
      <c r="N5" s="79"/>
      <c r="O5" s="93"/>
    </row>
    <row r="6" spans="2:18" ht="40.5" customHeight="1" x14ac:dyDescent="0.25">
      <c r="B6" s="78"/>
      <c r="C6" s="237" t="s">
        <v>274</v>
      </c>
      <c r="D6" s="81" t="str">
        <f>Datos!T2</f>
        <v>Muy alta (5)</v>
      </c>
      <c r="E6" s="80"/>
      <c r="F6" s="82">
        <f>COUNTIFS(Mapa_riesgos!$R$12:$R$117,$D6,Mapa_riesgos!$T$12:$T$117,F$16)</f>
        <v>0</v>
      </c>
      <c r="G6" s="83"/>
      <c r="H6" s="82">
        <f>COUNTIFS(Mapa_riesgos!$R$12:$R$117,$D6,Mapa_riesgos!$T$12:$T$117,H$16)</f>
        <v>2</v>
      </c>
      <c r="I6" s="83"/>
      <c r="J6" s="82">
        <f>COUNTIFS(Mapa_riesgos!$R$12:$R$117,$D6,Mapa_riesgos!$T$12:$T$117,J$16)</f>
        <v>2</v>
      </c>
      <c r="K6" s="83"/>
      <c r="L6" s="82">
        <f>COUNTIFS(Mapa_riesgos!$R$12:$R$117,$D6,Mapa_riesgos!$T$12:$T$117,L$16)</f>
        <v>0</v>
      </c>
      <c r="M6" s="83"/>
      <c r="N6" s="84">
        <f>COUNTIFS(Mapa_riesgos!$R$12:$R$117,$D6,Mapa_riesgos!$T$12:$T$117,N$16)</f>
        <v>0</v>
      </c>
      <c r="O6" s="93"/>
    </row>
    <row r="7" spans="2:18" ht="12" customHeight="1" x14ac:dyDescent="0.25">
      <c r="B7" s="78"/>
      <c r="C7" s="237"/>
      <c r="D7" s="85"/>
      <c r="E7" s="80"/>
      <c r="F7" s="86"/>
      <c r="G7" s="83"/>
      <c r="H7" s="86"/>
      <c r="I7" s="83"/>
      <c r="J7" s="86"/>
      <c r="K7" s="83"/>
      <c r="L7" s="86"/>
      <c r="M7" s="83"/>
      <c r="N7" s="86"/>
      <c r="O7" s="93"/>
    </row>
    <row r="8" spans="2:18" ht="40.5" customHeight="1" x14ac:dyDescent="0.25">
      <c r="B8" s="78"/>
      <c r="C8" s="237"/>
      <c r="D8" s="81" t="str">
        <f>Datos!T3</f>
        <v>Alta (4)</v>
      </c>
      <c r="E8" s="80"/>
      <c r="F8" s="87">
        <f>COUNTIFS(Mapa_riesgos!$R$12:$R$117,$D8,Mapa_riesgos!$T$12:$T$117,F$16)</f>
        <v>0</v>
      </c>
      <c r="G8" s="83"/>
      <c r="H8" s="87">
        <f>COUNTIFS(Mapa_riesgos!$R$12:$R$117,$D8,Mapa_riesgos!$T$12:$T$117,H$16)</f>
        <v>2</v>
      </c>
      <c r="I8" s="83"/>
      <c r="J8" s="82">
        <f>COUNTIFS(Mapa_riesgos!$R$12:$R$117,$D8,Mapa_riesgos!$T$12:$T$117,J$16)</f>
        <v>1</v>
      </c>
      <c r="K8" s="83"/>
      <c r="L8" s="82">
        <f>COUNTIFS(Mapa_riesgos!$R$12:$R$117,$D8,Mapa_riesgos!$T$12:$T$117,L$16)</f>
        <v>3</v>
      </c>
      <c r="M8" s="83"/>
      <c r="N8" s="84">
        <f>COUNTIFS(Mapa_riesgos!$R$12:$R$117,$D8,Mapa_riesgos!$T$12:$T$117,N$16)</f>
        <v>1</v>
      </c>
      <c r="O8" s="93"/>
    </row>
    <row r="9" spans="2:18" ht="11.25" customHeight="1" x14ac:dyDescent="0.25">
      <c r="B9" s="78"/>
      <c r="C9" s="237"/>
      <c r="D9" s="85"/>
      <c r="E9" s="80"/>
      <c r="F9" s="86"/>
      <c r="G9" s="83"/>
      <c r="H9" s="86"/>
      <c r="I9" s="83"/>
      <c r="J9" s="86"/>
      <c r="K9" s="83"/>
      <c r="L9" s="86"/>
      <c r="M9" s="83"/>
      <c r="N9" s="86"/>
      <c r="O9" s="93"/>
    </row>
    <row r="10" spans="2:18" ht="40.5" customHeight="1" x14ac:dyDescent="0.25">
      <c r="B10" s="78"/>
      <c r="C10" s="237"/>
      <c r="D10" s="81" t="str">
        <f>Datos!T4</f>
        <v>Media (3)</v>
      </c>
      <c r="E10" s="80"/>
      <c r="F10" s="87">
        <f>COUNTIFS(Mapa_riesgos!$R$12:$R$117,$D10,Mapa_riesgos!$T$12:$T$117,F$16)</f>
        <v>0</v>
      </c>
      <c r="G10" s="83"/>
      <c r="H10" s="87">
        <f>COUNTIFS(Mapa_riesgos!$R$12:$R$117,$D10,Mapa_riesgos!$T$12:$T$117,H$16)</f>
        <v>12</v>
      </c>
      <c r="I10" s="83"/>
      <c r="J10" s="87">
        <f>COUNTIFS(Mapa_riesgos!$R$12:$R$117,$D10,Mapa_riesgos!$T$12:$T$117,J$16)</f>
        <v>10</v>
      </c>
      <c r="K10" s="83"/>
      <c r="L10" s="82">
        <f>COUNTIFS(Mapa_riesgos!$R$12:$R$117,$D10,Mapa_riesgos!$T$12:$T$117,L$16)</f>
        <v>6</v>
      </c>
      <c r="M10" s="83"/>
      <c r="N10" s="84">
        <f>COUNTIFS(Mapa_riesgos!$R$12:$R$117,$D10,Mapa_riesgos!$T$12:$T$117,N$16)</f>
        <v>0</v>
      </c>
      <c r="O10" s="93"/>
      <c r="Q10" s="116"/>
      <c r="R10" s="117"/>
    </row>
    <row r="11" spans="2:18" ht="9" customHeight="1" x14ac:dyDescent="0.25">
      <c r="B11" s="78"/>
      <c r="C11" s="237"/>
      <c r="D11" s="85"/>
      <c r="E11" s="80"/>
      <c r="F11" s="86"/>
      <c r="G11" s="83"/>
      <c r="H11" s="86"/>
      <c r="I11" s="83"/>
      <c r="J11" s="86"/>
      <c r="K11" s="83"/>
      <c r="L11" s="86"/>
      <c r="M11" s="83"/>
      <c r="N11" s="86"/>
      <c r="O11" s="93"/>
    </row>
    <row r="12" spans="2:18" ht="40.5" customHeight="1" x14ac:dyDescent="0.25">
      <c r="B12" s="78"/>
      <c r="C12" s="237"/>
      <c r="D12" s="81" t="str">
        <f>Datos!T5</f>
        <v>Baja (2)</v>
      </c>
      <c r="E12" s="80"/>
      <c r="F12" s="88">
        <f>COUNTIFS(Mapa_riesgos!$R$12:$R$117,$D12,Mapa_riesgos!$T$12:$T$117,F$16)</f>
        <v>2</v>
      </c>
      <c r="G12" s="83"/>
      <c r="H12" s="87">
        <f>COUNTIFS(Mapa_riesgos!$R$12:$R$117,$D12,Mapa_riesgos!$T$12:$T$117,H$16)</f>
        <v>15</v>
      </c>
      <c r="I12" s="83"/>
      <c r="J12" s="87">
        <f>COUNTIFS(Mapa_riesgos!$R$12:$R$117,$D12,Mapa_riesgos!$T$12:$T$117,J$16)</f>
        <v>9</v>
      </c>
      <c r="K12" s="83"/>
      <c r="L12" s="82">
        <f>COUNTIFS(Mapa_riesgos!$R$12:$R$117,$D12,Mapa_riesgos!$T$12:$T$117,L$16)</f>
        <v>7</v>
      </c>
      <c r="M12" s="83"/>
      <c r="N12" s="84">
        <f>COUNTIFS(Mapa_riesgos!$R$12:$R$117,$D12,Mapa_riesgos!$T$12:$T$117,N$16)</f>
        <v>0</v>
      </c>
      <c r="O12" s="93"/>
      <c r="Q12" s="116"/>
      <c r="R12" s="118"/>
    </row>
    <row r="13" spans="2:18" ht="9.75" customHeight="1" x14ac:dyDescent="0.25">
      <c r="B13" s="78"/>
      <c r="C13" s="237"/>
      <c r="D13" s="85"/>
      <c r="E13" s="80"/>
      <c r="F13" s="86"/>
      <c r="G13" s="83"/>
      <c r="H13" s="86"/>
      <c r="I13" s="83"/>
      <c r="J13" s="86"/>
      <c r="K13" s="83"/>
      <c r="L13" s="86"/>
      <c r="M13" s="83"/>
      <c r="N13" s="86"/>
      <c r="O13" s="93"/>
    </row>
    <row r="14" spans="2:18" ht="40.5" customHeight="1" x14ac:dyDescent="0.25">
      <c r="B14" s="78"/>
      <c r="C14" s="237"/>
      <c r="D14" s="81" t="str">
        <f>Datos!T6</f>
        <v>Muy baja (1)</v>
      </c>
      <c r="E14" s="80"/>
      <c r="F14" s="88">
        <f>COUNTIFS(Mapa_riesgos!$R$12:$R$117,$D14,Mapa_riesgos!$T$12:$T$117,F$16)</f>
        <v>1</v>
      </c>
      <c r="G14" s="83"/>
      <c r="H14" s="88">
        <f>COUNTIFS(Mapa_riesgos!$R$12:$R$117,$D14,Mapa_riesgos!$T$12:$T$117,H$16)</f>
        <v>9</v>
      </c>
      <c r="I14" s="83"/>
      <c r="J14" s="87">
        <f>COUNTIFS(Mapa_riesgos!$R$12:$R$117,$D14,Mapa_riesgos!$T$12:$T$117,J$16)</f>
        <v>6</v>
      </c>
      <c r="K14" s="83"/>
      <c r="L14" s="82">
        <f>COUNTIFS(Mapa_riesgos!$R$12:$R$117,$D14,Mapa_riesgos!$T$12:$T$117,L$16)</f>
        <v>12</v>
      </c>
      <c r="M14" s="83"/>
      <c r="N14" s="84">
        <f>COUNTIFS(Mapa_riesgos!$R$12:$R$117,$D14,Mapa_riesgos!$T$12:$T$117,N$16)</f>
        <v>6</v>
      </c>
      <c r="O14" s="93"/>
    </row>
    <row r="15" spans="2:18" ht="27.75" customHeight="1" x14ac:dyDescent="0.25">
      <c r="B15" s="78"/>
      <c r="C15" s="80"/>
      <c r="D15" s="79"/>
      <c r="E15" s="80"/>
      <c r="F15" s="79"/>
      <c r="G15" s="80"/>
      <c r="H15" s="79"/>
      <c r="I15" s="80"/>
      <c r="J15" s="79"/>
      <c r="K15" s="80"/>
      <c r="L15" s="79"/>
      <c r="M15" s="80"/>
      <c r="N15" s="79"/>
      <c r="O15" s="93"/>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row>
    <row r="17" spans="2:15" ht="41.25" customHeight="1" x14ac:dyDescent="0.25">
      <c r="B17" s="78"/>
      <c r="C17" s="80"/>
      <c r="D17" s="80"/>
      <c r="E17" s="80"/>
      <c r="F17" s="90"/>
      <c r="G17" s="91"/>
      <c r="H17" s="90"/>
      <c r="I17" s="91"/>
      <c r="J17" s="92" t="s">
        <v>273</v>
      </c>
      <c r="K17" s="91"/>
      <c r="L17" s="90"/>
      <c r="M17" s="91"/>
      <c r="N17" s="90"/>
      <c r="O17" s="93"/>
    </row>
    <row r="18" spans="2:15" ht="18" customHeight="1" x14ac:dyDescent="0.25">
      <c r="B18" s="78"/>
      <c r="C18" s="80"/>
      <c r="D18" s="80"/>
      <c r="E18" s="80"/>
      <c r="F18" s="80"/>
      <c r="G18" s="80"/>
      <c r="H18" s="80"/>
      <c r="I18" s="80"/>
      <c r="J18" s="80"/>
      <c r="K18" s="80"/>
      <c r="L18" s="80"/>
      <c r="M18" s="80"/>
      <c r="N18" s="80"/>
      <c r="O18" s="93"/>
    </row>
    <row r="19" spans="2:15" ht="26.25" customHeight="1" x14ac:dyDescent="0.25">
      <c r="B19" s="78"/>
      <c r="C19" s="80"/>
      <c r="D19" s="92" t="s">
        <v>226</v>
      </c>
      <c r="E19" s="80"/>
      <c r="F19" s="94">
        <f>+F12+F14+H14</f>
        <v>12</v>
      </c>
      <c r="G19" s="83"/>
      <c r="H19" s="94">
        <f>+F8+F10+H8+H10+H12+J10+J12+J14</f>
        <v>54</v>
      </c>
      <c r="I19" s="83"/>
      <c r="J19" s="94">
        <f>+F6+H6+J6+J8+L6+L8+L10+L12+L14</f>
        <v>33</v>
      </c>
      <c r="K19" s="83"/>
      <c r="L19" s="94">
        <f>+N6+N8+N10+N12+N14</f>
        <v>7</v>
      </c>
      <c r="M19" s="91"/>
      <c r="N19" s="91"/>
      <c r="O19" s="93"/>
    </row>
    <row r="20" spans="2:15" ht="26.25" customHeight="1" x14ac:dyDescent="0.3">
      <c r="B20" s="78"/>
      <c r="C20" s="80"/>
      <c r="D20" s="95">
        <f>SUM(F6:N14)</f>
        <v>106</v>
      </c>
      <c r="E20" s="80"/>
      <c r="F20" s="96" t="s">
        <v>275</v>
      </c>
      <c r="G20" s="97"/>
      <c r="H20" s="98" t="s">
        <v>84</v>
      </c>
      <c r="I20" s="97"/>
      <c r="J20" s="99" t="s">
        <v>276</v>
      </c>
      <c r="K20" s="97"/>
      <c r="L20" s="100" t="s">
        <v>277</v>
      </c>
      <c r="M20" s="80"/>
      <c r="N20" s="80"/>
      <c r="O20" s="93"/>
    </row>
    <row r="21" spans="2:15" x14ac:dyDescent="0.25">
      <c r="B21" s="101"/>
      <c r="C21" s="102"/>
      <c r="D21" s="102"/>
      <c r="E21" s="102"/>
      <c r="F21" s="102"/>
      <c r="G21" s="102"/>
      <c r="H21" s="102"/>
      <c r="I21" s="102"/>
      <c r="J21" s="102"/>
      <c r="K21" s="102"/>
      <c r="L21" s="102"/>
      <c r="M21" s="102"/>
      <c r="N21" s="102"/>
      <c r="O21" s="103"/>
    </row>
  </sheetData>
  <sheetProtection algorithmName="SHA-512" hashValue="cCqAmewRgei4yVSQqGbBFVKqjTP9bUv2Y9zIhfy53R8wrThQV63IE+f0bo9wzqiqFNadGyc1EeoP6VLiP8w3ZA==" saltValue="/RWm3pFx7NAu2AWEsv1BbA==" spinCount="100000" sheet="1" objects="1" scenarios="1"/>
  <mergeCells count="2">
    <mergeCell ref="C6:C14"/>
    <mergeCell ref="B2:O3"/>
  </mergeCells>
  <conditionalFormatting sqref="F12 F14 H14">
    <cfRule type="cellIs" dxfId="7" priority="4" operator="equal">
      <formula>0</formula>
    </cfRule>
  </conditionalFormatting>
  <conditionalFormatting sqref="F8 H8 F10 H10 J10 H12 J12 J14">
    <cfRule type="cellIs" dxfId="6" priority="3" operator="equal">
      <formula>0</formula>
    </cfRule>
  </conditionalFormatting>
  <conditionalFormatting sqref="F6 J8 L8 L10 L12 L14 L6 H6 J6">
    <cfRule type="cellIs" dxfId="5" priority="2"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F34"/>
  <sheetViews>
    <sheetView showGridLines="0" zoomScaleNormal="100" workbookViewId="0"/>
  </sheetViews>
  <sheetFormatPr baseColWidth="10" defaultRowHeight="15" x14ac:dyDescent="0.25"/>
  <cols>
    <col min="1" max="1" width="23.140625" style="172" customWidth="1"/>
    <col min="2" max="2" width="31.140625" style="172" customWidth="1"/>
    <col min="3" max="3" width="14.42578125" style="172" customWidth="1"/>
    <col min="4" max="4" width="32.85546875" style="172" customWidth="1"/>
    <col min="5" max="5" width="14.42578125" style="172" customWidth="1"/>
    <col min="6" max="16384" width="11.42578125" style="172"/>
  </cols>
  <sheetData>
    <row r="1" spans="1:6" ht="48.75" customHeight="1" x14ac:dyDescent="0.25">
      <c r="A1" s="106"/>
      <c r="B1" s="106"/>
      <c r="C1" s="106"/>
      <c r="D1" s="106"/>
      <c r="E1" s="106"/>
      <c r="F1" s="106"/>
    </row>
    <row r="2" spans="1:6" x14ac:dyDescent="0.25">
      <c r="A2" s="106"/>
      <c r="B2" s="173" t="s">
        <v>225</v>
      </c>
      <c r="C2" s="173" t="s">
        <v>267</v>
      </c>
      <c r="D2" s="173" t="s">
        <v>227</v>
      </c>
      <c r="E2" s="173" t="s">
        <v>267</v>
      </c>
      <c r="F2" s="106"/>
    </row>
    <row r="3" spans="1:6" x14ac:dyDescent="0.25">
      <c r="A3" s="106"/>
      <c r="B3" s="174" t="s">
        <v>277</v>
      </c>
      <c r="C3" s="106">
        <f>COUNTIFS(Mapa_riesgos!$V$12:$V$117,$B$3)</f>
        <v>7</v>
      </c>
      <c r="D3" s="174" t="s">
        <v>277</v>
      </c>
      <c r="E3" s="106">
        <f>COUNTIFS(Mapa_riesgos!$V$12:$V$117,$B$3,Mapa_riesgos!$AB$12:$AB$117,D3)</f>
        <v>6</v>
      </c>
      <c r="F3" s="106"/>
    </row>
    <row r="4" spans="1:6" x14ac:dyDescent="0.25">
      <c r="A4" s="106"/>
      <c r="B4" s="175"/>
      <c r="C4" s="106"/>
      <c r="D4" s="176" t="s">
        <v>276</v>
      </c>
      <c r="E4" s="106">
        <f>COUNTIFS(Mapa_riesgos!$V$12:$V$117,$B$3,Mapa_riesgos!$AB$12:$AB$117,D4)</f>
        <v>1</v>
      </c>
      <c r="F4" s="106"/>
    </row>
    <row r="5" spans="1:6" x14ac:dyDescent="0.25">
      <c r="A5" s="106"/>
      <c r="B5" s="175"/>
      <c r="C5" s="106"/>
      <c r="D5" s="177" t="s">
        <v>84</v>
      </c>
      <c r="E5" s="106">
        <f>COUNTIFS(Mapa_riesgos!$V$12:$V$117,$B$3,Mapa_riesgos!$AB$12:$AB$117,D5)</f>
        <v>0</v>
      </c>
      <c r="F5" s="106"/>
    </row>
    <row r="6" spans="1:6" x14ac:dyDescent="0.25">
      <c r="A6" s="106"/>
      <c r="B6" s="178"/>
      <c r="C6" s="107"/>
      <c r="D6" s="179" t="s">
        <v>275</v>
      </c>
      <c r="E6" s="106">
        <f>COUNTIFS(Mapa_riesgos!$V$12:$V$117,$B$3,Mapa_riesgos!$AB$12:$AB$117,D6)</f>
        <v>0</v>
      </c>
      <c r="F6" s="106"/>
    </row>
    <row r="7" spans="1:6" x14ac:dyDescent="0.25">
      <c r="A7" s="106"/>
      <c r="B7" s="176" t="s">
        <v>276</v>
      </c>
      <c r="C7" s="106">
        <f>COUNTIFS(Mapa_riesgos!$V$12:$V$117,$B$7)</f>
        <v>33</v>
      </c>
      <c r="D7" s="174" t="s">
        <v>277</v>
      </c>
      <c r="E7" s="106">
        <f>COUNTIFS(Mapa_riesgos!$V$12:$V$117,$B$7,Mapa_riesgos!$AB$12:$AB$117,D7)</f>
        <v>0</v>
      </c>
      <c r="F7" s="106"/>
    </row>
    <row r="8" spans="1:6" x14ac:dyDescent="0.25">
      <c r="A8" s="106"/>
      <c r="B8" s="175"/>
      <c r="C8" s="106"/>
      <c r="D8" s="176" t="s">
        <v>276</v>
      </c>
      <c r="E8" s="106">
        <f>COUNTIFS(Mapa_riesgos!$V$12:$V$117,$B$7,Mapa_riesgos!$AB$12:$AB$117,D8)</f>
        <v>13</v>
      </c>
      <c r="F8" s="106"/>
    </row>
    <row r="9" spans="1:6" x14ac:dyDescent="0.25">
      <c r="A9" s="106"/>
      <c r="B9" s="175"/>
      <c r="C9" s="106"/>
      <c r="D9" s="177" t="s">
        <v>84</v>
      </c>
      <c r="E9" s="106">
        <f>COUNTIFS(Mapa_riesgos!$V$12:$V$117,$B$7,Mapa_riesgos!$AB$12:$AB$117,D9)</f>
        <v>6</v>
      </c>
      <c r="F9" s="106"/>
    </row>
    <row r="10" spans="1:6" x14ac:dyDescent="0.25">
      <c r="A10" s="106"/>
      <c r="B10" s="178"/>
      <c r="C10" s="107"/>
      <c r="D10" s="179" t="s">
        <v>275</v>
      </c>
      <c r="E10" s="106">
        <f>COUNTIFS(Mapa_riesgos!$V$12:$V$117,$B$7,Mapa_riesgos!$AB$12:$AB$117,D10)</f>
        <v>14</v>
      </c>
      <c r="F10" s="106"/>
    </row>
    <row r="11" spans="1:6" x14ac:dyDescent="0.25">
      <c r="A11" s="106"/>
      <c r="B11" s="177" t="s">
        <v>84</v>
      </c>
      <c r="C11" s="106">
        <f>COUNTIFS(Mapa_riesgos!$V$12:$V$117,$B$11)</f>
        <v>54</v>
      </c>
      <c r="D11" s="174" t="s">
        <v>277</v>
      </c>
      <c r="E11" s="106">
        <f>COUNTIFS(Mapa_riesgos!$V$12:$V$117,$B$11,Mapa_riesgos!$AB$12:$AB$117,D11)</f>
        <v>0</v>
      </c>
      <c r="F11" s="106"/>
    </row>
    <row r="12" spans="1:6" x14ac:dyDescent="0.25">
      <c r="A12" s="106"/>
      <c r="B12" s="175"/>
      <c r="C12" s="106"/>
      <c r="D12" s="176" t="s">
        <v>276</v>
      </c>
      <c r="E12" s="106">
        <f>COUNTIFS(Mapa_riesgos!$V$12:$V$117,$B$11,Mapa_riesgos!$AB$12:$AB$117,D12)</f>
        <v>0</v>
      </c>
      <c r="F12" s="106"/>
    </row>
    <row r="13" spans="1:6" x14ac:dyDescent="0.25">
      <c r="A13" s="106"/>
      <c r="B13" s="175"/>
      <c r="C13" s="106"/>
      <c r="D13" s="177" t="s">
        <v>84</v>
      </c>
      <c r="E13" s="106">
        <f>COUNTIFS(Mapa_riesgos!$V$12:$V$117,$B$11,Mapa_riesgos!$AB$12:$AB$117,D13)</f>
        <v>8</v>
      </c>
      <c r="F13" s="106"/>
    </row>
    <row r="14" spans="1:6" x14ac:dyDescent="0.25">
      <c r="A14" s="106"/>
      <c r="B14" s="178"/>
      <c r="C14" s="107"/>
      <c r="D14" s="179" t="s">
        <v>275</v>
      </c>
      <c r="E14" s="106">
        <f>COUNTIFS(Mapa_riesgos!$V$12:$V$117,$B$11,Mapa_riesgos!$AB$12:$AB$117,D14)</f>
        <v>46</v>
      </c>
      <c r="F14" s="106"/>
    </row>
    <row r="15" spans="1:6" x14ac:dyDescent="0.25">
      <c r="A15" s="106"/>
      <c r="B15" s="180" t="s">
        <v>275</v>
      </c>
      <c r="C15" s="106">
        <f>COUNTIFS(Mapa_riesgos!$V$12:$V$117,$B$15)</f>
        <v>12</v>
      </c>
      <c r="D15" s="174" t="s">
        <v>277</v>
      </c>
      <c r="E15" s="106">
        <f>COUNTIFS(Mapa_riesgos!$V$12:$V$117,$B$15,Mapa_riesgos!$AB$12:$AB$117,D15)</f>
        <v>0</v>
      </c>
      <c r="F15" s="106"/>
    </row>
    <row r="16" spans="1:6" x14ac:dyDescent="0.25">
      <c r="A16" s="106"/>
      <c r="B16" s="175"/>
      <c r="C16" s="106"/>
      <c r="D16" s="176" t="s">
        <v>276</v>
      </c>
      <c r="E16" s="106">
        <f>COUNTIFS(Mapa_riesgos!$V$12:$V$117,$B$15,Mapa_riesgos!$AB$12:$AB$117,D16)</f>
        <v>0</v>
      </c>
      <c r="F16" s="106"/>
    </row>
    <row r="17" spans="1:6" x14ac:dyDescent="0.25">
      <c r="A17" s="106"/>
      <c r="B17" s="175"/>
      <c r="C17" s="106"/>
      <c r="D17" s="177" t="s">
        <v>84</v>
      </c>
      <c r="E17" s="106">
        <f>COUNTIFS(Mapa_riesgos!$V$12:$V$117,$B$15,Mapa_riesgos!$AB$12:$AB$117,D17)</f>
        <v>0</v>
      </c>
      <c r="F17" s="106"/>
    </row>
    <row r="18" spans="1:6" x14ac:dyDescent="0.25">
      <c r="A18" s="106"/>
      <c r="B18" s="178"/>
      <c r="C18" s="107"/>
      <c r="D18" s="179" t="s">
        <v>275</v>
      </c>
      <c r="E18" s="106">
        <f>COUNTIFS(Mapa_riesgos!$V$12:$V$117,$B$15,Mapa_riesgos!$AB$12:$AB$117,D18)</f>
        <v>12</v>
      </c>
      <c r="F18" s="106"/>
    </row>
    <row r="19" spans="1:6" x14ac:dyDescent="0.25">
      <c r="A19" s="106"/>
      <c r="B19" s="181"/>
      <c r="C19" s="108"/>
      <c r="D19" s="181"/>
      <c r="E19" s="108"/>
      <c r="F19" s="106"/>
    </row>
    <row r="20" spans="1:6" x14ac:dyDescent="0.25">
      <c r="A20" s="106"/>
      <c r="B20" s="182" t="s">
        <v>268</v>
      </c>
      <c r="C20" s="182"/>
      <c r="D20" s="108"/>
      <c r="E20" s="108">
        <f>SUM(E3:E18)</f>
        <v>106</v>
      </c>
      <c r="F20" s="106"/>
    </row>
    <row r="21" spans="1:6" x14ac:dyDescent="0.25">
      <c r="A21" s="106"/>
      <c r="B21" s="106"/>
      <c r="C21" s="106"/>
      <c r="D21" s="106"/>
      <c r="E21" s="106"/>
      <c r="F21" s="106"/>
    </row>
    <row r="22" spans="1:6" x14ac:dyDescent="0.25">
      <c r="A22" s="106"/>
      <c r="B22" s="106"/>
      <c r="C22" s="106"/>
      <c r="D22" s="106"/>
      <c r="E22" s="106"/>
      <c r="F22" s="106"/>
    </row>
    <row r="23" spans="1:6" x14ac:dyDescent="0.25">
      <c r="A23" s="106"/>
      <c r="B23" s="106"/>
      <c r="C23" s="106"/>
      <c r="D23" s="106"/>
      <c r="E23" s="106"/>
      <c r="F23" s="106"/>
    </row>
    <row r="24" spans="1:6" x14ac:dyDescent="0.25">
      <c r="A24" s="106"/>
      <c r="B24" s="106"/>
      <c r="C24" s="106"/>
      <c r="D24" s="106"/>
      <c r="E24" s="106"/>
      <c r="F24" s="106"/>
    </row>
    <row r="25" spans="1:6" x14ac:dyDescent="0.25">
      <c r="A25" s="106"/>
      <c r="B25" s="106"/>
      <c r="C25" s="106"/>
      <c r="D25" s="106"/>
      <c r="E25" s="106"/>
      <c r="F25" s="106"/>
    </row>
    <row r="26" spans="1:6" x14ac:dyDescent="0.25">
      <c r="A26" s="106"/>
      <c r="B26" s="106"/>
      <c r="C26" s="106"/>
      <c r="D26" s="106"/>
      <c r="E26" s="106"/>
      <c r="F26" s="106"/>
    </row>
    <row r="27" spans="1:6" x14ac:dyDescent="0.25">
      <c r="A27" s="106"/>
      <c r="B27" s="106"/>
      <c r="C27" s="106"/>
      <c r="D27" s="106"/>
      <c r="E27" s="106"/>
      <c r="F27" s="106"/>
    </row>
    <row r="28" spans="1:6" x14ac:dyDescent="0.25">
      <c r="A28" s="106"/>
      <c r="B28" s="106"/>
      <c r="C28" s="106"/>
      <c r="D28" s="106"/>
      <c r="E28" s="106"/>
      <c r="F28" s="106"/>
    </row>
    <row r="29" spans="1:6" x14ac:dyDescent="0.25">
      <c r="A29" s="106"/>
      <c r="B29" s="106"/>
      <c r="C29" s="106"/>
      <c r="D29" s="106"/>
      <c r="E29" s="106"/>
      <c r="F29" s="106"/>
    </row>
    <row r="30" spans="1:6" x14ac:dyDescent="0.25">
      <c r="A30" s="106"/>
      <c r="B30" s="106"/>
      <c r="C30" s="106"/>
      <c r="D30" s="106"/>
      <c r="E30" s="106"/>
      <c r="F30" s="106"/>
    </row>
    <row r="31" spans="1:6" x14ac:dyDescent="0.25">
      <c r="A31" s="106"/>
      <c r="B31" s="106"/>
      <c r="C31" s="106"/>
      <c r="D31" s="106"/>
      <c r="E31" s="106"/>
      <c r="F31" s="106"/>
    </row>
    <row r="32" spans="1:6" x14ac:dyDescent="0.25">
      <c r="A32" s="106"/>
      <c r="B32" s="106"/>
      <c r="C32" s="106"/>
      <c r="D32" s="106"/>
      <c r="E32" s="106"/>
      <c r="F32" s="106"/>
    </row>
    <row r="33" spans="1:6" x14ac:dyDescent="0.25">
      <c r="A33" s="106"/>
      <c r="B33" s="106"/>
      <c r="C33" s="106"/>
      <c r="D33" s="106"/>
      <c r="E33" s="106"/>
      <c r="F33" s="106"/>
    </row>
    <row r="34" spans="1:6" x14ac:dyDescent="0.25">
      <c r="B34" s="106"/>
      <c r="C34" s="106"/>
      <c r="D34" s="106"/>
      <c r="E34" s="106"/>
      <c r="F34" s="106"/>
    </row>
  </sheetData>
  <sheetProtection algorithmName="SHA-512" hashValue="cL4oHzFx8K1utm5is8hckjnCCY+hfzNjhVWeP59AIu8XrCJqbKxkLNg5qrClYBqbaBOOrnHoQCex6xTXynUWXw==" saltValue="ce1E/y45EeSYUMRimtRh6g=="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ustomWidth="1"/>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20.25" customHeight="1" x14ac:dyDescent="0.25"/>
    <row r="2" spans="2:18" ht="27" customHeight="1" x14ac:dyDescent="0.25">
      <c r="B2" s="238" t="s">
        <v>291</v>
      </c>
      <c r="C2" s="239"/>
      <c r="D2" s="239"/>
      <c r="E2" s="239"/>
      <c r="F2" s="239"/>
      <c r="G2" s="239"/>
      <c r="H2" s="239"/>
      <c r="I2" s="239"/>
      <c r="J2" s="239"/>
      <c r="K2" s="239"/>
      <c r="L2" s="239"/>
      <c r="M2" s="239"/>
      <c r="N2" s="239"/>
      <c r="O2" s="240"/>
      <c r="P2" s="104"/>
    </row>
    <row r="3" spans="2:18" ht="30" customHeight="1" x14ac:dyDescent="0.25">
      <c r="B3" s="241"/>
      <c r="C3" s="242"/>
      <c r="D3" s="242"/>
      <c r="E3" s="242"/>
      <c r="F3" s="242"/>
      <c r="G3" s="242"/>
      <c r="H3" s="242"/>
      <c r="I3" s="242"/>
      <c r="J3" s="242"/>
      <c r="K3" s="242"/>
      <c r="L3" s="242"/>
      <c r="M3" s="242"/>
      <c r="N3" s="242"/>
      <c r="O3" s="243"/>
      <c r="P3" s="104"/>
    </row>
    <row r="4" spans="2:18" ht="20.25" customHeight="1" x14ac:dyDescent="0.25">
      <c r="B4" s="78"/>
      <c r="C4" s="80"/>
      <c r="D4" s="80"/>
      <c r="E4" s="80"/>
      <c r="F4" s="80"/>
      <c r="G4" s="80"/>
      <c r="H4" s="80"/>
      <c r="I4" s="80"/>
      <c r="J4" s="80"/>
      <c r="K4" s="80"/>
      <c r="L4" s="80"/>
      <c r="M4" s="80"/>
      <c r="N4" s="80"/>
      <c r="O4" s="93"/>
      <c r="P4" s="78"/>
    </row>
    <row r="5" spans="2:18" x14ac:dyDescent="0.25">
      <c r="B5" s="78"/>
      <c r="C5" s="80"/>
      <c r="D5" s="79"/>
      <c r="E5" s="80"/>
      <c r="F5" s="79"/>
      <c r="G5" s="80"/>
      <c r="H5" s="79"/>
      <c r="I5" s="80"/>
      <c r="J5" s="79"/>
      <c r="K5" s="80"/>
      <c r="L5" s="79"/>
      <c r="M5" s="80"/>
      <c r="N5" s="79"/>
      <c r="O5" s="93"/>
      <c r="P5" s="78"/>
    </row>
    <row r="6" spans="2:18" ht="40.5" customHeight="1" x14ac:dyDescent="0.25">
      <c r="B6" s="78"/>
      <c r="C6" s="237" t="s">
        <v>274</v>
      </c>
      <c r="D6" s="81" t="str">
        <f>Datos!T2</f>
        <v>Muy alta (5)</v>
      </c>
      <c r="E6" s="80"/>
      <c r="F6" s="82">
        <f>COUNTIFS(Mapa_riesgos!$X$12:$X$117,$D6,Mapa_riesgos!$Z$12:$Z$117,F$16)</f>
        <v>0</v>
      </c>
      <c r="G6" s="83"/>
      <c r="H6" s="82">
        <f>COUNTIFS(Mapa_riesgos!$X$12:$X$117,$D6,Mapa_riesgos!$Z$12:$Z$117,H$16)</f>
        <v>0</v>
      </c>
      <c r="I6" s="83"/>
      <c r="J6" s="82">
        <f>COUNTIFS(Mapa_riesgos!$X$12:$X$117,$D6,Mapa_riesgos!$Z$12:$Z$117,J$16)</f>
        <v>0</v>
      </c>
      <c r="K6" s="83"/>
      <c r="L6" s="82">
        <f>COUNTIFS(Mapa_riesgos!$X$12:$X$117,$D6,Mapa_riesgos!$Z$12:$Z$117,L$16)</f>
        <v>0</v>
      </c>
      <c r="M6" s="83"/>
      <c r="N6" s="84">
        <f>COUNTIFS(Mapa_riesgos!$X$12:$X$117,$D6,Mapa_riesgos!$Z$12:$Z$117,N$16)</f>
        <v>0</v>
      </c>
      <c r="O6" s="93"/>
      <c r="P6" s="78"/>
    </row>
    <row r="7" spans="2:18" ht="12" customHeight="1" x14ac:dyDescent="0.25">
      <c r="B7" s="78"/>
      <c r="C7" s="237"/>
      <c r="D7" s="85"/>
      <c r="E7" s="80"/>
      <c r="F7" s="86"/>
      <c r="G7" s="83"/>
      <c r="H7" s="86"/>
      <c r="I7" s="83"/>
      <c r="J7" s="86"/>
      <c r="K7" s="83"/>
      <c r="L7" s="86"/>
      <c r="M7" s="83"/>
      <c r="N7" s="86"/>
      <c r="O7" s="93"/>
      <c r="P7" s="78"/>
    </row>
    <row r="8" spans="2:18" ht="40.5" customHeight="1" x14ac:dyDescent="0.25">
      <c r="B8" s="78"/>
      <c r="C8" s="237"/>
      <c r="D8" s="81" t="str">
        <f>Datos!T3</f>
        <v>Alta (4)</v>
      </c>
      <c r="E8" s="80"/>
      <c r="F8" s="87">
        <f>COUNTIFS(Mapa_riesgos!$X$12:$X$117,$D8,Mapa_riesgos!$Z$12:$Z$117,F$16)</f>
        <v>0</v>
      </c>
      <c r="G8" s="83"/>
      <c r="H8" s="87">
        <f>COUNTIFS(Mapa_riesgos!$X$12:$X$117,$D8,Mapa_riesgos!$Z$12:$Z$117,H$16)</f>
        <v>0</v>
      </c>
      <c r="I8" s="83"/>
      <c r="J8" s="82">
        <f>COUNTIFS(Mapa_riesgos!$X$12:$X$117,$D8,Mapa_riesgos!$Z$12:$Z$117,J$16)</f>
        <v>0</v>
      </c>
      <c r="K8" s="83"/>
      <c r="L8" s="82">
        <f>COUNTIFS(Mapa_riesgos!$X$12:$X$117,$D8,Mapa_riesgos!$Z$12:$Z$117,L$16)</f>
        <v>0</v>
      </c>
      <c r="M8" s="83"/>
      <c r="N8" s="84">
        <f>COUNTIFS(Mapa_riesgos!$X$12:$X$117,$D8,Mapa_riesgos!$Z$12:$Z$117,N$16)</f>
        <v>0</v>
      </c>
      <c r="O8" s="93"/>
      <c r="P8" s="78"/>
    </row>
    <row r="9" spans="2:18" ht="11.25" customHeight="1" x14ac:dyDescent="0.25">
      <c r="B9" s="78"/>
      <c r="C9" s="237"/>
      <c r="D9" s="85"/>
      <c r="E9" s="80"/>
      <c r="F9" s="86"/>
      <c r="G9" s="83"/>
      <c r="H9" s="86"/>
      <c r="I9" s="83"/>
      <c r="J9" s="86"/>
      <c r="K9" s="83"/>
      <c r="L9" s="86"/>
      <c r="M9" s="83"/>
      <c r="N9" s="86"/>
      <c r="O9" s="93"/>
      <c r="P9" s="78"/>
    </row>
    <row r="10" spans="2:18" ht="40.5" customHeight="1" x14ac:dyDescent="0.25">
      <c r="B10" s="78"/>
      <c r="C10" s="237"/>
      <c r="D10" s="81" t="str">
        <f>Datos!T4</f>
        <v>Media (3)</v>
      </c>
      <c r="E10" s="80"/>
      <c r="F10" s="87">
        <f>COUNTIFS(Mapa_riesgos!$X$12:$X$117,$D10,Mapa_riesgos!$Z$12:$Z$117,F$16)</f>
        <v>0</v>
      </c>
      <c r="G10" s="83"/>
      <c r="H10" s="87">
        <f>COUNTIFS(Mapa_riesgos!$X$12:$X$117,$D10,Mapa_riesgos!$Z$12:$Z$117,H$16)</f>
        <v>0</v>
      </c>
      <c r="I10" s="83"/>
      <c r="J10" s="87">
        <f>COUNTIFS(Mapa_riesgos!$X$12:$X$117,$D10,Mapa_riesgos!$Z$12:$Z$117,J$16)</f>
        <v>0</v>
      </c>
      <c r="K10" s="83"/>
      <c r="L10" s="82">
        <f>COUNTIFS(Mapa_riesgos!$X$12:$X$117,$D10,Mapa_riesgos!$Z$12:$Z$117,L$16)</f>
        <v>0</v>
      </c>
      <c r="M10" s="83"/>
      <c r="N10" s="84">
        <f>COUNTIFS(Mapa_riesgos!$X$12:$X$117,$D10,Mapa_riesgos!$Z$12:$Z$117,N$16)</f>
        <v>0</v>
      </c>
      <c r="O10" s="93"/>
      <c r="P10" s="78"/>
      <c r="R10" s="117"/>
    </row>
    <row r="11" spans="2:18" ht="9" customHeight="1" x14ac:dyDescent="0.25">
      <c r="B11" s="78"/>
      <c r="C11" s="237"/>
      <c r="D11" s="85"/>
      <c r="E11" s="80"/>
      <c r="F11" s="86"/>
      <c r="G11" s="83"/>
      <c r="H11" s="86"/>
      <c r="I11" s="83"/>
      <c r="J11" s="86"/>
      <c r="K11" s="83"/>
      <c r="L11" s="86"/>
      <c r="M11" s="83"/>
      <c r="N11" s="86"/>
      <c r="O11" s="93"/>
      <c r="P11" s="78"/>
    </row>
    <row r="12" spans="2:18" ht="40.5" customHeight="1" x14ac:dyDescent="0.25">
      <c r="B12" s="78"/>
      <c r="C12" s="237"/>
      <c r="D12" s="81" t="str">
        <f>Datos!T5</f>
        <v>Baja (2)</v>
      </c>
      <c r="E12" s="80"/>
      <c r="F12" s="88">
        <f>COUNTIFS(Mapa_riesgos!$X$12:$X$117,$D12,Mapa_riesgos!$Z$12:$Z$117,F$16)</f>
        <v>6</v>
      </c>
      <c r="G12" s="83"/>
      <c r="H12" s="87">
        <f>COUNTIFS(Mapa_riesgos!$X$12:$X$117,$D12,Mapa_riesgos!$Z$12:$Z$117,H$16)</f>
        <v>1</v>
      </c>
      <c r="I12" s="83"/>
      <c r="J12" s="87">
        <f>COUNTIFS(Mapa_riesgos!$X$12:$X$117,$D12,Mapa_riesgos!$Z$12:$Z$117,J$16)</f>
        <v>5</v>
      </c>
      <c r="K12" s="83"/>
      <c r="L12" s="82">
        <f>COUNTIFS(Mapa_riesgos!$X$12:$X$117,$D12,Mapa_riesgos!$Z$12:$Z$117,L$16)</f>
        <v>1</v>
      </c>
      <c r="M12" s="83"/>
      <c r="N12" s="84">
        <f>COUNTIFS(Mapa_riesgos!$X$12:$X$117,$D12,Mapa_riesgos!$Z$12:$Z$117,N$16)</f>
        <v>0</v>
      </c>
      <c r="O12" s="93"/>
      <c r="P12" s="78"/>
      <c r="R12" s="118"/>
    </row>
    <row r="13" spans="2:18" ht="9.75" customHeight="1" x14ac:dyDescent="0.25">
      <c r="B13" s="78"/>
      <c r="C13" s="237"/>
      <c r="D13" s="85"/>
      <c r="E13" s="80"/>
      <c r="F13" s="86"/>
      <c r="G13" s="83"/>
      <c r="H13" s="86"/>
      <c r="I13" s="83"/>
      <c r="J13" s="86"/>
      <c r="K13" s="83"/>
      <c r="L13" s="86"/>
      <c r="M13" s="83"/>
      <c r="N13" s="86"/>
      <c r="O13" s="93"/>
      <c r="P13" s="78"/>
    </row>
    <row r="14" spans="2:18" ht="40.5" customHeight="1" x14ac:dyDescent="0.25">
      <c r="B14" s="78"/>
      <c r="C14" s="237"/>
      <c r="D14" s="81" t="str">
        <f>Datos!T6</f>
        <v>Muy baja (1)</v>
      </c>
      <c r="E14" s="80"/>
      <c r="F14" s="88">
        <f>COUNTIFS(Mapa_riesgos!$X$12:$X$117,$D14,Mapa_riesgos!$Z$12:$Z$117,F$16)</f>
        <v>10</v>
      </c>
      <c r="G14" s="83"/>
      <c r="H14" s="88">
        <f>COUNTIFS(Mapa_riesgos!$X$12:$X$117,$D14,Mapa_riesgos!$Z$12:$Z$117,H$16)</f>
        <v>56</v>
      </c>
      <c r="I14" s="83"/>
      <c r="J14" s="87">
        <f>COUNTIFS(Mapa_riesgos!$X$12:$X$117,$D14,Mapa_riesgos!$Z$12:$Z$117,J$16)</f>
        <v>8</v>
      </c>
      <c r="K14" s="83"/>
      <c r="L14" s="82">
        <f>COUNTIFS(Mapa_riesgos!$X$12:$X$117,$D14,Mapa_riesgos!$Z$12:$Z$117,L$16)</f>
        <v>13</v>
      </c>
      <c r="M14" s="83"/>
      <c r="N14" s="84">
        <f>COUNTIFS(Mapa_riesgos!$X$12:$X$117,$D14,Mapa_riesgos!$Z$12:$Z$117,N$16)</f>
        <v>6</v>
      </c>
      <c r="O14" s="93"/>
      <c r="P14" s="78"/>
    </row>
    <row r="15" spans="2:18" ht="27.75" customHeight="1" x14ac:dyDescent="0.25">
      <c r="B15" s="78"/>
      <c r="C15" s="80"/>
      <c r="D15" s="79"/>
      <c r="E15" s="80"/>
      <c r="F15" s="79"/>
      <c r="G15" s="80"/>
      <c r="H15" s="79"/>
      <c r="I15" s="80"/>
      <c r="J15" s="79"/>
      <c r="K15" s="80"/>
      <c r="L15" s="79"/>
      <c r="M15" s="80"/>
      <c r="N15" s="79"/>
      <c r="O15" s="93"/>
      <c r="P15" s="78"/>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c r="P16" s="78"/>
    </row>
    <row r="17" spans="2:16" ht="41.25" customHeight="1" x14ac:dyDescent="0.25">
      <c r="B17" s="78"/>
      <c r="C17" s="80"/>
      <c r="D17" s="80"/>
      <c r="E17" s="80"/>
      <c r="F17" s="90"/>
      <c r="G17" s="91"/>
      <c r="H17" s="90"/>
      <c r="I17" s="91"/>
      <c r="J17" s="92" t="s">
        <v>273</v>
      </c>
      <c r="K17" s="91"/>
      <c r="L17" s="90"/>
      <c r="M17" s="91"/>
      <c r="N17" s="90"/>
      <c r="O17" s="93"/>
      <c r="P17" s="78"/>
    </row>
    <row r="18" spans="2:16" ht="18" customHeight="1" x14ac:dyDescent="0.25">
      <c r="B18" s="78"/>
      <c r="C18" s="80"/>
      <c r="D18" s="80"/>
      <c r="E18" s="80"/>
      <c r="F18" s="80"/>
      <c r="G18" s="80"/>
      <c r="H18" s="80"/>
      <c r="I18" s="80"/>
      <c r="J18" s="80"/>
      <c r="K18" s="80"/>
      <c r="L18" s="80"/>
      <c r="M18" s="80"/>
      <c r="N18" s="80"/>
      <c r="O18" s="93"/>
      <c r="P18" s="78"/>
    </row>
    <row r="19" spans="2:16" ht="26.25" x14ac:dyDescent="0.25">
      <c r="B19" s="78"/>
      <c r="C19" s="80"/>
      <c r="D19" s="92" t="s">
        <v>226</v>
      </c>
      <c r="E19" s="80"/>
      <c r="F19" s="94">
        <f>+F12+F14+H14</f>
        <v>72</v>
      </c>
      <c r="G19" s="83"/>
      <c r="H19" s="94">
        <f>+F8+F10+H8+H10+H12+J10+J12+J14</f>
        <v>14</v>
      </c>
      <c r="I19" s="83"/>
      <c r="J19" s="94">
        <f>+F6+H6+J6+J8+L6+L8+L10+L12+L14</f>
        <v>14</v>
      </c>
      <c r="K19" s="83"/>
      <c r="L19" s="94">
        <f>+N6+N8+N10+N12+N14</f>
        <v>6</v>
      </c>
      <c r="M19" s="91"/>
      <c r="N19" s="91"/>
      <c r="O19" s="93"/>
      <c r="P19" s="78"/>
    </row>
    <row r="20" spans="2:16" ht="26.25" customHeight="1" x14ac:dyDescent="0.3">
      <c r="B20" s="78"/>
      <c r="C20" s="80"/>
      <c r="D20" s="95">
        <f>SUM(F6:N14)</f>
        <v>106</v>
      </c>
      <c r="E20" s="80"/>
      <c r="F20" s="96" t="s">
        <v>275</v>
      </c>
      <c r="G20" s="97"/>
      <c r="H20" s="98" t="s">
        <v>84</v>
      </c>
      <c r="I20" s="97"/>
      <c r="J20" s="99" t="s">
        <v>276</v>
      </c>
      <c r="K20" s="97"/>
      <c r="L20" s="100" t="s">
        <v>277</v>
      </c>
      <c r="M20" s="80"/>
      <c r="N20" s="80"/>
      <c r="O20" s="93"/>
      <c r="P20" s="78"/>
    </row>
    <row r="21" spans="2:16" x14ac:dyDescent="0.25">
      <c r="B21" s="101"/>
      <c r="C21" s="102"/>
      <c r="D21" s="102"/>
      <c r="E21" s="102"/>
      <c r="F21" s="102"/>
      <c r="G21" s="102"/>
      <c r="H21" s="102"/>
      <c r="I21" s="102"/>
      <c r="J21" s="102"/>
      <c r="K21" s="102"/>
      <c r="L21" s="102"/>
      <c r="M21" s="102"/>
      <c r="N21" s="102"/>
      <c r="O21" s="103"/>
      <c r="P21" s="78"/>
    </row>
  </sheetData>
  <sheetProtection algorithmName="SHA-512" hashValue="NbUb/66LCCgL148AfUZPUJRSO6DhNq29Ogw5zgKPaOjDmmZv3YcATNuNLFsVyuSdv4RK3gp/hqkfeCqIVp4OzA==" saltValue="y4d8HnT3w08QnQviWbHLwg==" spinCount="100000" sheet="1" objects="1" scenarios="1"/>
  <mergeCells count="2">
    <mergeCell ref="C6:C14"/>
    <mergeCell ref="B2:O3"/>
  </mergeCells>
  <conditionalFormatting sqref="F12 F14 H14">
    <cfRule type="cellIs" dxfId="3" priority="4" operator="equal">
      <formula>0</formula>
    </cfRule>
  </conditionalFormatting>
  <conditionalFormatting sqref="F8 H8 F10 H10 J10 H12 J12 J14">
    <cfRule type="cellIs" dxfId="2" priority="3" operator="equal">
      <formula>0</formula>
    </cfRule>
  </conditionalFormatting>
  <conditionalFormatting sqref="F6 H6 J6 L6 J8 L8 L10 L12 L14">
    <cfRule type="cellIs" dxfId="1" priority="2"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cp:lastModifiedBy>
  <cp:revision/>
  <cp:lastPrinted>2019-05-31T22:31:03Z</cp:lastPrinted>
  <dcterms:created xsi:type="dcterms:W3CDTF">2019-02-01T14:35:23Z</dcterms:created>
  <dcterms:modified xsi:type="dcterms:W3CDTF">2022-05-20T21:26:27Z</dcterms:modified>
  <cp:category/>
  <cp:contentStatus/>
</cp:coreProperties>
</file>