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codeName="ThisWorkbook" hidePivotFieldList="1"/>
  <mc:AlternateContent xmlns:mc="http://schemas.openxmlformats.org/markup-compatibility/2006">
    <mc:Choice Requires="x15">
      <x15ac:absPath xmlns:x15ac="http://schemas.microsoft.com/office/spreadsheetml/2010/11/ac" url="C:\Users\Cesar Arcos\Desktop\Alcaldía Bogotá\Metodología riesgos Alcaldía\13Macro agosto-sep 2021\"/>
    </mc:Choice>
  </mc:AlternateContent>
  <xr:revisionPtr revIDLastSave="0" documentId="13_ncr:1_{DF98F28C-523C-4447-A6F1-C594B437AF19}" xr6:coauthVersionLast="36" xr6:coauthVersionMax="36" xr10:uidLastSave="{00000000-0000-0000-0000-000000000000}"/>
  <workbookProtection workbookPassword="C5C7" lockStructure="1"/>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state="hidden" r:id="rId8"/>
    <sheet name="Dependencias_Procesos" sheetId="51" state="hidden" r:id="rId9"/>
    <sheet name="Valoración Inicial" sheetId="56" state="hidden" r:id="rId10"/>
    <sheet name="Eficacia acciones" sheetId="49" state="hidden" r:id="rId11"/>
    <sheet name="Valoración Final" sheetId="57" state="hidden"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Mapa_Proceso!$A$11:$CD$11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Mapa_Proceso!$A$1:$AH$35</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concurrentCalc="0"/>
  <pivotCaches>
    <pivotCache cacheId="8" r:id="rId14"/>
    <pivotCache cacheId="9" r:id="rId15"/>
    <pivotCache cacheId="10"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 i="57" l="1"/>
  <c r="J14" i="57"/>
  <c r="F14" i="57"/>
  <c r="H14" i="57"/>
  <c r="F12" i="57"/>
  <c r="N14" i="57"/>
  <c r="L14" i="57"/>
  <c r="N12" i="57"/>
  <c r="L12" i="57"/>
  <c r="H12" i="57"/>
  <c r="N10" i="57"/>
  <c r="L10" i="57"/>
  <c r="J10" i="57"/>
  <c r="H10" i="57"/>
  <c r="F10" i="57"/>
  <c r="N8" i="57"/>
  <c r="L8" i="57"/>
  <c r="J8" i="57"/>
  <c r="H8" i="57"/>
  <c r="F8" i="57"/>
  <c r="N6" i="57"/>
  <c r="L6" i="57"/>
  <c r="J6" i="57"/>
  <c r="H6" i="57"/>
  <c r="F6" i="57"/>
  <c r="J10" i="56"/>
  <c r="J12" i="56"/>
  <c r="H12" i="56"/>
  <c r="N14" i="56"/>
  <c r="L14" i="56"/>
  <c r="J14" i="56"/>
  <c r="H14" i="56"/>
  <c r="F14" i="56"/>
  <c r="N12" i="56"/>
  <c r="L12" i="56"/>
  <c r="F12" i="56"/>
  <c r="N10" i="56"/>
  <c r="L10" i="56"/>
  <c r="H10" i="56"/>
  <c r="F10" i="56"/>
  <c r="N8" i="56"/>
  <c r="L8" i="56"/>
  <c r="J8" i="56"/>
  <c r="H8" i="56"/>
  <c r="F8" i="56"/>
  <c r="N6" i="56"/>
  <c r="L6" i="56"/>
  <c r="J6" i="56"/>
  <c r="H6" i="56"/>
  <c r="F6" i="56"/>
  <c r="D12" i="57"/>
  <c r="J16" i="57"/>
  <c r="F16" i="57"/>
  <c r="H16" i="57"/>
  <c r="D10" i="56"/>
  <c r="H16" i="56"/>
  <c r="D12" i="56"/>
  <c r="J16" i="56"/>
  <c r="C20" i="50"/>
  <c r="D19" i="50"/>
  <c r="C7" i="50"/>
  <c r="C17" i="50"/>
  <c r="C22" i="50"/>
  <c r="B14" i="55"/>
  <c r="B13" i="55"/>
  <c r="B12" i="55"/>
  <c r="B11" i="55"/>
  <c r="B10" i="55"/>
  <c r="B9" i="55"/>
  <c r="D13" i="49"/>
  <c r="N16" i="57"/>
  <c r="L16" i="57"/>
  <c r="D10" i="57"/>
  <c r="D8" i="57"/>
  <c r="D6" i="57"/>
  <c r="N16" i="56"/>
  <c r="L16" i="56"/>
  <c r="F16" i="56"/>
  <c r="D8" i="56"/>
  <c r="D6" i="56"/>
  <c r="D20" i="50"/>
  <c r="D10" i="50"/>
  <c r="D11" i="50"/>
  <c r="D12" i="50"/>
  <c r="D13" i="50"/>
  <c r="D14" i="50"/>
  <c r="D15" i="50"/>
  <c r="D16" i="50"/>
  <c r="D9" i="50"/>
  <c r="D3" i="50"/>
  <c r="D4" i="50"/>
  <c r="D5" i="50"/>
  <c r="D6" i="50"/>
  <c r="D2" i="50"/>
  <c r="D17" i="50"/>
  <c r="D7" i="50"/>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19" i="56"/>
  <c r="F19" i="56"/>
  <c r="F19" i="57"/>
  <c r="H19" i="57"/>
  <c r="J19" i="56"/>
  <c r="D20" i="57"/>
  <c r="L19" i="57"/>
  <c r="D20" i="56"/>
  <c r="J19" i="57"/>
  <c r="L19" i="56"/>
</calcChain>
</file>

<file path=xl/sharedStrings.xml><?xml version="1.0" encoding="utf-8"?>
<sst xmlns="http://schemas.openxmlformats.org/spreadsheetml/2006/main" count="2104" uniqueCount="868">
  <si>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</si>
  <si>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</si>
  <si>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</si>
  <si>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</si>
  <si>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</si>
  <si>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</si>
  <si>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</si>
  <si>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</si>
  <si>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</si>
  <si>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</si>
  <si>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</si>
  <si>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</si>
  <si>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</si>
  <si>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</si>
  <si>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</si>
  <si>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</si>
  <si>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</si>
  <si>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</si>
  <si>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</si>
  <si>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</si>
  <si>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</si>
  <si>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</si>
  <si>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</si>
  <si>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</si>
  <si>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</si>
  <si>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</si>
  <si>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</si>
  <si>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</si>
  <si>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</si>
  <si>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</si>
  <si>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</si>
  <si>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</si>
  <si>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</si>
  <si>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</si>
  <si>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</si>
  <si>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</si>
  <si>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</si>
  <si>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</si>
  <si>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</si>
  <si>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</si>
  <si>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</si>
  <si>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</si>
  <si>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</si>
  <si>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</si>
  <si>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</si>
  <si>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</si>
  <si>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</si>
  <si>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</si>
  <si>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</si>
  <si>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</si>
  <si>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</si>
  <si>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</si>
  <si>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</si>
  <si>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</si>
  <si>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</si>
  <si>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</si>
  <si>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</si>
  <si>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</si>
  <si>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</si>
  <si>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</si>
  <si>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</si>
  <si>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</si>
  <si>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</si>
  <si>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</si>
  <si>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</si>
  <si>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</si>
  <si>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</si>
  <si>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</si>
  <si>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</si>
  <si>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</si>
  <si>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</si>
  <si>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</si>
  <si>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</si>
  <si>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</si>
  <si>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</si>
  <si>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</si>
  <si>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</si>
  <si>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</si>
  <si>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</si>
  <si>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</si>
  <si>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</si>
  <si>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</si>
  <si>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</si>
  <si>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</si>
  <si>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</si>
  <si>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</si>
  <si>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</si>
  <si>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</si>
  <si>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</si>
  <si>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</si>
  <si>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</si>
  <si>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</si>
  <si>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</si>
  <si>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</si>
  <si>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</si>
  <si>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</si>
  <si>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</si>
  <si>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</si>
  <si>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</si>
  <si>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</si>
  <si>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</si>
  <si>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</si>
  <si>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</si>
  <si>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</si>
  <si>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</si>
  <si>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</si>
  <si>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</si>
  <si>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</si>
  <si>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</si>
  <si>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</si>
  <si>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</si>
  <si>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</si>
  <si>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</si>
  <si>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</si>
  <si>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</si>
  <si>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</si>
  <si>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</si>
  <si>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</si>
  <si>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</si>
  <si>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</si>
  <si>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</si>
  <si>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</si>
  <si>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</si>
  <si>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</si>
  <si>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</si>
  <si>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</si>
  <si>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</si>
  <si>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</si>
  <si>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</si>
  <si>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</si>
  <si>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</si>
  <si>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</si>
  <si>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</si>
  <si>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</si>
  <si>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</si>
  <si>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</si>
  <si>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</si>
  <si>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</si>
  <si>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</si>
  <si>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</si>
  <si>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</si>
  <si>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</si>
  <si>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</si>
  <si>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</si>
  <si>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</si>
  <si>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</si>
  <si>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</si>
  <si>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</si>
  <si>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</si>
  <si>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</si>
  <si>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</si>
  <si>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</si>
  <si>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</si>
  <si>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</si>
  <si>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</si>
  <si>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</si>
  <si>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</si>
  <si>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</si>
  <si>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</si>
  <si>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</si>
  <si>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</si>
  <si>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</si>
  <si>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</si>
  <si>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</si>
  <si>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</si>
  <si>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</si>
  <si>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</si>
  <si>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</si>
  <si>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</si>
  <si>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</si>
  <si>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</si>
  <si>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</si>
  <si>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</si>
  <si>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</si>
  <si>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</si>
  <si>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</si>
  <si>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</si>
  <si>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</si>
  <si>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</si>
  <si>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</si>
  <si>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</si>
  <si>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</si>
  <si>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</si>
  <si>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</si>
  <si>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</si>
  <si>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</si>
  <si>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</si>
  <si>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</si>
  <si>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</si>
  <si>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</si>
  <si>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</si>
  <si>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</si>
  <si>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</si>
  <si>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</si>
  <si>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</si>
  <si>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</si>
  <si>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</si>
  <si>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</si>
  <si>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</si>
  <si>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</si>
  <si>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</si>
  <si>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</si>
  <si>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</si>
  <si>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</si>
  <si>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</si>
  <si>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</si>
  <si>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</si>
  <si>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</si>
  <si>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</si>
  <si>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</si>
  <si>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</si>
  <si>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</si>
  <si>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</si>
  <si>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</si>
  <si>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</si>
  <si>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</si>
  <si>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</si>
  <si>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</si>
  <si>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</si>
  <si>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</si>
  <si>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</si>
  <si>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</si>
  <si>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</si>
  <si>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</si>
  <si>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</si>
  <si>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</si>
  <si>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</si>
  <si>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</si>
  <si>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</si>
  <si>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</si>
  <si>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</si>
  <si>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</si>
  <si>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</si>
  <si>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</si>
  <si>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</si>
  <si>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</si>
  <si>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</si>
  <si>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</si>
  <si>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</si>
  <si>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</si>
  <si>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</si>
  <si>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</si>
  <si>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</si>
  <si>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</si>
  <si>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</si>
  <si>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</si>
  <si>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</si>
  <si>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</si>
  <si>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</si>
  <si>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</si>
  <si>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valoración después de controles</t>
  </si>
  <si>
    <t>Acciones de contingencia</t>
  </si>
  <si>
    <t>Categoría</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</si>
  <si>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</si>
  <si>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</si>
  <si>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</si>
  <si>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</si>
  <si>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</si>
  <si>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</si>
  <si>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</si>
  <si>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</si>
  <si>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</si>
  <si>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</si>
  <si>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</si>
  <si>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</si>
  <si>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</si>
  <si>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</si>
  <si>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</si>
  <si>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</si>
  <si>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</si>
  <si>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</si>
  <si>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</si>
  <si>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</si>
  <si>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</si>
  <si>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</si>
  <si>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</si>
  <si>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</si>
  <si>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</si>
  <si>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</si>
  <si>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</si>
  <si>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</si>
  <si>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</si>
  <si>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</si>
  <si>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</si>
  <si>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</si>
  <si>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</si>
  <si>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</si>
  <si>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</si>
  <si>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</si>
  <si>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</si>
  <si>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</si>
  <si>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</si>
  <si>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</si>
  <si>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</si>
  <si>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</si>
  <si>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</si>
  <si>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</si>
  <si>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</si>
  <si>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</si>
  <si>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</si>
  <si>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</si>
  <si>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</si>
  <si>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</si>
  <si>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</si>
  <si>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</si>
  <si>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</si>
  <si>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Inicial</t>
  </si>
  <si>
    <t>Final</t>
  </si>
  <si>
    <t>Proyectos de inversión posiblemente afectados</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</si>
  <si>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</si>
  <si>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</si>
  <si>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</si>
  <si>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</si>
  <si>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</si>
  <si>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</si>
  <si>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</si>
  <si>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</si>
  <si>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</si>
  <si>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</si>
  <si>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</si>
  <si>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</si>
  <si>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VALORACIÓN ANTES DE CONTROLES (Número de riesgos)</t>
  </si>
  <si>
    <t>VALORACIÓN DESPUÉS DE CONTROLES (Número de riesgos)</t>
  </si>
  <si>
    <t>7868 Desarrollo institucional para una gestión pública eficiente</t>
  </si>
  <si>
    <t>7869 Implementación del modelo de gobierno abierto, accesible e incluyente de Bogotá</t>
  </si>
  <si>
    <t>Subsecretaría Distrital de Fortalecimiento Institucional</t>
  </si>
  <si>
    <t>Proceso / Proyecto de inversión</t>
  </si>
  <si>
    <t>Actividad clave / Fase del proyecto</t>
  </si>
  <si>
    <t>Objetivos estratégicos asociados</t>
  </si>
  <si>
    <t>Acciones frente a la solidez individual de las actividades de control (medidas de mitigación)</t>
  </si>
  <si>
    <t>Gestión de proyectos de inversión</t>
  </si>
  <si>
    <t>Posibilidad</t>
  </si>
  <si>
    <t>Total Gestión de proyectos de inversión</t>
  </si>
  <si>
    <t>Procesos / Proyectos de inversión</t>
  </si>
  <si>
    <t>Baja (5)</t>
  </si>
  <si>
    <t>Moderada (34)</t>
  </si>
  <si>
    <t>Alta (54)</t>
  </si>
  <si>
    <t>Extrema (18)</t>
  </si>
  <si>
    <t xml:space="preserve">- Promover procesos de transformación digital en la Secretaría General para aportar a la gestión pública eficiente.
</t>
  </si>
  <si>
    <t xml:space="preserve">- -- Ningún trámite y/o procedimiento administrativo
</t>
  </si>
  <si>
    <t xml:space="preserve">- Ningún otro proceso en el Sistema de Gestión de Calidad
</t>
  </si>
  <si>
    <t xml:space="preserve">- 7872 Transformación digital y gestión TIC
</t>
  </si>
  <si>
    <t xml:space="preserve">
_______________
</t>
  </si>
  <si>
    <t>Identificación del riesgo
Análisis antes de controles
Análisis de controles
Análisis después de controles
Tratamiento del riesgo</t>
  </si>
  <si>
    <t xml:space="preserve">
Análisis antes de controles
Análisis de controles
Análisis después de controles
</t>
  </si>
  <si>
    <t xml:space="preserve">
Análisis antes de controles
</t>
  </si>
  <si>
    <t xml:space="preserve">Identificación del riesgo
</t>
  </si>
  <si>
    <t xml:space="preserve">
Análisis de controles
</t>
  </si>
  <si>
    <t xml:space="preserve">Identificación del riesgo
Análisis de controles
</t>
  </si>
  <si>
    <t/>
  </si>
  <si>
    <t xml:space="preserve">
</t>
  </si>
  <si>
    <t>Identificación del riesgo
Análisis antes de controles
Análisis después de controles
Tratamiento del riesgo</t>
  </si>
  <si>
    <t>Ejecutar las Asesorías Técnicas y Proyectos en materia TIC y Transformación digital</t>
  </si>
  <si>
    <t>Decisiones ajustadas a intereses propios o de terceros en la aprobación de ejecución de Proyectos  en materia TIC y Transformación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</si>
  <si>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</si>
  <si>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</si>
  <si>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</si>
  <si>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</si>
  <si>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</si>
  <si>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</si>
  <si>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t>
  </si>
  <si>
    <t xml:space="preserve">- Profesional Especializado - 
Oficina Alta Consejería Distrital de TIC
_______________
- Profesional Especializado - 
Oficina Alta Consejería Distrital de TIC
</t>
  </si>
  <si>
    <t xml:space="preserve">- Procedimiento PR-306 actualizado
_______________
- Procedimiento PR-306 actualizado
</t>
  </si>
  <si>
    <t xml:space="preserve">01/04/2020
_______________
01/04/2020
</t>
  </si>
  <si>
    <t xml:space="preserve">31/03/2021
_______________
31/03/2021
</t>
  </si>
  <si>
    <t>-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</si>
  <si>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</si>
  <si>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</si>
  <si>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</si>
  <si>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</si>
  <si>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</si>
  <si>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</si>
  <si>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</si>
  <si>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
Tratamiento del riesgo</t>
  </si>
  <si>
    <t>- Se eliminaron las actividades de control detectivas asociadas al procedimiento de auditorias internas de gestión PR-006 y al procedimiento de Auditorías Internas de Calidad PR-361
- Se ajustaron las fichas de finalización de la acción preventiva de la acción #1 conforme a lo señalado en el aplicativo del SIG</t>
  </si>
  <si>
    <t xml:space="preserve">
Análisis antes de controles
Tratamiento del riesgo</t>
  </si>
  <si>
    <t>Se realiza la calificación del riesgo por frecuencia la cual es: "Nunca o no se ha presentado durante los últimos 4 años". Asimismo, se registran las evidencias que registran su elección para la vigencia 2020.
Se ajusta la fecha de finalización conforme a lo señalado en el aplicativo sistema integrado de gestión</t>
  </si>
  <si>
    <t xml:space="preserve">Se realizan ajustes menores a las actividades de control preventivas (PC#8) y detectiva (PC#9). </t>
  </si>
  <si>
    <t xml:space="preserve">- Consolidar una gestión pública eficiente, a través del desarrollo de capacidades institucionales, para contribuir a la generación de valor público.
</t>
  </si>
  <si>
    <t xml:space="preserve">- Todos los procesos en el Sistema de Gestión de Calidad
</t>
  </si>
  <si>
    <t xml:space="preserve">- No aplica
</t>
  </si>
  <si>
    <t>Creación del mapa de riesgos del proceso.</t>
  </si>
  <si>
    <t xml:space="preserve">- Procesos misionales y estratégicos misionales en el Sistema de Gestión de Calidad
</t>
  </si>
  <si>
    <t xml:space="preserve">
Análisis de controles
Tratamiento del riesgo</t>
  </si>
  <si>
    <t>Identificación del riesgo
Tratamiento del riesgo</t>
  </si>
  <si>
    <t>- Consulta del Registro Distrital (Consulta)
- Publicación de actos o documentos administrativos en el Registro Distrital (Trámite)
- Impresión de artes gráficas para las entidades del Distrito Capital (OPA)
- Visitas guiadas Archivo de Bogotá (OPA)
- Inscripción programas de formación virtual para servidores públicos del Distrito Capital (OPA)</t>
  </si>
  <si>
    <t>Creación del riesgo</t>
  </si>
  <si>
    <t xml:space="preserve">- Impresión de artes gráficas para las entidades del Distrito Capital (OPA)
</t>
  </si>
  <si>
    <t xml:space="preserve">- Impresión de artes gráficas para las entidades del Distrito Capital (OPA)
- Visitas guiadas Archivo de Bogotá (OPA)
- Inscripción programas de formación virtual para servidores públicos del Distrito Capital (OPA)
</t>
  </si>
  <si>
    <t xml:space="preserve">- 7873 Fortalecimiento de la capacidad institucional de la Secretaría General
</t>
  </si>
  <si>
    <t xml:space="preserve">- Director de Contratación 
- Director de Contratación 
- Director de Contratación 
- Director de Contratación 
_______________
</t>
  </si>
  <si>
    <t xml:space="preserve">
Análisis antes de controles
Análisis de controles
Análisis después de controles
Tratamiento del riesgo</t>
  </si>
  <si>
    <t>- Director(a) de Contratación
- Director(a) de Contratación
- Director(a) de Contratación</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</si>
  <si>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</si>
  <si>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Elaborar los estudios y documentos previos.</t>
  </si>
  <si>
    <t>Decisiones ajustadas a intereses propios o de terceros 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</si>
  <si>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</si>
  <si>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</si>
  <si>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</si>
  <si>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</si>
  <si>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 AP # 5: Adelantar un acompañamiento previo a la apertura del proceso de selección pública de oferentes a las dependencias  con el fin de revisar en el componente financiero y jurídico los documentos de estructuración  de dicho proceso.
- AP # 5: Verificar a través de los Comités de Contratación la necesidad de contratar bienes, servicios u obras y que los mismos sean procesos objetivos y ajustados a la normativa vigente
- (AP # 7 Aplicativo SIG - AP # 734 Aplicativo CHIE)::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
- (AP # 7 Aplicativo SIG - AP # 732 Aplicativo CHIE):: Verificar a través de los Comités de Contratación la necesidad de contratar bienes, servicios u obras y que los mismos sean procesos objetivos y ajustados a la normativa vigente
_______________
</t>
  </si>
  <si>
    <t xml:space="preserve">- Documentos, memorandos, correos electrónicos que den cuenta del acompañamiento realizado.
- Actas de Comité de Contratación
- Modelo de seguimiento con las actividades de revisión por parte del abogado responsable
- Actas de Comité de Contratación
_______________
</t>
  </si>
  <si>
    <t xml:space="preserve">27/03/2020
27/03/2020
12/02/2021
12/02/2021
_______________
</t>
  </si>
  <si>
    <t xml:space="preserve">15/01/2021
15/01/2021
31/12/2021
31/12/2021
_______________
</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</si>
  <si>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</si>
  <si>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</si>
  <si>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</si>
  <si>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</si>
  <si>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</si>
  <si>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</si>
  <si>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</si>
  <si>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</si>
  <si>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</si>
  <si>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Supervisar la ejecución de los contratos y/o convenios, y la conformidad de los productos, servicios y obras contratados para el proceso.</t>
  </si>
  <si>
    <t>Realización de cobros indebidos 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</si>
  <si>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</si>
  <si>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</si>
  <si>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</si>
  <si>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</si>
  <si>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</si>
  <si>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 (AP # 10 Aplicativo SIG - AP # 746 Aplicativo CHIE)::Realizar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</si>
  <si>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 Director de Contratación 
_______________
</t>
  </si>
  <si>
    <t xml:space="preserve">
- Evidencias de las socializaciones adelantadas
_______________
</t>
  </si>
  <si>
    <t xml:space="preserve">
01/03/2021
_______________
</t>
  </si>
  <si>
    <t xml:space="preserve">
31/07/2021
_______________
</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</si>
  <si>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</si>
  <si>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</si>
  <si>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</si>
  <si>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</si>
  <si>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</si>
  <si>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</si>
  <si>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 xml:space="preserve">Identificación del riesgo </t>
  </si>
  <si>
    <t>Evaluar las quejas o informes e iniciar proceso ordinario o verbal según proceda</t>
  </si>
  <si>
    <t>Decisiones ajustadas a intereses propios o de terceros 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</si>
  <si>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</si>
  <si>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Presiones o motivaciones individuales, sociales o colectivas que inciten a realizar conductas contrarias al deber ser.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</si>
  <si>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</si>
  <si>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</si>
  <si>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Las actividades de control establecidas son las adecuadas y ubican el riesgo en la parte más baja de probabilidad, aunque el impacto no disminuye para este tipo de riesgos.</t>
  </si>
  <si>
    <t xml:space="preserve">
- AP#21 ACT.2 Definir e implementar una estrategia de divulgación en materia preventiva disciplinaria, dirigida a los funcionarios y colaboradores de la Secretaría General.
- AP#21 ACT.1 Actualizar los procedimientos verbal y ordinario incluyendo la asignación de un consecutivo a los autos emitidos en la Oficina de Control Interno Disciplinario, para llevar un mayor control al estado de los mismos.
- AP#21 ACT.3 Realizar informes cuatrimestrales que contengan las acciones preventivas desarrolladas para evitar hechos de corrupción, e indiquen los riesgos de esta naturaleza susceptibles de materializarse  o presentados en el periodo.
_______________
</t>
  </si>
  <si>
    <t xml:space="preserve">
- Jefe de la Oficina de Control Interno Disciplinario
- Jefe de la Oficina de Control Interno Disciplinario
- Jefe de la Oficina de Control Interno Disciplinario
_______________
</t>
  </si>
  <si>
    <t xml:space="preserve">
- Estrategia de divulgación definida e implementada.
- Procedimientos verbal y ordinario actualizados en cuanto a la asignación de un consecutivo de los autos emitidos.
- Informes cuatrimestrales sobre acciones preventivas y materialización de riesgos de corrupción.
_______________
</t>
  </si>
  <si>
    <t xml:space="preserve">
18/02/2021
18/02/2021
01/05/2021
_______________
</t>
  </si>
  <si>
    <t xml:space="preserve">
30/11/2021
05/04/2021
31/12/2021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</si>
  <si>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</si>
  <si>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</si>
  <si>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</si>
  <si>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</si>
  <si>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</si>
  <si>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</si>
  <si>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</si>
  <si>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</si>
  <si>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</si>
  <si>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</si>
  <si>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</si>
  <si>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</si>
  <si>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Se retiran actividades de control detectivas PR-006 Auditorias internas de gestión y PR-361 Auditorias internas de calidad.</t>
  </si>
  <si>
    <t>Identificación del riesgo
Análisis de controles
Análisis después de controles
Tratamiento del riesgo</t>
  </si>
  <si>
    <t>Recibir y custodiar los insumos y materas primas durante el proceso de producción de conformidad con las características técnicas requeridas hasta la entrega del producto terminado al almacén</t>
  </si>
  <si>
    <t>Se actualiza la identificación del riesgo, actividad clave, las evidencias que soportan la probabilidad antes de controles, las actividades de control frente a la probabilidad y el impacto y las actividades después de controles.</t>
  </si>
  <si>
    <t>Se retiran actividades de control detectivas PR-006 Auditorias internas de gestión y PR-361 Auditorias internas de calidad y se cambia la tipología del riesgo.</t>
  </si>
  <si>
    <t>Desvío de recursos físicos o económicos durante la utilización de materias primas, insumos, repuestos o sobrantes en la producción de artes gráficas, con el fin de obtener dádivas o beneficio a nombre propio</t>
  </si>
  <si>
    <t xml:space="preserve">- Bajo nivel de gestión del software EMLAZE, como herramienta para el seguimiento de la producción de la Imprenta Distrital.
- Deficiencia en el control de salida de insumos y materia prima para producción.
- Falta de control sobre la materia prima sobrante.
-  
</t>
  </si>
  <si>
    <t xml:space="preserve">- Presiones o motivaciones individuales, sociales o colectivas, que inciten a realizar conductas contrarias al deber ser
</t>
  </si>
  <si>
    <t xml:space="preserve">- Financiero
- Financiero
- Medidas de control interno y externo
- Imagen
</t>
  </si>
  <si>
    <t>Se determina la probabilidad (1 rara vez) ya que las actividades de control preventivas han evitado la materialización del riesgo. El impacto se considera moderado (3) teniendo en cuenta los múltiples efectos que se generan con su materialización.</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</si>
  <si>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t>
  </si>
  <si>
    <t xml:space="preserve">- AP 23-2020 - ACT 1: Implementar acciones de control administrativo a los repuestos adquiridos para la maquinaria de artes gráficas, con el propósito de evitar la pérdida o hurto de los mismos.
- AP 23-2020 - ACT 2:  Incluir como control en el Procedimiento 2213300 PR-215 y formalizar en el SIG, el reporte mensual de  la disposición final de residuos peligrosos en el formato 4233100-FT-1037 y residuos aprovechables 2213300-FT-1036 generados por el proceso productivo. 
Lo anterior para la gestión de los residuos generados en el proceso productivo de producción.
- AP 21-2020 - ACT 3: Asegurar la implementación y optimización del Software Emlaze como mínimo en el 70% de sus funcionalidades.
_______________
</t>
  </si>
  <si>
    <t xml:space="preserve">- Profesional Universitario 2019-18 y Auxiliar administrativo 407-27
- Gestor PIGA y Gestor Calidad
- Profesional universitario 219-09-Subdirector Técnico
_______________
</t>
  </si>
  <si>
    <t xml:space="preserve">- Comprobante de ingreso a almacén de repuestos existentes catalogados como sobrantes. 
- Bitácoras de residuos
- Reporte de porcentaje de implementación del sistema de información en la Subdirección de Imprenta Distrital.
_______________
</t>
  </si>
  <si>
    <t xml:space="preserve">15/12/2020
16/06/2020
02/11/2020
_______________
</t>
  </si>
  <si>
    <t xml:space="preserve">14/04/2021
14/04/2021
02/03/2021
_______________
</t>
  </si>
  <si>
    <t>-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</si>
  <si>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</si>
  <si>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</si>
  <si>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Revisión y actualización de mapa de riesgos según el reporte de monitoreo efectuado a corte 31 de diciembre de 2019. Se identificaron las perspectivas del impacto y se definieron las acciones de tratamiento para el año 2020 y 2021.</t>
  </si>
  <si>
    <t>Fila 60: Fila 60. El campo "Seleccione los proyectos de inversión posiblemente afectados" se modifica a la opción " Sin asociación a los proyectos de inversión.
Fila 126, 127, 128, 142 y 143 : Cambio de ejecución a "Siempre"
Fila 189: Cambio a "Reducir"
Filas 214, 215, 216, 224 y 225: Se eliminan errores en digitación sobre acciones de tratamiento que están registradas en la sección "Acciones de tratamiento para fortalecer la gestión del riesgo según la valoración" .</t>
  </si>
  <si>
    <t>Desvío de recursos físicos o económicos 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</si>
  <si>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elaboración de trabajos de artes gráficas.
- Bajo nivel de gestión del software EMLAZE, como herramienta para el seguimiento de la producción de la Imprenta Distrital.
</t>
  </si>
  <si>
    <t xml:space="preserve">- Financiero
- Imagen
- Medidas de control interno y externo
</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</si>
  <si>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t>
  </si>
  <si>
    <t xml:space="preserve">
- AP 24-2020 - ACT 1: Realizar verificación periódica y seguimiento de reportes de los contadores de las máquinas de CTP e impresión y hacer un comparativo con los trabajos de las entidades distritales solicitados.
- AP 24-2020 - ACT 2: Verificar periódicamente y hacer seguimiento del uso de planchas litográficas dentro del proceso de artes gráficas.
- AP 21-2020 - ACT 3:  Asegurar la implementación y optimización del Software Emlaze como mínimo en el 70% de sus funcionalidades.
_______________
</t>
  </si>
  <si>
    <t xml:space="preserve">
- Profesional Universitario 219-09-Asesor-Subdirector Técnico
- Profesional Universitario 219-09-Asesor-Subdirector Técnico
- Asesor-Profesional universitario 219-09-Subdirector Técnico
_______________
</t>
  </si>
  <si>
    <t xml:space="preserve">
- Reporte de los contadores máquinas de CTP e impresión y análisis de su verificación.
- Reporte de planchas usadas y análisis de su verificación.
- Reporte de porcentaje de implementación del sistema de información en la Subdirección de Imprenta Distrital.
_______________
</t>
  </si>
  <si>
    <t xml:space="preserve">
15/12/2020
15/12/2020
02/11/2020
_______________
</t>
  </si>
  <si>
    <t xml:space="preserve">
14/04/2021
14/04/2021
02/03/2021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</si>
  <si>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</si>
  <si>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</si>
  <si>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Fila 60: El campo "Seleccione los proyectos de inversión posiblemente afectados" se modifica a la opción " Sin asociación a los proyectos de inversión.
Fila 142: se cambia frecuencia a "Siempre"
Fila 224: Se borra acción
Filas 240 - 241 - 242 : Se complementa nomenclatura de la AP.
Fila 242 Se modifica fecha terminación.
Fila 224: Se eliminan errores en digitación sobre acciones de tratamiento que están registradas en la sección "Acciones de tratamiento para fortalecer la gestión del riesgo según la valoración" .</t>
  </si>
  <si>
    <t xml:space="preserve">- Jefe de la OTIC
- Jefe de la OTIC
- Jefe de la OTIC
- Jefe de la OTIC
- Jefe de la OTIC
- Jefe de la OTIC
_______________
- Jefe de la OTIC
- Jefe de la OTIC
- Jefe de la OTIC
- Jefe de la OTIC
</t>
  </si>
  <si>
    <t xml:space="preserve">10/02/2021
01/04/2021
10/02/2021
01/04/2021
10/02/2021
01/04/2021
_______________
10/02/2021
01/04/2021
10/02/2021
01/04/2021
</t>
  </si>
  <si>
    <t xml:space="preserve">03/09/2021
03/09/2021
03/09/2021
03/09/2021
03/09/2021
03/09/2021
_______________
03/09/2021
03/09/2021
03/09/2021
03/09/2021
</t>
  </si>
  <si>
    <t>Identificación del riesgo
Análisis antes de controles
Análisis de controles
Tratamiento del riesgo</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</si>
  <si>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</si>
  <si>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</si>
  <si>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Se ajustan las actividades de control, conforme a la última actualización efectuada al procedimiento 2213200-PR-116 “Elaboración y seguimiento del plan estratégico de TI basado en la arquitectura empresarial de TI”.
Se cambia fecha fin real de la acción preventiva # 3 en las actividades 1 (CHIE 768) y 2 (CHIE 769).</t>
  </si>
  <si>
    <t>Creación del mapa de riesgos.</t>
  </si>
  <si>
    <t xml:space="preserve">Formular el Plan Estratégico  de Tecnologías de la Información y las Comunicaciones </t>
  </si>
  <si>
    <t>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</si>
  <si>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</si>
  <si>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</si>
  <si>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</si>
  <si>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</si>
  <si>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La valoración del riesgo después de controles quedó en escala de probabilidad RARA VEZ y el impacto bajo de catastrófico a MAYOR. En consecuencia deja el riesgo en zona resultante ALTA.</t>
  </si>
  <si>
    <t xml:space="preserve">-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_______________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t>
  </si>
  <si>
    <t xml:space="preserve">-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_______________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t>
  </si>
  <si>
    <t>-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</si>
  <si>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</si>
  <si>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</si>
  <si>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</si>
  <si>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</si>
  <si>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</si>
  <si>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</si>
  <si>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Ejecutar el programa de trabajo, documentando en papeles de trabajo los soportes de las conclusiones obtenidas y estructurar el informe de auditoría contentivo de los hallazgos identificados.</t>
  </si>
  <si>
    <t>Decisiones ajustadas a intereses propios o de terceros 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</si>
  <si>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</si>
  <si>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</si>
  <si>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</si>
  <si>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</si>
  <si>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 AP#28. Act. 1. Solicitar a cada auditor interno al inicio de cada auditoria la manifestación de no estar incurso en conflicto de interés
- AP#28. Act. 2. Realizar una socialización en el mes de marzo, acerca de las situaciones de corrupción que se pueden dar en  el desarrollo de trabajos de auditoria.
- AP#28. Act. 3. Suscripción del compromiso de ética por parte del Jefe de Oficina, profesionales y contratistas.
_______________
</t>
  </si>
  <si>
    <t xml:space="preserve">
- Jefe Oficina de Control Interno
- Jefe Oficina de Control Interno
- Jefe Oficina de Control Interno
_______________
</t>
  </si>
  <si>
    <t xml:space="preserve">
- Documento formalizado por cada auditor
- Presentación y lista de asistencia
- Documento formalizado por cada auditor
_______________
</t>
  </si>
  <si>
    <t xml:space="preserve">
19/02/2021
19/02/2021
19/02/2021
_______________
</t>
  </si>
  <si>
    <t xml:space="preserve">
31/12/2021
06/05/2021
28/02/2021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</si>
  <si>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</si>
  <si>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</si>
  <si>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</si>
  <si>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</si>
  <si>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Se ajusta la tipología del riesgo pasando de operativo a cumplimiento.
Se incluye la actividad de control para "revisar la suscripción y/o renovación del compromiso de ética por parte del auditor".</t>
  </si>
  <si>
    <t>Se indica que el riesgo no tiene proyectos de inversión vigentes asociados.
Se incluyen las acciones de tratamiento en el marco de la acción preventiva No 28</t>
  </si>
  <si>
    <t>Uso indebido de información privilegiada 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</si>
  <si>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</si>
  <si>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</si>
  <si>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</si>
  <si>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</si>
  <si>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</si>
  <si>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 xml:space="preserve">
Análisis de controles
Análisis después de controles
</t>
  </si>
  <si>
    <t xml:space="preserve">Identificación del riesgo
Análisis antes de controles
Análisis de controles
Análisis después de controles
</t>
  </si>
  <si>
    <t>Gestionar los recursos necesarios para el ingreso a bodega y registro en los inventarios de los bienes objeto de solicitud.</t>
  </si>
  <si>
    <t>Desvío de recursos físicos o económicos en  el ingreso, suministro y baja  de bienes de consumo, consumo controlado y devolutivo de los inventarios de la entidad, con el fin de obtener beneficios a nombre propio o de un tercero</t>
  </si>
  <si>
    <t xml:space="preserve">- La información de entrada que se requiere para desarrollar las actividades no es completa o de calidad.
- Deficiencias en la supervisión de contratos suscritos por las dependencias para la adquisición de bienes de la entidad.
- En la estructuración de los procesos contractuales no se tiene en cuenta el procedimiento de ingreso o entrada de bienes.
- Omisión o incumplimiento de procedimientos para agilizar trámites.
- Ingreso intencional de información errónea para lograr beneficios personales.
- Amiguismo o clientelismo.
- Concentración de información de determinadas actividades o procesos en una persona.
- Conflicto de intereses.
</t>
  </si>
  <si>
    <t xml:space="preserve">- Cambios constantes en la normativa vigente.
- Presiones o motivaciones individuales, sociales o colectivas que inciten a realizar conductas contrarias al deber ser.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</si>
  <si>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</si>
  <si>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t>
  </si>
  <si>
    <t>Se determina la probabilidad (1 rara vez) ya que el riesgo nunca se ha materializado o no se ha presentado en los últimos cuatro años. El impacto (4 mayor) obedece sanción por parte del ente de control u otro ente regulador.</t>
  </si>
  <si>
    <t xml:space="preserve">-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_______________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t>
  </si>
  <si>
    <t xml:space="preserve">- profesional universitario
profesional universitario
- profesional universitario
profesional universitario
- profesional universitario
profesional universitario
- profesional universitario
profesional universitario
- profesional universitario
profesional universitario
- profesional universitario
profesional universitario
_______________
- profesional universitario
profesional universitario
</t>
  </si>
  <si>
    <t xml:space="preserve">-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_______________
- Propuesta de procedimientos revisados pendientes de ajustes y aprobación
Actualización de los procedimientos en el Sistema de Gestión de Calidad
</t>
  </si>
  <si>
    <t xml:space="preserve">19/07/2021
17/09/2021
19/07/2021
17/09/2021
19/07/2021
17/09/2021
19/07/2021
17/09/2021
19/07/2021
17/09/2021
19/07/2021
17/09/2021
_______________
19/07/2021
17/09/2021
</t>
  </si>
  <si>
    <t xml:space="preserve">16/09/2021
15/11/2021
16/09/2021
15/11/2021
16/09/2021
15/11/2021
16/09/2021
15/11/2021
16/09/2021
15/11/2021
16/09/2021
15/11/2021
_______________
16/09/2021
15/11/2021
</t>
  </si>
  <si>
    <t>-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</si>
  <si>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</si>
  <si>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
- Evidencia de reunión o acta de revisión.
- Reporte de inconsistencias
- Documentos con las gestiones efectuadas.
- Mapa de riesgo del proceso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</si>
  <si>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</si>
  <si>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</si>
  <si>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</si>
  <si>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 xml:space="preserve">Identificación del riesgo
Análisis antes de controles
Análisis después de controles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</si>
  <si>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</si>
  <si>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</si>
  <si>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Actualización de controles de acuerdo a las nuevas versiones de procedimientos.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</si>
  <si>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</si>
  <si>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</si>
  <si>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 xml:space="preserve">- Procesos de apoyo operativo en el Sistema de Gestión de Calidad
</t>
  </si>
  <si>
    <t>Seguimiento y control de la información de los bienes de propiedad de la entidad</t>
  </si>
  <si>
    <t>Desvío de recursos físicos o económicos durante el seguimiento y control de la información de los bienes de propiedad de la entidad, fin de obtener beneficios a nombre propio o de un tercero</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</si>
  <si>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</si>
  <si>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</si>
  <si>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</si>
  <si>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</si>
  <si>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</si>
  <si>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_______________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t>
  </si>
  <si>
    <t xml:space="preserve">- profesional universitario
profesional universitario
- profesional universitario
profesional universitario
_______________
- profesional universitario
profesional universitario
- profesional universitario
profesional universitario
</t>
  </si>
  <si>
    <t xml:space="preserve">-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_______________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t>
  </si>
  <si>
    <t xml:space="preserve">19/07/2021
17/09/2021
19/07/2021
17/09/2021
_______________
19/07/2021
17/09/2021
19/07/2021
17/09/2021
</t>
  </si>
  <si>
    <t xml:space="preserve">16/09/2021
15/11/2021
16/09/2021
15/11/2021
_______________
16/09/2021
15/11/2021
16/09/2021
15/11/2021
</t>
  </si>
  <si>
    <t>-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</si>
  <si>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</si>
  <si>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</si>
  <si>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</si>
  <si>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</si>
  <si>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</si>
  <si>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Se actualizaron los análisis después de controles
Eliminación de auditorias como controles preventivos</t>
  </si>
  <si>
    <t>Actualización de controles de acuerdo a las nuevas versiones de procedimientos.
Actualización de Acciones Preventivas para el tratamiento del riesgo.</t>
  </si>
  <si>
    <t xml:space="preserve">- Fortalecer la prestación del servicio a la ciudadanía con oportunidad, eficiencia y transparencia, a través del uso de la tecnología y la cualificación de los servidores.
</t>
  </si>
  <si>
    <t>Creación y aprobación del mapa de riesgos del proceso Gestión del Sistema Distrital de Servicio a la Ciudadanía</t>
  </si>
  <si>
    <t>Coordinar y articular la gestión de las entidades participantes en el Modelo Multicanal de servicio</t>
  </si>
  <si>
    <t>Se ajustan los controles detectivos y preventivos en coherencia con la actualización del procedimiento Administración del Modelo Multicanal de Servicio a la Ciudadanía (2213300-PR-036) versión 15.</t>
  </si>
  <si>
    <t>Se ajustó proyectos de inversión posiblemente afectados, teniendo en cuenta que el riesgo no esta asociado a los riesgos del proyecto de inversión.
Se ajustó acción de tratamiento de acuerdo con lo registrado en el aplicativo SIG.</t>
  </si>
  <si>
    <t>Realización de cobros indebidos 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</si>
  <si>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</si>
  <si>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</si>
  <si>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</si>
  <si>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</si>
  <si>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</si>
  <si>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 (A.P # 31 Aplicativo SIG - A.P # 726 Aplicativo CHIE) Sensibilizar a los nuevos servidores de la DSDSC sobre los valores de integridad, con relación al servicio a la ciudadanía. 
_______________
</t>
  </si>
  <si>
    <t xml:space="preserve">
- Gestores de transparencia e integridad de la Dirección del Sistema Distrital de Servicio a la Ciudadana.
_______________
</t>
  </si>
  <si>
    <t xml:space="preserve">
- Servidores de la Red CADE sensibilizados en el Código de Integridad
_______________
</t>
  </si>
  <si>
    <t xml:space="preserve">
03/03/2021
_______________
</t>
  </si>
  <si>
    <t xml:space="preserve">
31/12/2021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</si>
  <si>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</si>
  <si>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</si>
  <si>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</si>
  <si>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</si>
  <si>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</si>
  <si>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</si>
  <si>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</si>
  <si>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</si>
  <si>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</si>
  <si>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</si>
  <si>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Medir y analizar la calidad en la prestación del servicio en los diferentes canales de servicio a la Ciudadanía.</t>
  </si>
  <si>
    <t>Decisiones ajustadas a intereses propios o de terceros 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</si>
  <si>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</si>
  <si>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</si>
  <si>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</si>
  <si>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</si>
  <si>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 (A.P # 15 Aplicativo SIG - A.P # 723 Aplicativo CHIE) Sensibilizar a los servidores de la DDCS sobre los valores de integridad, con relación al servicio a la ciudadanía.
_______________
</t>
  </si>
  <si>
    <t xml:space="preserve">
- Gestor de integridad de la Dirección Distrital de Calidad del Servicio.
_______________
</t>
  </si>
  <si>
    <t xml:space="preserve">
- Servidores de la DDCS sensibilizados en el Código de Integridad
_______________
</t>
  </si>
  <si>
    <t xml:space="preserve">
01/04/2021
_______________
</t>
  </si>
  <si>
    <t xml:space="preserve">
31/10/2021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</si>
  <si>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</si>
  <si>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</si>
  <si>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</si>
  <si>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</si>
  <si>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</si>
  <si>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</si>
  <si>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</si>
  <si>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</si>
  <si>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</si>
  <si>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</si>
  <si>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</si>
  <si>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</si>
  <si>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Desvío de recursos físicos o económicos 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</si>
  <si>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</si>
  <si>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</si>
  <si>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</si>
  <si>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</si>
  <si>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</si>
  <si>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 (AP # 6 Aplicativo SIG - AP # 708 Aplicativo CHIE):Realizar la actualización del procedimiento 2215100-PR-082 Consulta de fondos documentales custodiados por el Archivo de Bogotá
- (AP # 23 Aplicativo SIG - AP # 715 Aplicativo CHIE): Realizar la actualización del procedimiento 4213200-PR-375 Gestión de las Solicitudes Internas de Documentos Históricos 
_______________
</t>
  </si>
  <si>
    <t xml:space="preserve">
- Subdirector Técnico
- Subdirector Técnico
_______________
</t>
  </si>
  <si>
    <t xml:space="preserve">
- Procedimiento PR: 082 actualizado y publicado.
- Procedimiento PR: 375 actualizado y publicado.
_______________
</t>
  </si>
  <si>
    <t xml:space="preserve">
15/02/2021
18/02/2021
_______________
</t>
  </si>
  <si>
    <t xml:space="preserve">
0909/2021
06/09/2021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</si>
  <si>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</si>
  <si>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Distrital de Archivo de Bogotá
- Subdirector Técnico
- Profesionales universitarios y/o especializados de la Subdirección Técnica
- Director(a) Distrital de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</si>
  <si>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</si>
  <si>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</si>
  <si>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</si>
  <si>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t>
  </si>
  <si>
    <t xml:space="preserve">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t>
  </si>
  <si>
    <t xml:space="preserve">Se modifica la fecha de finalización de las acciones preventivas número 6 y 23, conforme a las fechas de finalización reprogramadas en el aplicativo SIG </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</si>
  <si>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</si>
  <si>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Decisiones ajustadas a intereses propios o de terceros 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</si>
  <si>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</si>
  <si>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</si>
  <si>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</si>
  <si>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</si>
  <si>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</si>
  <si>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
-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
_______________
- AP#17:Ajustar el procedimiento PR : 299 Seguimiento al cumplimiento de la normatividad archivística en las entidades del distrito capital, con el propósito de fortalecer los controles y las actividades establecidos.
</t>
  </si>
  <si>
    <t xml:space="preserve">
- Profesional universitario de la Subdirección del Sistema Distrital de Archivos
- Profesional universitario de la Subdirección del Sistema Distrital de Archivos
_______________
- Profesional universitario de la Subdirección del Sistema Distrital de Archivos
</t>
  </si>
  <si>
    <t xml:space="preserve">
- Procedimiento PR: 257 y 293 actualizado y publicado.
- Procedimiento PR: 257 y 293 actualizado y publicado.
_______________
- Procedimiento PR: 299 actualizado y publicado.
</t>
  </si>
  <si>
    <t xml:space="preserve">
15/02/2021
15/02/2021
_______________
15/05/2020
</t>
  </si>
  <si>
    <t xml:space="preserve">
07/09/2021
07/09/2021
_______________
28/02/2021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</si>
  <si>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</si>
  <si>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Distrital de Archivo de Bogotá
- Subdirector del Sistema Distrital de Archivos
- Profesional universitario y/o especializado
- Director(a) Distrital de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</si>
  <si>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</si>
  <si>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</si>
  <si>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</si>
  <si>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</si>
  <si>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1.Se incluyen en el SIG nuevas acciones preventivas para el año 2021.</t>
  </si>
  <si>
    <t xml:space="preserve">Se modifica la fecha de finalización de la acción  preventiva número 12, conforme a la fecha de finalización reprogramada en el aplicativo SIG </t>
  </si>
  <si>
    <t>Gestionar la defensa judicial y extrajudicial de la Secretaría General de la Alcaldía Mayor de Bogotá, D. C.</t>
  </si>
  <si>
    <t>Creación del riesgo.</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</si>
  <si>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</si>
  <si>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</si>
  <si>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</si>
  <si>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 xml:space="preserve">Identificación del riesgo
Análisis antes de controles
</t>
  </si>
  <si>
    <t>Decisiones ajustadas a intereses propios o de terceros 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</si>
  <si>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</si>
  <si>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</si>
  <si>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</si>
  <si>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</si>
  <si>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</si>
  <si>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 18 Aplicativo SIG - A.P # 731 Aplicativo CHIE): Estudio, evaluación y análisis de las conciliaciones, procesos y laudos arbitrales que fueron de conocimiento del Comité de Conciliación.
_______________
-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 18 Aplicativo SIG - A.P # 731 Aplicativo CHIE): Estudio, evaluación y análisis de las conciliaciones, procesos y laudos arbitrales que fueron de conocimiento del Comité de Conciliación.
</t>
  </si>
  <si>
    <t xml:space="preserve">- Jefe de Oficina Asesora de Jurídica 
- Comité de Conciliación. 
_______________
- Jefe de Oficina Asesora de Jurídica 
- Comité de Conciliación.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</si>
  <si>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t>
  </si>
  <si>
    <t xml:space="preserve">17/02/2021
17/02/2021
_______________
17/02/2021
17/02/2021
</t>
  </si>
  <si>
    <t xml:space="preserve">31/03/2021
31/12/2021
_______________
31/03/2021
31/12/2021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</si>
  <si>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Reasignar el caso a un nuevo profesional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 Actualizar el mapa de riesgos del proceso Gestión Jurídica</t>
  </si>
  <si>
    <t>- Jefe de Oficina Asesora de Jurídica
- Jefe de Oficina Asesora de Jurídica
- Jefe de Oficina Asesora de Jurídica
- Comité de Conciliación. 
- Comité de Conciliación.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</si>
  <si>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Formato de publicación y divulgación proactiva de la Declaración de Bienes y Rentas, Registro de Conflicto de Interés y Declaración del Impuesto sobre la Renta y Complementarios. Ley 2013 del 30 de diciembre de 2019
- Asignación del caso en el sistema correspondiente
- Recomendación del Comité de Conciliación - Informe de Gestión del Comité de Conciliación.
- Recomendación del Comité de Conciliación - Informe de Gestión del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</si>
  <si>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</si>
  <si>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</si>
  <si>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</si>
  <si>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</si>
  <si>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 xml:space="preserve">-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t>
  </si>
  <si>
    <t xml:space="preserve">-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_______________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t>
  </si>
  <si>
    <t xml:space="preserve">- Jefe de la OTIC
- Jefe de la OTIC
- Jefe de la OTIC
- Jefe de la OTIC
- Jefe de la OTIC
- Jefe de la OTIC
- Jefe de la OTIC
- Jefe de la OTIC
_______________
- Jefe de la OTIC
- Jefe de la OTIC
- Jefe de la OTIC
- Jefe de la OTIC
- Jefe de la OTIC
- Jefe de la OTIC
- Jefe de la OTIC
- Jefe de la OTIC
</t>
  </si>
  <si>
    <t xml:space="preserve">- Sensibilización a los integrantes del proceso
- Procedimiento PR-104 Modificado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_______________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 Sensibilización a los integrantes del proceso
- Procedimiento PR-104 Modificado
</t>
  </si>
  <si>
    <t xml:space="preserve">19/02/2021
19/02/2021
19/02/2021
19/02/2021
19/02/2021
19/02/2021
19/02/2021
19/02/2021
_______________
19/02/2021
19/02/2021
19/02/2021
19/02/2021
19/02/2021
19/02/2021
19/02/2021
19/02/2021
</t>
  </si>
  <si>
    <t xml:space="preserve">10/03/2021
31/05/2021
10/03/2021
31/05/2021
10/03/2021
31/05/2021
10/03/2021
31/05/2021
_______________
10/03/2021
31/05/2021
10/03/2021
31/05/2021
10/03/2021
31/05/2021
10/03/2021
31/05/2021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</si>
  <si>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</si>
  <si>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</si>
  <si>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Administración  y/o gestión de los recursos de la Infraestructura tecnológica de la secretaria general</t>
  </si>
  <si>
    <t>Exceso de las facultades otorgadas 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</si>
  <si>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</si>
  <si>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</si>
  <si>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</si>
  <si>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</si>
  <si>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</si>
  <si>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</si>
  <si>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</si>
  <si>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</si>
  <si>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</si>
  <si>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</si>
  <si>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</si>
  <si>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</si>
  <si>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</si>
  <si>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</si>
  <si>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</si>
  <si>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 xml:space="preserve">Se ajusta la actividad 16 como actividad de control, conforme con la actividad 2 de la acción preventiva No. 2 asociada al proceso Gestión de Servicios Administrativos. </t>
  </si>
  <si>
    <t xml:space="preserve">Realizar la adquisición del bien o servicio y su legalización </t>
  </si>
  <si>
    <t>Desvío de recursos físicos o económicos 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</si>
  <si>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</si>
  <si>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</si>
  <si>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</si>
  <si>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</si>
  <si>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xml:space="preserve">-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_______________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t>
  </si>
  <si>
    <t xml:space="preserve">- Subdirector de Servicios Administrativos
- Subdirector de Servicios Administrativos
_______________
- Subdirector de Servicios Administrativos
- Subdirector de Servicios Administrativos
- Subdirector de Servicios Administrativos
</t>
  </si>
  <si>
    <t xml:space="preserve">- Evidencias de reunión: Revisión y ajustes propuesta de actualización de procedimientos 
- Evidencias de reunión: Revisión y ajustes propuesta de actualización de procedimientos 
_______________
- Evidencias de reunión: Revisión y ajustes propuesta de actualización de procedimientos 
- Evidencias de reunión: Revisión y ajustes propuesta de actualización de procedimientos 
- Evidencias de reunión: Revisión y ajustes propuesta de actualización de procedimientos 
</t>
  </si>
  <si>
    <t xml:space="preserve">19/10/2021
19/10/2021
_______________
19/10/2021
19/10/2021
19/10/2021
</t>
  </si>
  <si>
    <t xml:space="preserve">19/11/2021
19/11/2021
_______________
19/11/2021
19/11/2021
19/11/2021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</si>
  <si>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</si>
  <si>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Subdirector(a) de Servicios Administrativos
- Subdirector Financiero o Jefe de la Oficina de Control Interno
- Subdirector Servicios Administrativos
- Subdirector Servicios Administrativos
- Subdirector Financiero o Jefe de la Oficina de Control Interno
- Subdirector(a) de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</si>
  <si>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</si>
  <si>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</si>
  <si>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</si>
  <si>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</si>
  <si>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</si>
  <si>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</si>
  <si>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Se actualizaron las fechas de finalización de las acciones acorde con el aplicativo SIG y los memorandos de solicitud de cierre y reprogramación.</t>
  </si>
  <si>
    <t>Gestionar y tramitar las comunicaciones oficiales.
Gestionar y tramitar transferencias documentales.
Gestionar y tramitar actos administrativos.
Consulta y préstamo de documentos.</t>
  </si>
  <si>
    <t>Uso indebido de información privilegiada 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</si>
  <si>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</si>
  <si>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</si>
  <si>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</si>
  <si>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La valoración del riesgo después de controles arroja rara vez en la escala de probabilidad con un impacto mayor lo que lo ubica al riesgo en zona resultante alta.</t>
  </si>
  <si>
    <t xml:space="preserve">
- Realizar sensibilización cuatrimestral sobre el manejo y custodia de los documentos conforme a los lineamientos establecidos en el proceso. (Acción preventiva N° 25) 
_______________
</t>
  </si>
  <si>
    <t xml:space="preserve">
- Profesional Especializado (Subdirección de Servicios Administrativos)
_______________
</t>
  </si>
  <si>
    <t xml:space="preserve">
- Evidencias de sensibilizaciones realizadas
_______________
</t>
  </si>
  <si>
    <t xml:space="preserve">
19/02/2021
_______________
</t>
  </si>
  <si>
    <t xml:space="preserve">
30/11/2021
_______________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</si>
  <si>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</si>
  <si>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</si>
  <si>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</si>
  <si>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</si>
  <si>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</si>
  <si>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22/02/20221</t>
  </si>
  <si>
    <t>Se  ajusta acción de tratamiento para la vigencia, de acuerdo con lo registrado en el aplicativo SIG.</t>
  </si>
  <si>
    <t xml:space="preserve">- Fomentar la innovación y la gestión del conocimiento, a través del fortalecimiento de las competencias del talento humano de la entidad, con el propósito de mejorar la capacidad institucional y su gestión.
</t>
  </si>
  <si>
    <t>- Director(a) Técnico(a) de Talento Humano
- Profesional universitario, profesional especializado
- Profesional universitario, profesional especializado
- Director(a) Técnico(a) de Talento Humano</t>
  </si>
  <si>
    <t>Ejecutar el Plan Anual de Vacantes y el Plan de Previsión de Recursos Humanos</t>
  </si>
  <si>
    <t>Decisiones ajustadas a intereses propios o de terceros 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</si>
  <si>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</si>
  <si>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</si>
  <si>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</si>
  <si>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</si>
  <si>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</si>
  <si>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AP # 4: Expedir la certificación de cumplimiento de requisitos mínimos con base en la información contenida en los soportes (certificaciones académicas o laborales) aportados por el aspirante en su hoja de vida o historia laboral.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_______________
- AP # 32 Actualizar el Procedimiento 2211300-PR-221 - Gestión Organizacional con el ajuste de  controles preventivos y detectivos frente a la vinculación de servidores públicos.
</t>
  </si>
  <si>
    <t xml:space="preserve">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_______________
- Profesional de la Dirección de Talento Humano autorizado por el(la) Director(a) de Talento Humano.
</t>
  </si>
  <si>
    <t xml:space="preserve">
- Formato evaluación de perfil 2211300-FT-809 aprobado.
- Certificación de cumplimiento de requisitos mínimos proyectada y revisada por los Profesionales de la Dirección de Talento.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_______________
- Procedimiento 2211300-PR-221 Gestión Organizacional Actualizado y Mapa de Riesgos del proceso de Gestión Estratégica de Talento Humano actualizados.
</t>
  </si>
  <si>
    <t xml:space="preserve">
12/02/2021
12/02/2021
14/04/2021
14/04/2021
14/04/2021
14/04/2021
_______________
14/04/2021
</t>
  </si>
  <si>
    <t xml:space="preserve">
30/12/2021
30/12/2021
30/08/2021
30/08/2021
30/08/2021
30/08/2021
_______________
30/08/2021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</si>
  <si>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</si>
  <si>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</si>
  <si>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</si>
  <si>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</si>
  <si>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</si>
  <si>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</si>
  <si>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</si>
  <si>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</si>
  <si>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 </t>
  </si>
  <si>
    <t>Ejecutar el Plan para el pago de nómina</t>
  </si>
  <si>
    <t>Desvío de recursos físicos o económicos durante la liquidación de nómina para otorgarse beneficios propios o a terceros.</t>
  </si>
  <si>
    <t xml:space="preserve">-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</si>
  <si>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</si>
  <si>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Desviación de los recursos públicos 
- Detrimento patrimonial
- Investigaciones disciplinarias, fiscales y/o penales
- Que genere realizar una liquidación extra
</t>
  </si>
  <si>
    <t>Al este riesgo tener no solo implicaciones económicas si no tener efectos externos de imagen, sanciones y medidas disciplinarias, su nivel de valoración alta.</t>
  </si>
  <si>
    <t xml:space="preserve">
-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AP # 5: Proyectar para firma de la Subsecretaría Corporativa, la solicitud que se realiza a la Subdirección Financiera, para la expedición del Registro Presupuestal acompañado de los respectivos soportes firmados y aprobados por los responsables.
_______________
- AP #20: Actualizar el Procedimiento 2211300-PR-177 Gestión de Nómina y el mapa de riesgos del proceso Gestión Estratégica de Talento Humano,  con la definición de controles detectivos propios del proceso, frente a la liquidación de la nómina.
</t>
  </si>
  <si>
    <t xml:space="preserve">
- Los profesionales de nómina autorizados por el (la) Director (a) de Talento Humano
- Los profesionales de nómina autorizados por el (la) Director (a) de Talento Humano
_______________
- Los profesionales de nómina autorizados por el (la) Director (a) de Talento Humano
</t>
  </si>
  <si>
    <t xml:space="preserve">
- Resolución de horas extras, proyectada, revisada y expedida por la Subsecretaría Corporativa. 
- Memorando en el cual se solicita el registro presupuestal a la Subdirección Financiera.
_______________
- Procedimiento 2211300-PR-177 Gestión de Nómina y Mapa de Riesgos del proceso de Gestión Estratégica de Talento Humano actualizados.
</t>
  </si>
  <si>
    <t xml:space="preserve">
12/02/2021
12/02/2021
_______________
17/02/2021
</t>
  </si>
  <si>
    <t xml:space="preserve">
30/12/2021
30/12/2021
_______________
30/06/2021
</t>
  </si>
  <si>
    <t>- Reportar el presunto hecho de Desvío de recursos físicos o económicos durante la liquidación de nómina para otorgarse beneficios propios o a terceros.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</si>
  <si>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</si>
  <si>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</si>
  <si>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</si>
  <si>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</si>
  <si>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</si>
  <si>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</si>
  <si>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</si>
  <si>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</si>
  <si>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</si>
  <si>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 xml:space="preserve">- Mejorar la oportunidad en la ejecución de los recursos, a través del fortalecimiento de una cultura financiera, para lograr una gestión
pública efectiva.
</t>
  </si>
  <si>
    <t xml:space="preserve">
Análisis después de controles
Tratamiento del riesgo</t>
  </si>
  <si>
    <t>Coordinar las actividades necesarias para garantizar el pago de las obligaciones adquiridas por la Secretaría General, de conformidad con las normas vigentes.</t>
  </si>
  <si>
    <t>Realización de cobros indebidos en la liquidación de cuentas de cobro, reconociendo un valor superior al mismo o la aplicación indebida de los descuentos a favor de un tercero, con el fin de obtener beneficios a que no hay lugar</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</si>
  <si>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</si>
  <si>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</si>
  <si>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</si>
  <si>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t>
  </si>
  <si>
    <t>Se determina la probabilidad (1 Rara vez) ya que las actividades de control preventivas son fuertes y adecuados para mitigar los riesgos identificados. El impacto (5 Catastrófico) ya que el impacto inicial no disminuye en riesgos de corrupción.</t>
  </si>
  <si>
    <t xml:space="preserve">- (AP#30 ACT.1 - AP#749 Aplicativo CHIE) Actualizar el procedimiento 2211400-PR-333 Gestión de pagos incluyendo una actividad de control, asociada a la contabilización de ordenes de pago.
- (AP#30  ACT.2 - AP#750 Aplicativo CHIE) Implementar una estrategia para la divulgación del procedimiento 2211400-PR-333 Gestión de pagos.
_______________
- (AP#30 ACT.1 - AP#749 Aplicativo CHIE) Actualizar el procedimiento 2211400-PR-333 Gestión de pagos incluyendo una actividad de control, asociada a la liquidación para verificar el consecutivo de la certificación de cumplimiento.
</t>
  </si>
  <si>
    <t xml:space="preserve">- Subdirector Financiero
- Subdirector Financiero
_______________
- Subdirector Financiero
</t>
  </si>
  <si>
    <t xml:space="preserve">- Procedimiento 2211400-PR-333 Gestión de pagos, actualizado
- Estrategia para la divulgación del procedimiento 2211400-PR-333 Gestión de pagos, implementada.
_______________
- Procedimiento 2211400-PR-333 Gestión de pagos, actualizado
</t>
  </si>
  <si>
    <t xml:space="preserve">15/09/2020
01/12/2020
_______________
15/09/2020
</t>
  </si>
  <si>
    <t xml:space="preserve">03/09/2021
03/09/2021
_______________
03/09/2021
</t>
  </si>
  <si>
    <t>-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del proceso Gestión Financiera</t>
  </si>
  <si>
    <t>- Subdirector Financiero
- Subdirector Financiero
- Subdirector Financiero
- Subdirector Financiero
- Profesional de la Subdirección Financiera
- Subdirector Financiero</t>
  </si>
  <si>
    <t>-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del proceso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</si>
  <si>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</si>
  <si>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</si>
  <si>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</si>
  <si>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</si>
  <si>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</si>
  <si>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Garantizar el registro adecuado y oportuno de los hechos económicos de la Entidad, que permite elaborar y presentar los estados financieros.</t>
  </si>
  <si>
    <t>Uso indebido de información privilegiada para el inadecuado registro de los hechos económicos, con el fin de obtener beneficios propios o de terceros</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</si>
  <si>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</si>
  <si>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</si>
  <si>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</si>
  <si>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t>
  </si>
  <si>
    <t>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t>
  </si>
  <si>
    <t xml:space="preserve">- (AP#31 ACT.1 - AP#753 Aplicativo CHIE) Actualizar el procedimiento de Gestión Contable 2211400-PR-025, incluyendo el visto al balance de prueba indicando la conformidad de la información analizada, para el periodo correspondiente.
- (AP#31 ACT.1 - AP#753 Aplicativo CHIE) Actualizar el procedimiento de Gestión Contable 2211400-PR-025, incluyendo el correo electrónico con visto bueno a los hechos económicos remitidos por las otras dependencias, manifestando su conformidad.
_______________
- (AP#31 ACT.1 - AP#753 Aplicativo CHIE) Actualizar el procedimiento de Gestión Contable 2211400-PR-025, incluyendo el visto al balance de prueba indicando la conformidad de la información analizada, para el periodo correspondiente.
- (AP#31 ACT.1 - AP#753 Aplicativo CHIE) Actualizar el procedimiento de Gestión Contable 2211400-PR-025, incluyendo el visto al balance de prueba indicando la conformidad de la información analizada, para el periodo correspondiente.
</t>
  </si>
  <si>
    <t xml:space="preserve">- Subdirector Financiero
- Subdirector Financiero
_______________
- Subdirector Financiero
- Subdirector Financiero
</t>
  </si>
  <si>
    <t xml:space="preserve">- Procedimiento de Gestión Contable 2211400-PR-025, actualizado
- Procedimiento de Gestión Contable 2211400-PR-025, actualizado
_______________
- Procedimiento de Gestión Contable 2211400-PR-025, actualizado
- Procedimiento de Gestión Contable 2211400-PR-025, actualizado
</t>
  </si>
  <si>
    <t xml:space="preserve">15/09/2020
15/09/2020
_______________
15/09/2020
15/09/2020
</t>
  </si>
  <si>
    <t xml:space="preserve">03/09/2021
03/09/2021
_______________
03/09/2021
03/09/2021
</t>
  </si>
  <si>
    <t>-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
- Realizar los ajustes correspondientes al registro contable indebido, o complementar la información que corresponda a los hechos reales.
- Reportar el registro contable para el siguiente periodo.
- Actualizar el mapa de riesgos del proceso Gestión Financiera</t>
  </si>
  <si>
    <t>- Subdirector Financiero
- Profesional de la Subdirección Financiera
- Profesional de la Subdirección Financiera
- Subdirector Financiero</t>
  </si>
  <si>
    <t>-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
- Registro contable ajustado en LIMAY.
- Comprobante de contabilidad.
- Mapa de riesgo del proceso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</si>
  <si>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</si>
  <si>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</si>
  <si>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</si>
  <si>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</si>
  <si>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</si>
  <si>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 xml:space="preserve">Entregar medidas de ayuda humanitaria inmediata a las personas que llegan a la ciudad de Bogotá y que manifiestan haber sido desplazadas y encontrarse en situación de vulnerabilidad acentuada </t>
  </si>
  <si>
    <t xml:space="preserve">- Implementar estrategias y acciones que aporten a la construcción de la paz, la reparación, la memoria y la reconciliación en Bogotá región.
</t>
  </si>
  <si>
    <t xml:space="preserve">- 7871 Construcción de Bogotá-región como territorio de paz para las victimas y la reconciliación
</t>
  </si>
  <si>
    <t>- Jefe de Oficina Alta Consejería de Paz, Víctimas y la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de Paz, Víctimas y la Reconciliación</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</si>
  <si>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</si>
  <si>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Decisiones ajustadas a intereses propios o de terceros 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</si>
  <si>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</si>
  <si>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</si>
  <si>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</si>
  <si>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La valoración obtenida es resultado de una probabilidad (1) de ocurrencia del riesgo dado que éste no se ha materializado, además el impacto puede ser Mayor debido a sanciones penales y fiscales y pérdida de recursos.</t>
  </si>
  <si>
    <t>Según los controles este se ubica en la calificación más baja de probabilidad. Sin embargo, por ser de corrupción no disminuye en impacto. Se establecerán acciones de tratamiento por valoración ya que la opción de aceptar ni la zona baja existen.</t>
  </si>
  <si>
    <t xml:space="preserve">
_______________
- (A.P#17-2021 Aplicativo SIG - A.P#692 Aplicativo CHIE) Socializar con el equipo profesional de CLAV los resultados de la Matriz de seguimiento AHI (mes).
</t>
  </si>
  <si>
    <t xml:space="preserve">
_______________
- El profesional especializado y/o universitario y/o Contratista de la ACDVPR presente en los CLAV
</t>
  </si>
  <si>
    <t xml:space="preserve">
_______________
- Evidencia de reunión para cada uno de los CLAV
</t>
  </si>
  <si>
    <t xml:space="preserve">
_______________
01/04/2021
</t>
  </si>
  <si>
    <t xml:space="preserve">
_______________
30/12/2021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</si>
  <si>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</si>
  <si>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</si>
  <si>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</si>
  <si>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</si>
  <si>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</si>
  <si>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</si>
  <si>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r>
      <t xml:space="preserve">Las actividades de control se encuentran anonimizadas, por lo cual el detalle podrá ser solicitado al correo electrónico de la Oficina Asesora de Planeación:
</t>
    </r>
    <r>
      <rPr>
        <b/>
        <sz val="15"/>
        <color theme="4" tint="-0.249977111117893"/>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</si>
</sst>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5">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dashed">
        <color auto="1"/>
      </top>
      <bottom style="dashed">
        <color auto="1"/>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32">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9"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3" fillId="22" borderId="4" xfId="0" applyFont="1" applyFill="1" applyBorder="1" applyAlignment="1" applyProtection="1">
      <alignment horizontal="center" vertical="center" textRotation="90"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4" xfId="0" applyFont="1" applyBorder="1" applyAlignment="1" applyProtection="1">
      <alignment horizontal="justify" vertical="center" wrapText="1"/>
      <protection hidden="1"/>
    </xf>
    <xf numFmtId="0" fontId="11" fillId="0" borderId="24" xfId="1" applyBorder="1" applyAlignment="1" applyProtection="1">
      <alignment horizontal="center" vertical="center" wrapText="1"/>
      <protection hidden="1"/>
    </xf>
    <xf numFmtId="0" fontId="2" fillId="24" borderId="17" xfId="0" applyFont="1" applyFill="1" applyBorder="1" applyAlignment="1" applyProtection="1">
      <alignment wrapText="1"/>
      <protection hidden="1"/>
    </xf>
    <xf numFmtId="0" fontId="13" fillId="22" borderId="4" xfId="0" quotePrefix="1"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0" fontId="13" fillId="22" borderId="19" xfId="0" applyFont="1" applyFill="1" applyBorder="1" applyAlignment="1" applyProtection="1">
      <alignment horizontal="center" vertical="center" wrapText="1"/>
      <protection hidden="1"/>
    </xf>
    <xf numFmtId="0" fontId="13" fillId="25" borderId="14" xfId="0" applyFont="1" applyFill="1" applyBorder="1" applyAlignment="1" applyProtection="1">
      <alignment horizontal="center" vertical="center" wrapText="1"/>
      <protection hidden="1"/>
    </xf>
    <xf numFmtId="0" fontId="10" fillId="0" borderId="14" xfId="0" applyFont="1" applyBorder="1" applyAlignment="1" applyProtection="1">
      <alignment horizontal="justify" vertical="center" wrapText="1"/>
      <protection hidden="1"/>
    </xf>
    <xf numFmtId="0" fontId="13" fillId="22" borderId="25" xfId="0" applyFont="1" applyFill="1" applyBorder="1" applyAlignment="1" applyProtection="1">
      <alignment horizontal="center" vertical="center" wrapText="1"/>
      <protection hidden="1"/>
    </xf>
    <xf numFmtId="0" fontId="13" fillId="25" borderId="24" xfId="0" applyFont="1" applyFill="1" applyBorder="1" applyAlignment="1" applyProtection="1">
      <alignment horizontal="center" vertical="center" wrapText="1"/>
      <protection hidden="1"/>
    </xf>
    <xf numFmtId="0" fontId="10" fillId="0" borderId="25" xfId="0" applyFont="1" applyBorder="1" applyAlignment="1" applyProtection="1">
      <alignment horizontal="justify" vertical="center" wrapText="1"/>
      <protection hidden="1"/>
    </xf>
    <xf numFmtId="0" fontId="13" fillId="25" borderId="21" xfId="0" applyFont="1" applyFill="1" applyBorder="1" applyAlignment="1" applyProtection="1">
      <alignment horizontal="center" vertical="center" wrapText="1"/>
      <protection hidden="1"/>
    </xf>
    <xf numFmtId="0" fontId="10" fillId="0" borderId="21" xfId="0" applyFont="1" applyBorder="1" applyAlignment="1" applyProtection="1">
      <alignment horizontal="justify" vertical="center" wrapText="1"/>
      <protection hidden="1"/>
    </xf>
    <xf numFmtId="0" fontId="13" fillId="22" borderId="13" xfId="0" applyFont="1" applyFill="1" applyBorder="1" applyAlignment="1" applyProtection="1">
      <alignment horizontal="center" vertical="center" wrapText="1"/>
      <protection hidden="1"/>
    </xf>
    <xf numFmtId="0" fontId="3" fillId="0" borderId="12"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13" fillId="18" borderId="26" xfId="0" applyFont="1" applyFill="1" applyBorder="1" applyAlignment="1" applyProtection="1">
      <alignment vertical="center" wrapText="1"/>
      <protection hidden="1"/>
    </xf>
    <xf numFmtId="0" fontId="13" fillId="18" borderId="23"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3" fillId="18" borderId="27" xfId="0" applyFont="1" applyFill="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4" xfId="0" applyFont="1" applyBorder="1" applyAlignment="1" applyProtection="1">
      <alignment horizontal="center" vertical="center" textRotation="90" wrapText="1"/>
      <protection hidden="1"/>
    </xf>
    <xf numFmtId="0" fontId="2" fillId="0" borderId="14" xfId="0" applyFont="1" applyBorder="1" applyAlignment="1" applyProtection="1">
      <alignment horizontal="justify" vertical="center" wrapText="1"/>
      <protection hidden="1"/>
    </xf>
    <xf numFmtId="165" fontId="2" fillId="0" borderId="4" xfId="0" applyNumberFormat="1" applyFont="1" applyBorder="1" applyAlignment="1" applyProtection="1">
      <alignment horizontal="center" vertical="center" wrapText="1"/>
      <protection hidden="1"/>
    </xf>
    <xf numFmtId="0" fontId="0" fillId="0" borderId="0" xfId="0" applyFill="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1"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2"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9" xfId="0" applyFill="1" applyBorder="1" applyAlignment="1">
      <alignment horizontal="center" vertical="center"/>
    </xf>
    <xf numFmtId="0" fontId="0" fillId="0" borderId="0" xfId="0" applyFill="1" applyBorder="1" applyAlignment="1">
      <alignment horizontal="center" vertical="center"/>
    </xf>
    <xf numFmtId="0" fontId="0" fillId="0" borderId="15" xfId="0" applyFill="1" applyBorder="1" applyAlignment="1">
      <alignment horizontal="center" vertical="center"/>
    </xf>
    <xf numFmtId="0" fontId="0" fillId="0" borderId="5" xfId="0" applyFill="1" applyBorder="1" applyAlignment="1">
      <alignment horizontal="center" vertical="center"/>
    </xf>
    <xf numFmtId="0" fontId="0" fillId="0" borderId="0" xfId="0" applyFill="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vertical="center" wrapText="1"/>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0" fillId="0" borderId="0" xfId="0" applyFill="1" applyProtection="1">
      <protection hidden="1"/>
    </xf>
    <xf numFmtId="0" fontId="1" fillId="0" borderId="15" xfId="0" applyFont="1" applyFill="1" applyBorder="1" applyAlignment="1" applyProtection="1">
      <alignment wrapText="1"/>
      <protection hidden="1"/>
    </xf>
    <xf numFmtId="0" fontId="0" fillId="0" borderId="15" xfId="0" applyFill="1" applyBorder="1" applyAlignment="1" applyProtection="1">
      <alignment wrapText="1"/>
      <protection hidden="1"/>
    </xf>
    <xf numFmtId="0" fontId="0" fillId="0" borderId="0" xfId="0" applyFill="1" applyAlignment="1" applyProtection="1">
      <alignment wrapText="1"/>
      <protection hidden="1"/>
    </xf>
    <xf numFmtId="0" fontId="1" fillId="0" borderId="5" xfId="0" applyFont="1" applyFill="1" applyBorder="1" applyProtection="1">
      <protection hidden="1"/>
    </xf>
    <xf numFmtId="0" fontId="0" fillId="0" borderId="9" xfId="0" applyFill="1" applyBorder="1"/>
    <xf numFmtId="0" fontId="0" fillId="0" borderId="0" xfId="0" applyFill="1" applyBorder="1"/>
    <xf numFmtId="0" fontId="0" fillId="0" borderId="5" xfId="0" applyFill="1" applyBorder="1"/>
    <xf numFmtId="0" fontId="0" fillId="0" borderId="15" xfId="0" applyFill="1" applyBorder="1"/>
    <xf numFmtId="0" fontId="1" fillId="0" borderId="5" xfId="0" applyFont="1" applyFill="1" applyBorder="1"/>
    <xf numFmtId="0" fontId="13" fillId="25" borderId="9" xfId="0" applyFont="1" applyFill="1" applyBorder="1" applyAlignment="1" applyProtection="1">
      <alignment horizontal="center" vertical="center" wrapText="1"/>
      <protection hidden="1"/>
    </xf>
    <xf numFmtId="0" fontId="13" fillId="25" borderId="5" xfId="0" applyFont="1" applyFill="1" applyBorder="1" applyAlignment="1" applyProtection="1">
      <alignment vertical="center" wrapText="1"/>
      <protection hidden="1"/>
    </xf>
    <xf numFmtId="0" fontId="13" fillId="25" borderId="17" xfId="0" applyFont="1" applyFill="1" applyBorder="1" applyAlignment="1" applyProtection="1">
      <alignment horizontal="center" vertical="center" wrapText="1"/>
      <protection hidden="1"/>
    </xf>
    <xf numFmtId="0" fontId="13" fillId="25" borderId="11" xfId="0" applyFont="1" applyFill="1" applyBorder="1" applyAlignment="1" applyProtection="1">
      <alignment vertical="center" wrapText="1"/>
      <protection hidden="1"/>
    </xf>
    <xf numFmtId="0" fontId="13" fillId="25" borderId="0" xfId="0" applyFont="1" applyFill="1" applyBorder="1" applyAlignment="1" applyProtection="1">
      <alignment vertical="center" wrapText="1"/>
      <protection hidden="1"/>
    </xf>
    <xf numFmtId="0" fontId="13" fillId="22" borderId="18" xfId="0" applyFont="1" applyFill="1" applyBorder="1" applyAlignment="1" applyProtection="1">
      <alignment vertical="center" wrapText="1"/>
      <protection hidden="1"/>
    </xf>
    <xf numFmtId="0" fontId="13" fillId="22" borderId="16" xfId="0" applyFont="1" applyFill="1" applyBorder="1" applyAlignment="1" applyProtection="1">
      <alignment vertical="center" wrapText="1"/>
      <protection hidden="1"/>
    </xf>
    <xf numFmtId="0" fontId="13" fillId="22" borderId="17" xfId="0" applyFont="1" applyFill="1" applyBorder="1" applyAlignment="1" applyProtection="1">
      <alignment horizontal="center" vertical="center" wrapText="1"/>
      <protection hidden="1"/>
    </xf>
    <xf numFmtId="0" fontId="13" fillId="25" borderId="18" xfId="0" applyFont="1" applyFill="1" applyBorder="1" applyAlignment="1" applyProtection="1">
      <alignment vertical="center" wrapText="1"/>
      <protection hidden="1"/>
    </xf>
    <xf numFmtId="0" fontId="13" fillId="25" borderId="16" xfId="0" applyFont="1" applyFill="1" applyBorder="1" applyAlignment="1" applyProtection="1">
      <alignment vertical="center" wrapText="1"/>
      <protection hidden="1"/>
    </xf>
    <xf numFmtId="0" fontId="0" fillId="0" borderId="9" xfId="0" applyFill="1" applyBorder="1" applyAlignment="1" applyProtection="1">
      <alignment wrapText="1"/>
      <protection hidden="1"/>
    </xf>
    <xf numFmtId="0" fontId="1" fillId="0" borderId="15" xfId="0" applyFont="1" applyFill="1" applyBorder="1" applyProtection="1">
      <protection hidden="1"/>
    </xf>
    <xf numFmtId="0" fontId="1" fillId="0" borderId="9" xfId="0" applyFont="1" applyFill="1" applyBorder="1" applyAlignment="1" applyProtection="1">
      <alignment horizontal="center" vertical="center"/>
      <protection hidden="1"/>
    </xf>
    <xf numFmtId="0" fontId="0" fillId="0" borderId="0" xfId="0" applyFill="1" applyAlignment="1" applyProtection="1">
      <alignment vertical="top"/>
      <protection hidden="1"/>
    </xf>
    <xf numFmtId="0" fontId="0" fillId="0" borderId="5" xfId="0" applyFill="1" applyBorder="1" applyAlignment="1" applyProtection="1">
      <alignment horizontal="center" vertical="top"/>
      <protection hidden="1"/>
    </xf>
    <xf numFmtId="0" fontId="0" fillId="0" borderId="28" xfId="0" applyBorder="1" applyAlignment="1" applyProtection="1">
      <alignment horizontal="left" wrapText="1"/>
      <protection hidden="1"/>
    </xf>
    <xf numFmtId="0" fontId="0" fillId="0" borderId="28" xfId="0" applyNumberFormat="1" applyBorder="1" applyAlignment="1" applyProtection="1">
      <alignment wrapText="1"/>
      <protection hidden="1"/>
    </xf>
    <xf numFmtId="0" fontId="1" fillId="0" borderId="15" xfId="0" applyFont="1" applyFill="1" applyBorder="1"/>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5" xfId="0" applyFill="1"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Fill="1" applyBorder="1" applyAlignment="1" applyProtection="1">
      <alignment vertical="top"/>
      <protection hidden="1"/>
    </xf>
    <xf numFmtId="10" fontId="0" fillId="0" borderId="5" xfId="3" applyNumberFormat="1" applyFont="1" applyFill="1" applyBorder="1" applyAlignment="1" applyProtection="1">
      <alignment horizontal="center" vertical="top"/>
      <protection hidden="1"/>
    </xf>
    <xf numFmtId="0" fontId="1" fillId="0" borderId="5" xfId="0" applyFont="1" applyFill="1" applyBorder="1" applyAlignment="1" applyProtection="1">
      <alignment horizontal="center" vertical="center"/>
      <protection hidden="1"/>
    </xf>
    <xf numFmtId="10" fontId="1" fillId="0" borderId="5" xfId="0" applyNumberFormat="1" applyFont="1" applyFill="1" applyBorder="1" applyAlignment="1" applyProtection="1">
      <alignment horizontal="center" vertical="center"/>
      <protection hidden="1"/>
    </xf>
    <xf numFmtId="10" fontId="0" fillId="0" borderId="5" xfId="0" applyNumberFormat="1" applyFill="1" applyBorder="1" applyAlignment="1" applyProtection="1">
      <alignment horizontal="center" vertical="center"/>
      <protection hidden="1"/>
    </xf>
    <xf numFmtId="164" fontId="10" fillId="0" borderId="13" xfId="0" applyNumberFormat="1" applyFont="1" applyBorder="1" applyAlignment="1" applyProtection="1">
      <alignment horizontal="justify" vertical="center" wrapText="1"/>
      <protection hidden="1"/>
    </xf>
    <xf numFmtId="0" fontId="10" fillId="0" borderId="4" xfId="0" applyFont="1" applyBorder="1" applyAlignment="1" applyProtection="1">
      <alignment horizontal="justify" vertical="center" wrapText="1"/>
      <protection hidden="1"/>
    </xf>
    <xf numFmtId="164" fontId="10" fillId="0" borderId="24" xfId="0" applyNumberFormat="1" applyFont="1" applyBorder="1" applyAlignment="1" applyProtection="1">
      <alignment horizontal="justify" vertical="center" wrapText="1"/>
      <protection hidden="1"/>
    </xf>
    <xf numFmtId="0" fontId="22" fillId="25" borderId="4" xfId="0" applyFont="1" applyFill="1" applyBorder="1" applyAlignment="1" applyProtection="1">
      <alignment horizontal="center" vertical="center" wrapText="1"/>
      <protection hidden="1"/>
    </xf>
    <xf numFmtId="164" fontId="10" fillId="0" borderId="19" xfId="0" applyNumberFormat="1" applyFont="1"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2" fillId="24" borderId="18" xfId="0" applyFont="1" applyFill="1" applyBorder="1" applyAlignment="1" applyProtection="1">
      <alignment horizont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20" xfId="0" applyFont="1" applyFill="1" applyBorder="1" applyAlignment="1" applyProtection="1">
      <alignment horizontal="left" vertic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17" borderId="6" xfId="0" applyFont="1" applyFill="1" applyBorder="1" applyAlignment="1" applyProtection="1">
      <alignment horizontal="center" vertical="center" wrapText="1"/>
      <protection hidden="1"/>
    </xf>
    <xf numFmtId="0" fontId="13" fillId="17" borderId="5" xfId="0" applyFont="1" applyFill="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0" xfId="0" applyFont="1" applyBorder="1" applyAlignment="1" applyProtection="1">
      <alignment horizont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23" borderId="13"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23" fillId="0" borderId="29" xfId="0" applyFont="1" applyFill="1" applyBorder="1" applyAlignment="1" applyProtection="1">
      <alignment horizontal="center" vertical="center" wrapText="1"/>
      <protection hidden="1"/>
    </xf>
    <xf numFmtId="0" fontId="23" fillId="0" borderId="30" xfId="0" applyFont="1" applyFill="1" applyBorder="1" applyAlignment="1" applyProtection="1">
      <alignment horizontal="center" vertical="center" wrapText="1"/>
      <protection hidden="1"/>
    </xf>
    <xf numFmtId="0" fontId="23" fillId="0" borderId="31" xfId="0" applyFont="1" applyFill="1" applyBorder="1" applyAlignment="1" applyProtection="1">
      <alignment horizontal="center" vertical="center" wrapText="1"/>
      <protection hidden="1"/>
    </xf>
    <xf numFmtId="0" fontId="23" fillId="0" borderId="32" xfId="0" applyFont="1" applyFill="1" applyBorder="1" applyAlignment="1" applyProtection="1">
      <alignment horizontal="center" vertical="center" wrapText="1"/>
      <protection hidden="1"/>
    </xf>
    <xf numFmtId="0" fontId="23" fillId="0" borderId="33" xfId="0" applyFont="1" applyFill="1" applyBorder="1" applyAlignment="1" applyProtection="1">
      <alignment horizontal="center" vertical="center" wrapText="1"/>
      <protection hidden="1"/>
    </xf>
    <xf numFmtId="0" fontId="23" fillId="0" borderId="34" xfId="0" applyFont="1" applyFill="1" applyBorder="1" applyAlignment="1" applyProtection="1">
      <alignment horizontal="center" vertical="center" wrapText="1"/>
      <protection hidden="1"/>
    </xf>
  </cellXfs>
  <cellStyles count="4">
    <cellStyle name="Hipervínculo" xfId="1" builtinId="8"/>
    <cellStyle name="Normal" xfId="0" builtinId="0"/>
    <cellStyle name="Normal 2" xfId="2" xr:uid="{00000000-0005-0000-0000-000002000000}"/>
    <cellStyle name="Porcentaje" xfId="3" builtinId="5"/>
  </cellStyles>
  <dxfs count="45">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[Mapa_de_Riesgos_Institucional_Corrupcion_2021_Version_5_SC.xlsx]Dependencias_Procesos!TablaDinámica2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strCache>
            </c:strRef>
          </c:cat>
          <c:val>
            <c:numRef>
              <c:f>Dependencias_Procesos!$B$4:$B$22</c:f>
              <c:numCache>
                <c:formatCode>General</c:formatCode>
                <c:ptCount val="18"/>
                <c:pt idx="0">
                  <c:v>4</c:v>
                </c:pt>
                <c:pt idx="1">
                  <c:v>4</c:v>
                </c:pt>
                <c:pt idx="2">
                  <c:v>4</c:v>
                </c:pt>
                <c:pt idx="3">
                  <c:v>7</c:v>
                </c:pt>
                <c:pt idx="4">
                  <c:v>4</c:v>
                </c:pt>
                <c:pt idx="5">
                  <c:v>4</c:v>
                </c:pt>
                <c:pt idx="6">
                  <c:v>7</c:v>
                </c:pt>
                <c:pt idx="7">
                  <c:v>14</c:v>
                </c:pt>
                <c:pt idx="8">
                  <c:v>4</c:v>
                </c:pt>
                <c:pt idx="9">
                  <c:v>2</c:v>
                </c:pt>
                <c:pt idx="10">
                  <c:v>2</c:v>
                </c:pt>
                <c:pt idx="11">
                  <c:v>6</c:v>
                </c:pt>
                <c:pt idx="12">
                  <c:v>7</c:v>
                </c:pt>
                <c:pt idx="13">
                  <c:v>6</c:v>
                </c:pt>
                <c:pt idx="14">
                  <c:v>15</c:v>
                </c:pt>
                <c:pt idx="15">
                  <c:v>6</c:v>
                </c:pt>
                <c:pt idx="16">
                  <c:v>12</c:v>
                </c:pt>
                <c:pt idx="17">
                  <c:v>3</c:v>
                </c:pt>
              </c:numCache>
            </c:numRef>
          </c:val>
          <c:extLst>
            <c:ext xmlns:c16="http://schemas.microsoft.com/office/drawing/2014/chart" uri="{C3380CC4-5D6E-409C-BE32-E72D297353CC}">
              <c16:uniqueId val="{00000000-8DF2-4E63-8FEA-BABA19350E0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[Mapa_de_Riesgos_Institucional_Corrupcion_2021_Version_5_SC.xlsx]Dependencias_Procesos!TablaDinámica3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Dependencias_Procesos!$A$27:$A$50</c:f>
              <c:strCache>
                <c:ptCount val="23"/>
                <c:pt idx="0">
                  <c:v>7868 Desarrollo institucional para una gestión pública eficiente</c:v>
                </c:pt>
                <c:pt idx="1">
                  <c:v>7869 Implementación del modelo de gobierno abierto, accesible e incluyente de Bogotá</c:v>
                </c:pt>
                <c:pt idx="2">
                  <c:v>Asesoría Técnica y Proyectos en Materia TIC</c:v>
                </c:pt>
                <c:pt idx="3">
                  <c:v>Asistencia, atención y reparación integral a víctimas del conflicto armado e implementación de acciones de memoria, paz y reconciliación en Bogotá</c:v>
                </c:pt>
                <c:pt idx="4">
                  <c:v>Comunicación Pública</c:v>
                </c:pt>
                <c:pt idx="5">
                  <c:v>Contratación</c:v>
                </c:pt>
                <c:pt idx="6">
                  <c:v>Control Disciplinario</c:v>
                </c:pt>
                <c:pt idx="7">
                  <c:v>Direccionamiento Estratégico</c:v>
                </c:pt>
                <c:pt idx="8">
                  <c:v>Elaboración de Impresos y Registro Distrital</c:v>
                </c:pt>
                <c:pt idx="9">
                  <c:v>Estrategia de Tecnologías de la Información y las Comunicaciones</c:v>
                </c:pt>
                <c:pt idx="10">
                  <c:v>Evaluación del Sistema de Control Interno</c:v>
                </c:pt>
                <c:pt idx="11">
                  <c:v>Fortalecimiento de la Administración y la Gestión Pública Distrital</c:v>
                </c:pt>
                <c:pt idx="12">
                  <c:v>Gestión de la Función Archivística y del Patrimonio Documental del Distrito Capital</c:v>
                </c:pt>
                <c:pt idx="13">
                  <c:v>Gestión de Recursos Físicos</c:v>
                </c:pt>
                <c:pt idx="14">
                  <c:v>Gestión de Seguridad y Salud en el Trabajo</c:v>
                </c:pt>
                <c:pt idx="15">
                  <c:v>Gestión de Servicios Administrativos</c:v>
                </c:pt>
                <c:pt idx="16">
                  <c:v>Gestión del Sistema Distrital de Servicio a la Ciudadanía</c:v>
                </c:pt>
                <c:pt idx="17">
                  <c:v>Gestión Documental Interna</c:v>
                </c:pt>
                <c:pt idx="18">
                  <c:v>Gestión Estratégica de Talento Humano</c:v>
                </c:pt>
                <c:pt idx="19">
                  <c:v>Gestión Financiera</c:v>
                </c:pt>
                <c:pt idx="20">
                  <c:v>Gestión Jurídica</c:v>
                </c:pt>
                <c:pt idx="21">
                  <c:v>Gestión, Administración y Soporte de infraestructura y Recursos tecnológicos</c:v>
                </c:pt>
                <c:pt idx="22">
                  <c:v>Internacionalización de Bogotá</c:v>
                </c:pt>
              </c:strCache>
            </c:strRef>
          </c:cat>
          <c:val>
            <c:numRef>
              <c:f>Dependencias_Procesos!$B$27:$B$50</c:f>
              <c:numCache>
                <c:formatCode>General</c:formatCode>
                <c:ptCount val="23"/>
                <c:pt idx="0">
                  <c:v>3</c:v>
                </c:pt>
                <c:pt idx="1">
                  <c:v>4</c:v>
                </c:pt>
                <c:pt idx="2">
                  <c:v>4</c:v>
                </c:pt>
                <c:pt idx="3">
                  <c:v>4</c:v>
                </c:pt>
                <c:pt idx="4">
                  <c:v>7</c:v>
                </c:pt>
                <c:pt idx="5">
                  <c:v>7</c:v>
                </c:pt>
                <c:pt idx="6">
                  <c:v>4</c:v>
                </c:pt>
                <c:pt idx="7">
                  <c:v>2</c:v>
                </c:pt>
                <c:pt idx="8">
                  <c:v>6</c:v>
                </c:pt>
                <c:pt idx="9">
                  <c:v>5</c:v>
                </c:pt>
                <c:pt idx="10">
                  <c:v>4</c:v>
                </c:pt>
                <c:pt idx="11">
                  <c:v>2</c:v>
                </c:pt>
                <c:pt idx="12">
                  <c:v>4</c:v>
                </c:pt>
                <c:pt idx="13">
                  <c:v>4</c:v>
                </c:pt>
                <c:pt idx="14">
                  <c:v>5</c:v>
                </c:pt>
                <c:pt idx="15">
                  <c:v>5</c:v>
                </c:pt>
                <c:pt idx="16">
                  <c:v>12</c:v>
                </c:pt>
                <c:pt idx="17">
                  <c:v>6</c:v>
                </c:pt>
                <c:pt idx="18">
                  <c:v>9</c:v>
                </c:pt>
                <c:pt idx="19">
                  <c:v>6</c:v>
                </c:pt>
                <c:pt idx="20">
                  <c:v>4</c:v>
                </c:pt>
                <c:pt idx="21">
                  <c:v>2</c:v>
                </c:pt>
                <c:pt idx="22">
                  <c:v>2</c:v>
                </c:pt>
              </c:numCache>
            </c:numRef>
          </c:val>
          <c:extLst>
            <c:ext xmlns:c16="http://schemas.microsoft.com/office/drawing/2014/chart" uri="{C3380CC4-5D6E-409C-BE32-E72D297353CC}">
              <c16:uniqueId val="{00000002-F705-4B46-A37E-47F12F37FDCA}"/>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5</xdr:col>
      <xdr:colOff>712510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S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467.778990046296" createdVersion="6" refreshedVersion="6" minRefreshableVersion="3" recordCount="39" xr:uid="{C6E5ACE6-FB74-4714-A30B-9BB6C3137F71}">
  <cacheSource type="worksheet">
    <worksheetSource ref="A11:BR20" sheet="Mapa_Proceso"/>
  </cacheSource>
  <cacheFields count="88">
    <cacheField name="Proceso / Proyecto de inversión" numFmtId="0">
      <sharedItems/>
    </cacheField>
    <cacheField name="Actividad clave / Fase del proyecto" numFmtId="0">
      <sharedItems longText="1"/>
    </cacheField>
    <cacheField name="Riesgo asociado" numFmtId="0">
      <sharedItems/>
    </cacheField>
    <cacheField name="Fuente del riesgo" numFmtId="0">
      <sharedItems count="3">
        <s v="Gestión de procesos"/>
        <s v="Corrupción"/>
        <s v="Proyecto de inversión" u="1"/>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ount="7">
        <s v="Rara vez (1)"/>
        <s v="Posible (3)"/>
        <s v="Improbable (2)"/>
        <s v="Casi seguro (5)"/>
        <s v="Probable (4)"/>
        <s v="2. Improbable" u="1"/>
        <s v="3. Moderado" u="1"/>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6">
        <s v="Mayor (4)"/>
        <s v="Catastrófico (5)"/>
        <s v="Moderado (3)"/>
        <s v="Menor (2)"/>
        <s v="2. Menor" u="1"/>
        <s v="3. Moderado" u="1"/>
      </sharedItems>
    </cacheField>
    <cacheField name="Valoración inicial" numFmtId="0">
      <sharedItems count="4">
        <s v="Alta"/>
        <s v="Extrema"/>
        <s v="Moderada"/>
        <s v="Baj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7">
        <s v="Rara vez (1)"/>
        <s v="Posible (3)"/>
        <s v="Improbable (2)"/>
        <s v="Probable (4)" u="1"/>
        <s v="Casi seguro (5)" u="1"/>
        <s v="2. Improbable" u="1"/>
        <s v="1. Raro" u="1"/>
      </sharedItems>
    </cacheField>
    <cacheField name="Impacto final" numFmtId="0">
      <sharedItems count="8">
        <s v="Menor (2)"/>
        <s v="Catastrófico (5)"/>
        <s v="Insignificante (1)"/>
        <s v="Moderado (3)"/>
        <s v="Mayor (4)"/>
        <s v="1. Insignificante" u="1"/>
        <s v="2. Menor" u="1"/>
        <s v="3. Moderado" u="1"/>
      </sharedItems>
    </cacheField>
    <cacheField name="Valoración final" numFmtId="0">
      <sharedItems count="4">
        <s v="Baja"/>
        <s v="Extrema"/>
        <s v="Alta"/>
        <s v="Moderad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SemiMixedTypes="0" containsNonDate="0" containsDate="1" containsString="0" minDate="2018-09-06T00:00:00" maxDate="2021-05-01T00:00:00"/>
    </cacheField>
    <cacheField name="Aspecto(s) que cambiaron" numFmtId="164">
      <sharedItems/>
    </cacheField>
    <cacheField name="Descripción de los cambios efectuados" numFmtId="0">
      <sharedItems longText="1"/>
    </cacheField>
    <cacheField name="Fecha de cambio2" numFmtId="164">
      <sharedItems containsSemiMixedTypes="0" containsNonDate="0" containsDate="1" containsString="0" minDate="2019-05-08T00:00:00" maxDate="2021-09-11T00:00:00"/>
    </cacheField>
    <cacheField name="Aspecto(s) que cambiaron2" numFmtId="164">
      <sharedItems/>
    </cacheField>
    <cacheField name="Descripción de los cambios efectuados2" numFmtId="0">
      <sharedItems longText="1"/>
    </cacheField>
    <cacheField name="Fecha de cambio3" numFmtId="164">
      <sharedItems containsDate="1" containsMixedTypes="1" minDate="2019-10-17T00:00:00" maxDate="2021-02-23T00:00:00"/>
    </cacheField>
    <cacheField name="Aspecto(s) que cambiaron3" numFmtId="164">
      <sharedItems/>
    </cacheField>
    <cacheField name="Descripción de los cambios efectuados3" numFmtId="0">
      <sharedItems longText="1"/>
    </cacheField>
    <cacheField name="Fecha de cambio4" numFmtId="164">
      <sharedItems containsDate="1" containsMixedTypes="1" minDate="2020-03-05T00:00:00" maxDate="2021-06-29T00:00:00"/>
    </cacheField>
    <cacheField name="Aspecto(s) que cambiaron4" numFmtId="164">
      <sharedItems/>
    </cacheField>
    <cacheField name="Descripción de los cambios efectuados4" numFmtId="0">
      <sharedItems longText="1"/>
    </cacheField>
    <cacheField name="Fecha de cambio5" numFmtId="164">
      <sharedItems containsDate="1" containsMixedTypes="1" minDate="2020-07-10T00:00:00" maxDate="2021-09-11T00:00:00"/>
    </cacheField>
    <cacheField name="Aspecto(s) que cambiaron5" numFmtId="164">
      <sharedItems/>
    </cacheField>
    <cacheField name="Descripción de los cambios efectuados5" numFmtId="0">
      <sharedItems longText="1"/>
    </cacheField>
    <cacheField name="Fecha de cambio6" numFmtId="164">
      <sharedItems containsDate="1" containsMixedTypes="1" minDate="2020-09-10T00:00:00" maxDate="2021-05-20T00:00:00"/>
    </cacheField>
    <cacheField name="Aspecto(s) que cambiaron6" numFmtId="164">
      <sharedItems/>
    </cacheField>
    <cacheField name="Descripción de los cambios efectuados6" numFmtId="0">
      <sharedItems longText="1"/>
    </cacheField>
    <cacheField name="Fecha de cambio7" numFmtId="164">
      <sharedItems containsDate="1" containsMixedTypes="1" minDate="2020-03-02T00:00:00" maxDate="2021-09-28T00:00:00"/>
    </cacheField>
    <cacheField name="Aspecto(s) que cambiaron7" numFmtId="164">
      <sharedItems/>
    </cacheField>
    <cacheField name="Descripción de los cambios efectuados7" numFmtId="0">
      <sharedItems longText="1"/>
    </cacheField>
    <cacheField name="Fecha de cambio8" numFmtId="164">
      <sharedItems containsDate="1" containsMixedTypes="1" minDate="2021-02-22T00:00:00" maxDate="2021-09-28T00:00:00"/>
    </cacheField>
    <cacheField name="Aspecto(s) que cambiaron8" numFmtId="164">
      <sharedItems/>
    </cacheField>
    <cacheField name="Descripción de los cambios efectuados8" numFmtId="0">
      <sharedItems longText="1"/>
    </cacheField>
    <cacheField name="Fecha de cambio9" numFmtId="164">
      <sharedItems containsDate="1" containsMixedTypes="1" minDate="2021-09-03T00:00:00" maxDate="2021-09-04T00:00:00"/>
    </cacheField>
    <cacheField name="Aspecto(s) que cambiaron9" numFmtId="164">
      <sharedItems/>
    </cacheField>
    <cacheField name="Descripción de los cambios efectuados9" numFmtId="0">
      <sharedItems/>
    </cacheField>
    <cacheField name="Fecha de cambio10" numFmtId="164">
      <sharedItems/>
    </cacheField>
    <cacheField name="Aspecto(s) que cambiaron10" numFmtId="164">
      <sharedItems/>
    </cacheField>
    <cacheField name="Descripción de los cambios efectuados10" numFmtId="0">
      <sharedItems/>
    </cacheField>
    <cacheField name="Fecha de cambio11" numFmtId="0">
      <sharedItems/>
    </cacheField>
    <cacheField name="Aspecto(s) que cambiaron11" numFmtId="164">
      <sharedItems/>
    </cacheField>
    <cacheField name="Descripción de los cambios efectuados11" numFmtId="0">
      <sharedItems/>
    </cacheField>
    <cacheField name="Fecha de cambio12" numFmtId="0">
      <sharedItems/>
    </cacheField>
    <cacheField name="Aspecto(s) que cambiaron12" numFmtId="164">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467.779436342593" createdVersion="6" refreshedVersion="6" minRefreshableVersion="3" recordCount="111" xr:uid="{5CC10014-FFE3-4813-BA92-414C2F810B60}">
  <cacheSource type="worksheet">
    <worksheetSource ref="A11:BS35" sheet="Mapa_Proceso"/>
  </cacheSource>
  <cacheFields count="89">
    <cacheField name="Proceso / Proyecto de inversión" numFmtId="0">
      <sharedItems count="23">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Internacionalización de Bogotá"/>
        <s v="Asistencia, atención y reparación integral a víctimas del conflicto armado e implementación de acciones de memoria, paz y reconciliación en Bogotá"/>
        <s v="7868 Desarrollo institucional para una gestión pública eficiente"/>
        <s v="7869 Implementación del modelo de gobierno abierto, accesible e incluyente de Bogotá"/>
      </sharedItems>
    </cacheField>
    <cacheField name="Actividad clave / Fase del proyecto" numFmtId="0">
      <sharedItems longText="1"/>
    </cacheField>
    <cacheField name="Riesgo asociad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1-05-07T00:00:00"/>
    </cacheField>
    <cacheField name="Aspecto(s) que cambiaron" numFmtId="164">
      <sharedItems/>
    </cacheField>
    <cacheField name="Descripción de los cambios efectuados" numFmtId="0">
      <sharedItems longText="1"/>
    </cacheField>
    <cacheField name="Fecha de cambio2" numFmtId="164">
      <sharedItems containsDate="1" containsMixedTypes="1" minDate="2019-04-29T00:00:00" maxDate="2021-09-11T00:00:00"/>
    </cacheField>
    <cacheField name="Aspecto(s) que cambiaron2" numFmtId="164">
      <sharedItems/>
    </cacheField>
    <cacheField name="Descripción de los cambios efectuados2" numFmtId="0">
      <sharedItems longText="1"/>
    </cacheField>
    <cacheField name="Fecha de cambio3" numFmtId="164">
      <sharedItems containsDate="1" containsMixedTypes="1" minDate="2019-10-17T00:00:00" maxDate="2021-04-17T00:00:00"/>
    </cacheField>
    <cacheField name="Aspecto(s) que cambiaron3" numFmtId="164">
      <sharedItems/>
    </cacheField>
    <cacheField name="Descripción de los cambios efectuados3" numFmtId="0">
      <sharedItems longText="1"/>
    </cacheField>
    <cacheField name="Fecha de cambio4" numFmtId="164">
      <sharedItems containsDate="1" containsMixedTypes="1" minDate="2018-09-04T00:00:00" maxDate="2021-07-28T00:00:00"/>
    </cacheField>
    <cacheField name="Aspecto(s) que cambiaron4" numFmtId="164">
      <sharedItems/>
    </cacheField>
    <cacheField name="Descripción de los cambios efectuados4" numFmtId="0">
      <sharedItems longText="1"/>
    </cacheField>
    <cacheField name="Fecha de cambio5" numFmtId="164">
      <sharedItems containsDate="1" containsMixedTypes="1" minDate="2019-05-09T00:00:00" maxDate="2021-09-17T00:00:00"/>
    </cacheField>
    <cacheField name="Aspecto(s) que cambiaron5" numFmtId="164">
      <sharedItems/>
    </cacheField>
    <cacheField name="Descripción de los cambios efectuados5" numFmtId="0">
      <sharedItems longText="1"/>
    </cacheField>
    <cacheField name="Fecha de cambio6" numFmtId="164">
      <sharedItems containsDate="1" containsMixedTypes="1" minDate="2019-11-18T00:00:00" maxDate="2021-09-17T00:00:00"/>
    </cacheField>
    <cacheField name="Aspecto(s) que cambiaron6" numFmtId="164">
      <sharedItems/>
    </cacheField>
    <cacheField name="Descripción de los cambios efectuados6" numFmtId="0">
      <sharedItems longText="1"/>
    </cacheField>
    <cacheField name="Fecha de cambio7" numFmtId="164">
      <sharedItems containsDate="1" containsMixedTypes="1" minDate="2020-03-02T00:00:00" maxDate="2021-09-28T00:00:00"/>
    </cacheField>
    <cacheField name="Aspecto(s) que cambiaron7" numFmtId="164">
      <sharedItems/>
    </cacheField>
    <cacheField name="Descripción de los cambios efectuados7" numFmtId="0">
      <sharedItems longText="1"/>
    </cacheField>
    <cacheField name="Fecha de cambio8" numFmtId="164">
      <sharedItems containsDate="1" containsMixedTypes="1" minDate="2020-12-04T00:00:00" maxDate="2021-09-28T00:00:00"/>
    </cacheField>
    <cacheField name="Aspecto(s) que cambiaron8" numFmtId="164">
      <sharedItems/>
    </cacheField>
    <cacheField name="Descripción de los cambios efectuados8" numFmtId="0">
      <sharedItems longText="1"/>
    </cacheField>
    <cacheField name="Fecha de cambio9" numFmtId="164">
      <sharedItems containsDate="1" containsMixedTypes="1" minDate="2021-02-22T00:00:00" maxDate="2021-09-17T00:00:00"/>
    </cacheField>
    <cacheField name="Aspecto(s) que cambiaron9" numFmtId="164">
      <sharedItems/>
    </cacheField>
    <cacheField name="Descripción de los cambios efectuados9" numFmtId="0">
      <sharedItems longText="1"/>
    </cacheField>
    <cacheField name="Fecha de cambio10" numFmtId="164">
      <sharedItems containsDate="1" containsMixedTypes="1" minDate="2021-09-08T00:00:00" maxDate="2021-09-09T00:00:00"/>
    </cacheField>
    <cacheField name="Aspecto(s) que cambiaron10" numFmtId="164">
      <sharedItems/>
    </cacheField>
    <cacheField name="Descripción de los cambios efectuados10" numFmtId="0">
      <sharedItems longText="1"/>
    </cacheField>
    <cacheField name="Fecha de cambio11" numFmtId="0">
      <sharedItems/>
    </cacheField>
    <cacheField name="Aspecto(s) que cambiaron11" numFmtId="164">
      <sharedItems/>
    </cacheField>
    <cacheField name="Descripción de los cambios efectuados11" numFmtId="0">
      <sharedItems/>
    </cacheField>
    <cacheField name="Fecha de cambio12" numFmtId="0">
      <sharedItems/>
    </cacheField>
    <cacheField name="Aspecto(s) que cambiaron12" numFmtId="164">
      <sharedItems/>
    </cacheField>
    <cacheField name="Descripción de los cambios efectuados12" numFmtId="0">
      <sharedItems/>
    </cacheField>
    <cacheField name="Área" numFmtId="0">
      <sharedItems count="18">
        <s v="Alta Consejería Distrital de Tecnologías de Información y Comunicaciones - TIC"/>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Subsecretaría de Servicio a la Ciudadanía"/>
        <s v="Dirección Distrital de Archivo de Bogotá"/>
        <s v=" Oficina Asesora de Jurídica"/>
        <s v="Dirección de Talento Humano"/>
        <s v="Subdirección Financiera"/>
        <s v="Dirección Distrital de Relaciones Internacionales"/>
        <s v="Alta Consejería para los Derechos de las Víctimas, la Paz y la Reconciliación"/>
        <s v="Subsecretaría Distrital de Fortalecimiento Institucion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s v="Asesoría Técnica y Proyectos en Materia TIC"/>
    <s v="Definir las Asesorías Técnicas y Formulación de los Proyectos en materia TIC y Transformación Digital"/>
    <s v="Decisiones erróneas o no acertadas en la formulación de los Proyectos en materia TIC y Transformación Digital"/>
    <x v="0"/>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el Jefe de la Oficin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_x000a_En caso contrario el asesor firma en señal de aprobación del documento.. Queda como evidencia Perfil del Proyecto    4130000- FT-1017._x000a_- El procedimiento 1210200-PR-306 &quot;Asesoría Técnica o Formulación y Ejecución de Proyectos en el Distrito Capital&quot; (PC#7): indica que el Asesor de Despacho, autorizado(a) por el Jefe de la Oficina Alta Consejerí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 Jefe Oficina de la Alta Consejería Distrital de TIC_x000a__x000a__x000a__x000a__x000a__x000a__x000a_- Jefe de Oficina Alta Consejería Distrital de Tecnologías de la Información y las Comunicaciones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
    <s v="_x000a__x000a__x000a__x000a_"/>
    <s v=""/>
    <s v=""/>
    <s v="_x000a__x000a__x000a__x000a_"/>
    <s v=""/>
    <s v=""/>
    <s v="_x000a__x000a__x000a__x000a_"/>
    <s v=""/>
    <s v=""/>
    <s v="_x000a__x000a__x000a__x000a_"/>
    <s v="_x000a__x000a__x000a__x000a_"/>
  </r>
  <r>
    <s v="Asesoría Técnica y Proyectos en Materia TIC"/>
    <s v="Ejecutar las Asesorías Técnicas y Proyectos en materia  TIC y Transformación digital."/>
    <s v="Incumplimiento parcial de compromisos en la ejecución de Proyectos en materia TIC y Transformación digital."/>
    <x v="0"/>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el profesional  lí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d v="2021-05-19T00:00:00"/>
    <s v="_x000a__x000a_Análisis de controles_x000a__x000a_"/>
    <s v="Se realizan ajustes menores a las actividades de control preventivas (PC#9) y detectiva (PC#11). "/>
    <s v=""/>
    <s v="_x000a__x000a__x000a__x000a_"/>
    <s v=""/>
    <s v=""/>
    <s v="_x000a__x000a__x000a__x000a_"/>
    <s v=""/>
    <s v=""/>
    <s v="_x000a__x000a__x000a__x000a_"/>
    <s v=""/>
    <s v=""/>
    <s v="_x000a__x000a__x000a__x000a_"/>
    <s v="_x000a__x000a__x000a__x000a_"/>
  </r>
  <r>
    <s v="Asesoría Técnica y Proyectos en Materia TIC"/>
    <s v="Ejecutar las Asesorías Técnicas y Proyectos en materia TIC y Transformación digital"/>
    <s v="Decisiones ajustadas a intereses propios o de terceros en la aprobación de ejecución de Proyectos  en materia TIC y Transformación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el profesional  lí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Procedimiento PR-306 actualizado_x000a__x000a__x000a__x000a__x000a__x000a__x000a__x000a__x000a_"/>
    <s v="01/04/2020_x000a__x000a__x000a__x000a__x000a__x000a__x000a__x000a__x000a__x000a_________________x000a__x000a_01/04/2020_x000a__x000a__x000a__x000a__x000a__x000a__x000a__x000a__x000a_"/>
    <s v="31/03/2021_x000a__x000a__x000a__x000a__x000a__x000a__x000a__x000a__x000a__x000a_________________x000a__x000a_31/03/2021_x000a_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5-19T00:00:00"/>
    <s v="_x000a__x000a_Análisis de controles_x000a__x000a_"/>
    <s v="Se realizan ajustes menores a las actividades de control preventivas (PC#8) y detectiva (PC#9). "/>
    <s v=""/>
    <s v="_x000a__x000a__x000a__x000a_"/>
    <s v=""/>
    <s v=""/>
    <s v="_x000a__x000a__x000a__x000a_"/>
    <s v=""/>
    <s v=""/>
    <s v="_x000a__x000a__x000a__x000a_"/>
    <s v=""/>
    <s v=""/>
    <s v="_x000a__x000a__x000a__x000a_"/>
    <s v=""/>
    <s v=""/>
    <s v="_x000a__x000a__x000a__x000a_"/>
    <s v=""/>
    <s v=""/>
    <s v="_x000a__x000a__x000a__x000a_"/>
    <s v="_x000a__x000a__x000a__x000a_"/>
  </r>
  <r>
    <s v="Asesoría Técnica y Proyectos en Materia TIC"/>
    <s v="Identificar las necesidades y gestionar las Asesorías Técnicas y proyectos en materia TIC y de Transformación Digital"/>
    <s v="Errores (fallas o deficiencias) en la Identificación de las necesidades y gestión de las Asesorías Técnicas y proyectos en materia TIC y de Transformación Digital"/>
    <x v="0"/>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ayor (4)"/>
    <s v="Menor (2)"/>
    <s v="Mayor (4)"/>
    <x v="0"/>
    <x v="0"/>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ía Distrital de TIC,  cada vez que se identifique una asesoría técnica o un proyecto en materia TIC verifica que este enmarcado en los siguientes aspectos:_x000a_1._x0009_Políticas Públicas_x000a_2._x0009_Normatividad Nacional._x000a_3._x0009_Directrices y lineamientos._x000a_4. Funciones de la Oficina Alta Consejerí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rio se gestiona la asesoría técnica o se formula el pe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asesor de despacho, autorizado(a) por el Jefe de la Oficina Alta Consejería Distrital de TIC,  cada vez que se identifique la gestión de una asesorí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Asesoría Técnica 4130000-FT-1016 ._x000a_- El procedimiento 1210200-PR-306 &quot;Asesoría Técnica o Formulación y Ejecución de Proyectos en el Distrito Capital&quot; (PC#5): indica que el Asesor de Despacho, autorizado(a) por el Jefe de la Oficin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de Oficina Alta Consejería Distrital de Tecnologías de la Información y las Comunicaciones -TIC-_x000a_- Asesor de despacho, Profesional _x000a_- Jefe Oficina de la Alta Consejería Distrital de TIC, Asesora de despacho, profesional especializado_x000a__x000a__x000a__x000a__x000a__x000a__x000a_- Jefe de Oficina Alta Consejería Distrital de Tecnologías de la Información y las Comunicaciones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d v="2021-02-22T00:00:00"/>
    <s v="_x000a__x000a__x000a__x000a_"/>
    <s v="Se crea y registra el riesgo &quot;Errores (fallas o deficiencias) en la Identificación de las necesidades y gestión de las Asesorías Técnicas y proyectos en materia TIC y de Transformación Digital”"/>
    <d v="2021-05-19T00:00:00"/>
    <s v="_x000a__x000a_Análisis de controles_x000a__x000a_"/>
    <s v="Se realizan ajustes menores a las actividades de control preventivas (PC#1) y detectiva (PC#3) y  (PC#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Elaborar el plan de comunicaciones institucional, orientar y aplicar lineamientos comunicacionales para las entidades del distrito, para generar bienestar en los servidores públicos y confianza en la en la administración distrital"/>
    <s v="Omisión en la formulación del plan de comunicaciones para la divulgación de campañas y piezas comunicacionales"/>
    <x v="0"/>
    <s v="Operativo"/>
    <s v="- Falta de información sobre factores de satisfacción de servidores y ciudadanía._x000a_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1"/>
    <s v="Menor (2)"/>
    <s v="Menor (2)"/>
    <s v="Menor (2)"/>
    <s v="Menor (2)"/>
    <s v="Menor (2)"/>
    <s v="Moderado (3)"/>
    <x v="2"/>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Realizar cubrimiento de la agenda del Alcalde Mayor, consolidar las tendencias en el ecosistema digital y elaborar el plan de comunicaciones de contenido en redes sociales."/>
    <s v="Decisiones erróneas o no acertadas 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Publicar, actualizar y desactivar información de interés público a través de portales y micrositios web de la Secretaría General."/>
    <s v="Incumplimiento parcial de compromisos para la divulgación oportuna, veraz y eficaz de la información publicada a través de portales y micrositios web de la Secretaría General."/>
    <x v="0"/>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Visitas guiadas Archivo de Bogotá (OPA)_x000a_- Inscripción programas de formación virtual para servidores públicos del Distrito Capital (OPA)"/>
    <s v="- Todos los procesos en el Sistema de Gestión de Calidad_x000a__x000a__x000a__x000a_"/>
    <s v="- No aplica_x000a__x000a__x000a__x000a_"/>
    <x v="1"/>
    <s v="Insignificante (1)"/>
    <s v="Moderado (3)"/>
    <s v="Moderado (3)"/>
    <s v="Moderado (3)"/>
    <s v="Moderado (3)"/>
    <s v="Moderado (3)"/>
    <x v="2"/>
    <x v="0"/>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Identificar las necesidades en términos de comunicación publica "/>
    <s v="Errores (fallas o deficiencias) en la coordinación interinstitucional para la aplicación de los lineamientos dictados en materia de comunicación pública"/>
    <x v="0"/>
    <s v="Imagen"/>
    <s v="- Implementación inadecuada en la aplicación de los lineamientos dictados lo que generaría una mala comunicación_x000a_- Reproceso en las actividades de las distintas áreas y malgaste administrativo lo que perjudica los tiempos de entrega _x000a_- Entrega de la información de una manera inadecuada a la ciudadanía_x000a_- Deficiencias en la información entregada e de las distintas áreas lo que generaría una mala comunicación _x000a_- Ausencia de control en la aplicación de los lineamientos dictados en materia de la comunicación 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x v="1"/>
    <s v="Insignificante (1)"/>
    <s v="Moderado (3)"/>
    <s v="Moderado (3)"/>
    <s v="Moderado (3)"/>
    <s v="Menor (2)"/>
    <s v="Menor (2)"/>
    <x v="2"/>
    <x v="0"/>
    <s v="Se determina la probabilidad (3 Posible) ya que por factibilidad existe una posibilidad media de que el riesgo se presente. El impacto (3 moderado) obedece a que la imagen se puede ver afectada a nivel distrital. "/>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x v="1"/>
    <x v="3"/>
    <x v="2"/>
    <s v="El riesgo quedó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03/05/2021_x000a__x000a__x000a__x000a__x000a__x000a__x000a__x000a__x000a__x000a_________________x000a__x000a_03/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interinstitucional para la aplicación de los lineamientos dictados en materia de comunicación pública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Oficina Consejería de Comunicaciones_x000a__x000a__x000a__x000a__x000a__x000a__x000a__x000a_- Jefe Oficina Consejería de Comunicaciones"/>
    <s v="- Reporte de monitoreo indicando la materialización del riesgo de Errores (fallas o deficiencias) en la coordinación interinstitucional para la aplicación de los lineamientos dictados en materia de comunicación pública_x000a_- comunicaciones escritas o digitales que evidencien la verificación, solicitud y/o expedición de los documentos de obligatorio cumplimiento._x000a_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Ejecutar las acciones para la gestión de la comunicación pública."/>
    <s v="Omisión en la implementación de los lineamientos distritales en materia de comunicación pública."/>
    <x v="0"/>
    <s v="Imagen"/>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x v="2"/>
    <s v="Insignificante (1)"/>
    <s v="Mayor (4)"/>
    <s v="Moderado (3)"/>
    <s v="Moderado (3)"/>
    <s v="Menor (2)"/>
    <s v="Menor (2)"/>
    <x v="0"/>
    <x v="0"/>
    <s v="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
    <s v="-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x v="2"/>
    <x v="4"/>
    <x v="2"/>
    <s v="El riesgo quedo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03/05/2021_x000a__x000a__x000a__x000a__x000a__x000a__x000a__x000a__x000a__x000a_________________x000a__x000a_03/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implementación de los lineamientos distritales en materia de comunicación pública. en el informe de monitoreo a la Oficina Asesora de Planeación._x000a_- Remitir una comunicación dirigida a la dependencia o entidad solicitando los ajustes necesarios para cumplir con lo indicado en los lineamientos establecidos._x000a_- Verificar que los ajustes solicitados cumplan con lo establecido en los lineamientos.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Omisión en la implementación de los lineamientos distritales en materia de comunicación pública._x000a_- Comunicación dirigida a la dependencia o entidad solicitando los ajustes necesarios para cumplir con lo indicado en los lineamientos establecidos._x000a_- Documento que evidencie la verificación del cumplimiento de los  ajustes solicitados.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Identificar las necesidades en términos de comunicación publica "/>
    <s v="Incumplimiento parcial de compromisos en la generación y divulgación de estrategias, mensajes y/o acciones de comunicación pública, desconociendo los intereses comunicacionales del ciudadano."/>
    <x v="0"/>
    <s v="Imagen"/>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7867 Generación de los lineamientos de comunicación del Distrito para construir ciudad y ciudadanía_x000a__x000a__x000a__x000a_"/>
    <x v="1"/>
    <s v="Insignificante (1)"/>
    <s v="Moderado (3)"/>
    <s v="Moderado (3)"/>
    <s v="Moderado (3)"/>
    <s v="Menor (2)"/>
    <s v="Menor (2)"/>
    <x v="2"/>
    <x v="0"/>
    <s v="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x v="1"/>
    <x v="3"/>
    <x v="2"/>
    <s v="El riesgo quedo en la misma zona,  dado que se esta realizando la modificación y/o actualización del procedimiento PR-369 comunicación hacia la ciudadanía."/>
    <s v="Reducir"/>
    <s v="-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_x000a_________________x000a__x000a_-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No. 4140000-PR-369 Comunicación hacia la ciudadanía actualizado._x000a__x000a__x000a__x000a__x000a__x000a__x000a__x000a__x000a__x000a_________________x000a__x000a_- Procedimiento No. 4140000-PR-369 Comunicación hacia la ciudadanía actualizado._x000a__x000a__x000a__x000a__x000a__x000a__x000a__x000a__x000a_"/>
    <s v="20/09/2021_x000a__x000a__x000a__x000a__x000a__x000a__x000a__x000a__x000a__x000a_________________x000a__x000a_20/09/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del proceso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Incumplimiento parcial de compromisos en l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atación"/>
    <s v="Elaborar los estudios y documentos previos"/>
    <s v="Errores (fallas o deficiencias) 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3"/>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Aplicativo SIG - AP # 732 Aplicativo CHIE): Verificar a través de los Comités de Contratación la necesidad de contratar bienes, servicios u obras y que los mismos sean procesos objetivos y ajustados a la normativa vigente_x000a_- (AP # 7 Aplicativo SIG - AP # 733 Aplicativo CHIE)::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atación"/>
    <s v="Realizar la verificación, análisis y selección de las propuestas mediante el Comité de evaluación."/>
    <s v="Errores (fallas o deficiencias) 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atación"/>
    <s v="Suministrar lineamientos y directrices para la gestión de contratación de la entidad."/>
    <s v="Errores (fallas o deficiencias) 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x v="1"/>
    <s v="Moderado (3)"/>
    <s v="Menor (2)"/>
    <s v="Menor (2)"/>
    <s v="Moderado (3)"/>
    <s v="Moderado (3)"/>
    <s v="Moderado (3)"/>
    <x v="2"/>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é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ó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erimientos internos que den cuenta de la obligatoriedad de publicar en la plataforma SECOP II la ejecución contractual.. Queda como evidencia Informes de supervisión del contrato o convenio cargados en la plataforma SECOP II ( Constan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é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ó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erimientos internos que den cuenta de la obligatoriedad de publicar en la plataforma SECOP II la ejecución contractual.. Queda como evidencia Informes de supervisión del contrato o convenio cargados en la plataforma SECOP II ( Constan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plicativo SIG - AP # 743 Aplicativo CHIE):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 4231000-PR-195 actualizado_x000a__x000a__x000a__x000a__x000a__x000a__x000a__x000a__x000a_________________x000a__x000a__x000a__x000a__x000a__x000a__x000a__x000a__x000a__x000a__x000a_"/>
    <s v="_x000a_12/02/2021_x000a__x000a__x000a__x000a__x000a__x000a__x000a__x000a__x000a_________________x000a__x000a__x000a__x000a__x000a__x000a__x000a__x000a__x000a__x000a__x000a_"/>
    <s v="_x000a_30/06/2021_x000a__x000a__x000a__x000a__x000a__x000a__x000a__x000a__x000a_________________x000a__x000a__x000a__x000a__x000a__x000a__x000a__x000a__x000a__x000a__x000a_"/>
    <s v="_x000a_- (AP # 10 Aplicativo SIG - AP # 744 Aplicativo CHIE)::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Aplicativo SIG - AP # 745 Aplicativo CHIE)::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06/2021_x000a_31/12/2021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d v="2021-05-05T00:00:00"/>
    <s v="_x000a__x000a_Análisis de controles_x000a__x000a_"/>
    <s v="_x000a__x000a_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_x000a__x000a__x000a__x000a_"/>
  </r>
  <r>
    <s v="Contratación"/>
    <s v="Elaborar los estudios y documentos previos."/>
    <s v="Decisiones ajustadas a intereses propios o de terceros 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Aplicativo SIG - AP # 734 Aplicativo CHIE)::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Aplicativo SIG - AP # 732 Aplicativo CHIE)::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_x000a__x000a__x000a__x000a_"/>
  </r>
  <r>
    <s v="Contratación"/>
    <s v="Supervisar la ejecución de los contratos y/o convenios, y la conformidad de los productos, servicios y obras contratados para el proceso."/>
    <s v="Realización de cobros indebidos 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 Aplicativo SIG - AP # 746 Aplicativo CHIE)::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9-10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s v=""/>
    <s v="_x000a__x000a__x000a__x000a_"/>
    <s v="_x000a__x000a__x000a__x000a_"/>
  </r>
  <r>
    <s v="Contratación"/>
    <s v="Adelantar el proceso de liquidación de contratos y/o convenios"/>
    <s v="Supervisión inapropiada 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Consolidar una gestión pública eficiente, a través del desarrollo de capacidades institucionales, para contribuir a la generación de valor público._x000a__x000a_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Aplicativo SIG - AP # 754 Aplicativo CHIE):: Generar requerimientos semestrales a las dependencias con el fin de realizar seguimiento a la liquidación de los contratos en los tiempos establecidos por la norma._x000a_- (AP # 9 Aplicativo SIG - AP # 755 Aplicativo CHIE)::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atación"/>
    <s v="Verificar el cumplimiento de los requisitos de perfeccionamiento y ejecución contractual"/>
    <s v="Errores (fallas o deficiencias) 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x v="3"/>
    <s v="Moderado (3)"/>
    <s v="Moderado (3)"/>
    <s v="Mayor (4)"/>
    <s v="Insignificante (1)"/>
    <s v="Insignificante (1)"/>
    <s v="Menor (2)"/>
    <x v="0"/>
    <x v="1"/>
    <s v="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3"/>
    <s v="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Aplicativo SIG - AP # 751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Aplicativo SIG - AP # 752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 AP# 781 Aplicativo CHIE: Adelantar la actualización de los procedimientos 4231000-PR-284 &quot;Mínima cuantía&quot;, 4231000-PR-339 &quot;Selección Pública de Oferentes&quot;, 4231000-PR-338 &quot;Agregación de Demanda&quot; y 4231000-PR-156 &quot;Contratación Directa&quot; a fin de incluir un control fuerte frente a la revisión de la documentación y sistemas dispuestos para solicitar el Registro Presupuestal._x000a__x000a__x000a__x000a__x000a__x000a_________________x000a__x000a__x000a__x000a__x000a__x000a__x000a__x000a__x000a__x000a__x000a_"/>
    <s v="_x000a__x000a_- Director de Contratación_x000a_- Director de Contratación_x000a_- Director de Contratación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 Procedimientos 4231000-PR-284 &quot;Mínima cuantía&quot;, 4231000-PR-339 &quot;Selección Pública de Oferentes&quot;, 4231000-PR-338 &quot;Agregación de Demanda&quot; y 4231000-PR-156 &quot;Contratación Directa&quot; actualizados_x000a__x000a__x000a__x000a__x000a__x000a_________________x000a__x000a__x000a__x000a__x000a__x000a__x000a__x000a__x000a__x000a__x000a_"/>
    <s v="_x000a__x000a_12/02/2021_x000a_12/02/2021_x000a_30/06/2021_x000a__x000a__x000a__x000a__x000a__x000a_________________x000a__x000a__x000a__x000a__x000a__x000a__x000a__x000a__x000a__x000a__x000a_"/>
    <s v="_x000a__x000a_31/12/2021_x000a_31/12/2021_x000a_31/10/2021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ol Disciplinario"/>
    <s v="Adelantar los procesos disciplinarios de conformidad con las etapas procesales fijadas por la Ley 734 de 2002"/>
    <s v="Errores (fallas o deficiencias) en el trámite del proceso verbal"/>
    <x v="0"/>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Insignificante (1)"/>
    <s v="Menor (2)"/>
    <x v="2"/>
    <x v="2"/>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s v=""/>
    <s v="_x000a__x000a__x000a__x000a_"/>
    <s v=""/>
    <s v=""/>
    <s v="_x000a__x000a__x000a__x000a_"/>
    <s v=""/>
    <s v=""/>
    <s v="_x000a__x000a__x000a__x000a_"/>
    <s v=""/>
    <s v=""/>
    <s v="_x000a__x000a__x000a__x000a_"/>
    <s v=""/>
    <s v=""/>
    <s v="_x000a__x000a__x000a__x000a_"/>
    <s v="_x000a__x000a__x000a__x000a_"/>
  </r>
  <r>
    <s v="Control Disciplinario"/>
    <s v="Adelantar los procesos disciplinarios de conformidad con las etapas procesales fijadas por la Ley 734 de 2002"/>
    <s v="Errores (fallas o deficiencias) 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enor (2)"/>
    <s v="Menor (2)"/>
    <s v="Moderado (3)"/>
    <s v="Insignificante (1)"/>
    <x v="2"/>
    <x v="2"/>
    <s v="La ubicación corresponde a que no se ha materializado el evento de pérdida de piezas procesales o mala conformación de expedientes, sin embargo se presentaría un efecto moderado de materializarse. "/>
    <s v="-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ol Disciplinario"/>
    <s v="Evaluar las quejas o informes e iniciar proceso ordinario o verbal según proceda"/>
    <s v="Decisiones ajustadas a intereses propios o de terceros al evaluar y tramitar el caso puesto en conocimiento de la OCID, que genere la configuración y decreto de la prescripción y/o caducidad en beneficio de un tercero."/>
    <x v="1"/>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05/04/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s v=""/>
    <s v="_x000a__x000a__x000a__x000a_"/>
    <s v=""/>
    <s v=""/>
    <s v="_x000a__x000a__x000a__x000a_"/>
    <s v=""/>
    <s v=""/>
    <s v="_x000a__x000a__x000a__x000a_"/>
    <s v=""/>
    <s v=""/>
    <s v="_x000a__x000a__x000a__x000a_"/>
    <s v="_x000a__x000a__x000a__x000a_"/>
  </r>
  <r>
    <s v="Control Disciplinario"/>
    <s v="Adelantar los procesos disciplinarios de conformidad con las etapas procesales fijadas por la Ley 734 de 2002"/>
    <s v="Incumplimiento legal 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enor (2)"/>
    <s v="Insignificante (1)"/>
    <s v="Insignificante (1)"/>
    <s v="Insignificante (1)"/>
    <x v="3"/>
    <x v="3"/>
    <s v="La calificación de la probabilidad corresponde a que no se ha materializado el riesgo y el impacto podría afectar la imagen y medidas de control."/>
    <s v="- El Procedimiento Proceso Ordinario Discipl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_x000a__x000a__x000a__x000a_"/>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x v="0"/>
    <s v="Mayor (4)"/>
    <s v="Menor (2)"/>
    <s v="Mayor (4)"/>
    <s v="Moderado (3)"/>
    <s v="Mayor (4)"/>
    <s v="Mayor (4)"/>
    <x v="0"/>
    <x v="0"/>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 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 presupuestal  requerida,  NO  se  tramitará ninguna  solicitud  de  carácter  presupuestal y  se  procederá  a  devolver  vía  memorando electrónico suscrito por el jefe de la Oficina Asesora  de         Planeación icho requerimiento. Queda como evidencia Memorando 2211600-FT-011 Aprobación de la solicitud de modificación presupuestal o 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
    <s v=""/>
    <s v="_x000a__x000a__x000a__x000a_"/>
    <s v=""/>
    <s v=""/>
    <s v="_x000a__x000a__x000a__x000a_"/>
    <s v=""/>
    <s v=""/>
    <s v="_x000a__x000a__x000a__x000a_"/>
    <s v="_x000a__x000a__x000a__x000a_"/>
  </r>
  <r>
    <s v="Direccionamiento Estratégico"/>
    <s v="Ejecutar las actividades definidas en el Plan Estratégico Cuatrienal y Plan de Acción Institucional_x000a_Ejecutar las actividades definidas en los Proyectos de Inversión, y el Presupuesto Anual"/>
    <s v="Incumplimiento parcial de compromisos 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x v="0"/>
    <s v="Mayor (4)"/>
    <s v="Moderado (3)"/>
    <s v="Mayor (4)"/>
    <s v="Moderado (3)"/>
    <s v="Moderado (3)"/>
    <s v="Moderado (3)"/>
    <x v="0"/>
    <x v="0"/>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 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 presupuestal  requerida,  NO  se  tramitará ninguna  solicitud  de  carácter  presupuestal y  se  procederá  a  devolver  vía  memorando electrónico suscrito por el jefe de la Oficina Asesora  de         Planeación icho requerimiento. Queda como evidencia Memorando 2211600-FT-011 Aprobación de la solicitud de modificación presupuestal o 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Recibir y custodiar los insumos y materias primas durante el proceso de producción de conformidad con las características técnicas requeridas hasta la entrega del producto terminado al almacén."/>
    <s v="Errores (fallas o deficiencias) 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1"/>
    <s v="Insignificante (1)"/>
    <s v="Menor (2)"/>
    <s v="Menor (2)"/>
    <s v="Insignificante (1)"/>
    <s v="Insignificante (1)"/>
    <s v="Insignificante (1)"/>
    <x v="3"/>
    <x v="2"/>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0"/>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Recibir y custodiar los insumos y materas primas durante el proceso de producción de conformidad con las características técnicas requeridas hasta la entrega del producto terminado al almacén"/>
    <s v="Incumplimiento parcial de compromisos en la elaboración de los impresos de acuerdo con las fechas y cantidades acordad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3"/>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3"/>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_x000a_Publicar los actos y documentos administrativos en el Registro Distrital._x000a_"/>
    <s v="Incumplimiento legal con la publicación oportuna e íntegra de los actos administrativos (Registro Distrital)"/>
    <x v="0"/>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x v="0"/>
    <s v="Insignificante (1)"/>
    <s v="Moderado (3)"/>
    <s v="Mayor (4)"/>
    <s v="Moderado (3)"/>
    <s v="Moderado (3)"/>
    <s v="Moderado (3)"/>
    <x v="0"/>
    <x v="0"/>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é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Recibir y custodiar los insumos y materas primas durante el proceso de producción de conformidad con las características técnicas requeridas hasta la entrega del producto terminado al almacén"/>
    <s v="Desvío de recursos físicos o económicos durante la utilización de materias primas, insumos, repuestos o sobrantes en la producción de artes gráficas, con el fin de obtener dádivas o beneficio a nombre propio"/>
    <x v="1"/>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0"/>
    <s v="Menor (2)"/>
    <s v="Menor (2)"/>
    <s v="Menor (2)"/>
    <s v="Menor (2)"/>
    <s v="Insignificante (1)"/>
    <s v="Menor (2)"/>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 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é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á la requi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 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Recibir y custodiar los insumos y materas primas durante el proceso de producción de conformidad con las características técnicas requeridas hasta la entrega del producto terminado al almacén"/>
    <s v="Desvío de recursos físicos o económicos 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oderado (3)"/>
    <s v="Insignificante (1)"/>
    <s v="Insignificante (1)"/>
    <s v="Insignificante (1)"/>
    <s v="Insignificante (1)"/>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Ejecutar las acciones para la gestión de la elaboración de impresos y el registro distrital."/>
    <s v="Interrupciones en la elaboración de impresos"/>
    <x v="0"/>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4"/>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x v="2"/>
    <x v="1"/>
    <x v="1"/>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Estrategia de Tecnologías de la Información y las Comunicaciones"/>
    <s v="Formular el Plan Estratégico de Tecnologías de la Información y las Comunicaciones"/>
    <s v="Decisiones erróneas o no acertadas en la formulación del Plan Estratégico de Tecnologías de la Información y las Comunicaciones"/>
    <x v="0"/>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y segunda fase de construcción de PETI y se procederá a llevar a cabo las actividades de tercera y cuarta fase.. Queda como evidencia  de Reunión 2213100-FT-449 Aprobación Fase I y II  o Memorando electrónico 2211600-FT-011 Aprobación Fase I y II o Correo electrónico Aprobación Fase I y II.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tercera y cuarta fase de construcción de PETI y se procederá a llevar a cabo la socialización ante el Comité Institucional de Gestión y Desempeño.. Queda como evidencia  de Reunión 2213100-FT-449 Aprobación Fase III y IV  o Memorando electrónico 2211600-FT-011 Aprobación Fase III y IV o Correo electrónico Aprobación Fase III y IV._x000a_-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 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_x000a_En cas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 Procedimiento PR-116 actualizado conforme a la metodología del MINTIC_x000a_- Ficha de riesgo actualizado a la forma de operación del proceso pr-116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03/09/2021_x000a_03/09/2021_x000a_03/09/2021_x000a_03/09/2021_x000a_03/09/2021_x000a_03/09/2021_x000a__x000a__x000a__x000a__x000a_________________x000a__x000a_03/09/2021_x000a_03/09/2021_x000a_03/09/2021_x000a_03/09/2021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s v=""/>
    <s v="_x000a__x000a__x000a__x000a_"/>
    <s v=""/>
    <s v=""/>
    <s v="_x000a__x000a__x000a__x000a_"/>
    <s v=""/>
    <s v=""/>
    <s v="_x000a__x000a__x000a__x000a_"/>
    <s v=""/>
    <s v=""/>
    <s v="_x000a__x000a__x000a__x000a_"/>
    <s v="_x000a__x000a__x000a__x000a_"/>
  </r>
  <r>
    <s v="Estrategia de Tecnologías de la Información y las Comunicaciones"/>
    <s v="Realizar seguimiento al PETI y a la ejecución del Plan del subsistema de gestión de seguridad de la información"/>
    <s v="Omisión en los lineamientos para el levantamiento de activos de información y la aplicación de los principios de seguridad de la información"/>
    <x v="0"/>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En caso contrario, el Oficial de Seguridad de la Información procederá a almacenar la última versión del formato 2213200-FT-367 “Identificación, Valoración y Planes de Tratamiento a los Activos de Información&quot;  en la carpeta digital de la OTIC.. Queda como evidencia el registro de Identificación, valoración y planes de tratamiento de los Activos de información 2213200-FT-367, el Memorando 2211600-FT-011 solicitud de ajustes y Carpeta digital de la OT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_x000a_En caso contrario se informara a la dependencia la conformidad de la aplicación de los controles. Queda como evidencia el registro de Identificación, valoración y planes de tratamiento de los Activos de información 2213200-FT-367 y Memorando 2211600-FT-011 Retroalimentación aplicación a controles_x000a_y/o Carpeta Digital de la OTIC._x000a_-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_x000a_En caso contrario se dará por cumplida la implementación del plan de tratamiento por parte de la dependencia responsable.. Queda como evidencia _x000a_el registro de Identificación, valoración y planes de tratamiento de los Activos de información 2213200-FT-367 y el Memorando 2211600-FT-011_x000a_Retroalimentación de seguimiento a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o 771:  Realizar sensibilización a los actores del proceso para fortalecer los conceptos de principios y lineamientos de seguridad de la información._x000a_- AP#27 (Actividad 2) 772: Fortalecer las actividades de control del procedimiento PR-187_x000a__x000a__x000a__x000a__x000a__x000a__x000a__x000a__x000a_________________x000a_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31/07/2021_x000a_31/07/2021_x000a__x000a__x000a__x000a__x000a__x000a__x000a__x000a__x000a_________________x000a__x000a_31/07/2021_x000a_31/07/2021_x000a_31/07/2021_x000a_31/07/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d v="2021-04-30T00:00:00"/>
    <s v="_x000a__x000a_Análisis de controles_x000a__x000a_"/>
    <s v="_x000a_Se ajustan las actividades de control conforme a la ultima actualización efectuada del PR-187 Activos de información"/>
    <d v="2021-09-03T00:00:00"/>
    <s v="_x000a__x000a_Análisis de controles_x000a__x000a_Tratamiento del riesgo"/>
    <s v="Se ajustan las actividades de control conforme a la última actualización efectuada al procedimiento 2213200-PR-187 “Activos de Información”_x000a_Se cambia fecha fin real de la acción preventiva # 27 en las actividades 1 (CHIE 771) y 2 (CHIE 772)_x000a_"/>
    <s v=""/>
    <s v="_x000a__x000a__x000a__x000a_"/>
    <s v=""/>
    <s v=""/>
    <s v="_x000a__x000a__x000a__x000a_"/>
    <s v=""/>
    <s v=""/>
    <s v="_x000a__x000a__x000a__x000a_"/>
    <s v="_x000a__x000a__x000a__x000a_"/>
  </r>
  <r>
    <s v="Estrategia de Tecnologías de la Información y las Comunicaciones"/>
    <s v="Realizar seguimiento al PETI y a la ejecución del Plan del subsistema de gestión de seguridad de la información"/>
    <s v="Omisión en el seguimiento y retroalimentación a los avances de proyectos de alto componente TIC definidos en el PETI"/>
    <x v="0"/>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_x000a_Remitiendo seguimiento trimestral y Seguimiento Trimestral PETI 4204000-FT-113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_x000a_En cas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s v=""/>
    <s v="_x000a__x000a__x000a__x000a_"/>
    <s v=""/>
    <s v=""/>
    <s v="_x000a__x000a__x000a__x000a_"/>
    <s v=""/>
    <s v=""/>
    <s v="_x000a__x000a__x000a__x000a_"/>
    <s v=""/>
    <s v=""/>
    <s v="_x000a__x000a__x000a__x000a_"/>
    <s v="_x000a__x000a__x000a__x000a_"/>
  </r>
  <r>
    <s v="Estrategia de Tecnologías de la Información y las Comunicaciones"/>
    <s v="Desarrollar la gestión de soluciones tecnológicas"/>
    <s v="Supervisión inapropiada en el desarrollo de soluciones tecnológicas"/>
    <x v="0"/>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En cas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 Queda como evidencia 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_x000a_En cas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Queda como evidencia Informe de ejecución del contractual 2211200-FT-422 o Acta de Inicio del contrato/convenio 2211200-FT-239 Carpeta oficial SECOP II o Memorando 2211600- FT-011 o Correo electrónico solicitando aclaración en el avanc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En caso contrario el profesional de la Oficina TIC asignado procederá a dar ingreso al cuarto de medios.. Queda como evidencia Memorando 2211600-FT-011 solicitando la subsa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s v=""/>
    <s v="_x000a__x000a__x000a__x000a_"/>
    <s v=""/>
    <s v=""/>
    <s v="_x000a__x000a__x000a__x000a_"/>
    <s v=""/>
    <s v=""/>
    <s v="_x000a__x000a__x000a__x000a_"/>
    <s v=""/>
    <s v=""/>
    <s v="_x000a__x000a__x000a__x000a_"/>
    <s v="_x000a__x000a__x000a__x000a_"/>
  </r>
  <r>
    <s v="Estrategia de Tecnologías de la Información y las Comunicaciones"/>
    <s v="Formular el Plan Estratégico  de Tecnologías de la Información y las Comunicaciones "/>
    <s v="Decisiones ajustadas a intereses propios o de terceros al formular el plan Estratégico de Tecnologías de la Información y las Comunicaciones con el fin de obtener un beneficio al que no haya lugar"/>
    <x v="1"/>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I) y segunda (II) fase de construcción de PETI y se procederá a llevar a cabo las actividades de tercera (III) y cuarta (IV) fase.. Queda como evidencia  de Reunión 2213100-FT-449 Aprobación Fase I y II  o Memorando electrónico 2211600-FT-011 Aprobación Fase I y II o Correo electrónico Aprobación Fase I y II_x000a_ _x000a_.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según tercera (III) y cuarta (IV) fase de construcción de PETI y se procederá a llevar a cabo la socialización ante el Comité Institucional de Gestión y Desempeño.. Queda como evidencia  de Reunión 2213100-FT-449 Aprobación Fase III y IV  o Memorando electrónico 2211600-FT-011 Aprobación Fase III y IV o Correo electrónico Aprobación Fase III y IV._x000a_-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_x000a_En caso contrario se remite el formato de seguimiento trimestral mediante memorando electrónico a la Oficina TIC. Queda como evidencia Memorando 2211600-FT-011_x000a_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_x000a_En caso contrario el profesional designado por la Oficina TIC solicita la publicación del seguimiento en la página web de la Secretaría General, conforme al procedimiento 4204000-PR-359 “Publicación de Información en los Portales y Micrositios Web de la Secretaría General”.. Queda como evidencia  de Reunión  2213100-FT-449 Retroalimentación Resultado de evaluación y/o Correo Retroalimentación Resultado de evaluación  y Seguimiento Trimestral PETI 4204000-FT-1138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03/09/2021_x000a_03/09/2021_x000a_03/09/2021_x000a_03/09/2021_x000a_03/09/2021_x000a_03/09/2021_x000a__x000a__x000a__x000a__x000a_________________x000a__x000a_03/09/2021_x000a_03/09/2021_x000a_03/09/2021_x000a_03/09/2021_x000a__x000a_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s v=""/>
    <s v="_x000a__x000a__x000a__x000a_"/>
    <s v=""/>
    <s v=""/>
    <s v="_x000a__x000a__x000a__x000a_"/>
    <s v=""/>
    <s v=""/>
    <s v="_x000a__x000a__x000a__x000a_"/>
    <s v=""/>
    <s v=""/>
    <s v="_x000a__x000a__x000a__x000a_"/>
    <s v=""/>
    <s v=""/>
    <s v="_x000a__x000a__x000a__x000a_"/>
    <s v="_x000a__x000a__x000a__x000a_"/>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al Omitir la comunicación de hechos irregulares conocidos por la Oficina de Control Interno, para obtener beneficios a los que no haya lugar"/>
    <x v="1"/>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_x000a__x000a__x000a__x000a_"/>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con el fin de favorecer intereses indebidos o ajenos al cumplimiento de la función de la Oficina de Control Interno, para obtener beneficios a que no halla lugar"/>
    <x v="1"/>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_x000a__x000a__x000a__x000a_"/>
  </r>
  <r>
    <s v="Evaluación del Sistema de Control Interno"/>
    <s v="Elaborar el Plan Anual de Auditorías el cual incorpora todas las actividades de aseguramiento, seguimiento y fomento del autocontrol."/>
    <s v="Decisiones erróneas o no acertadas 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Evaluación del Sistema de Control Interno"/>
    <s v="Planificar las auditorías internas."/>
    <s v="Decisiones erróneas o no acertadas 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
  <r>
    <x v="0"/>
    <s v="Definir las Asesorías Técnicas y Formulación de los Proyectos en materia TIC y Transformación Digital"/>
    <s v="Decisiones erróneas o no acertadas en la formulación de los Proyectos en materia TIC y Transformación Digital"/>
    <s v="Gestión de procesos"/>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el Jefe de la Oficin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_x000a_En caso contrario el asesor firma en señal de aprobación del documento.. Queda como evidencia Perfil del Proyecto    4130000- FT-1017._x000a_- El procedimiento 1210200-PR-306 &quot;Asesoría Técnica o Formulación y Ejecución de Proyectos en el Distrito Capital&quot; (PC#7): indica que el Asesor de Despacho, autorizado(a) por el Jefe de la Oficina Alta Consejerí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 Jefe Oficina de la Alta Consejería Distrital de TIC_x000a__x000a__x000a__x000a__x000a__x000a__x000a_- Jefe de Oficina Alta Consejería Distrital de Tecnologías de la Información y las Comunicaciones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
    <s v="_x000a__x000a__x000a__x000a_"/>
    <s v=""/>
    <s v=""/>
    <s v="_x000a__x000a__x000a__x000a_"/>
    <s v=""/>
    <s v=""/>
    <s v="_x000a__x000a__x000a__x000a_"/>
    <s v=""/>
    <s v=""/>
    <s v="_x000a__x000a__x000a__x000a_"/>
    <s v="_x000a__x000a__x000a__x000a_"/>
    <x v="0"/>
  </r>
  <r>
    <x v="0"/>
    <s v="Ejecutar las Asesorías Técnicas y Proyectos en materia  TIC y Transformación digital."/>
    <s v="Incumplimiento parcial de compromisos en la ejecución de Proyectos en materia TIC y Transformación digital."/>
    <s v="Gestión de procesos"/>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el profesional  lí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d v="2021-05-19T00:00:00"/>
    <s v="_x000a__x000a_Análisis de controles_x000a__x000a_"/>
    <s v="Se realizan ajustes menores a las actividades de control preventivas (PC#9) y detectiva (PC#11). "/>
    <s v=""/>
    <s v="_x000a__x000a__x000a__x000a_"/>
    <s v=""/>
    <s v=""/>
    <s v="_x000a__x000a__x000a__x000a_"/>
    <s v=""/>
    <s v=""/>
    <s v="_x000a__x000a__x000a__x000a_"/>
    <s v=""/>
    <s v=""/>
    <s v="_x000a__x000a__x000a__x000a_"/>
    <s v="_x000a__x000a__x000a__x000a_"/>
    <x v="0"/>
  </r>
  <r>
    <x v="0"/>
    <s v="Ejecutar las Asesorías Técnicas y Proyectos en materia TIC y Transformación digital"/>
    <s v="Decisiones ajustadas a intereses propios o de terceros en la aprobación de ejecución de Proyectos  en materia TIC y Transformación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el profesional  lí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Procedimiento PR-306 actualizado_x000a__x000a__x000a__x000a__x000a__x000a__x000a__x000a__x000a_"/>
    <s v="01/04/2020_x000a__x000a__x000a__x000a__x000a__x000a__x000a__x000a__x000a__x000a_________________x000a__x000a_01/04/2020_x000a__x000a__x000a__x000a__x000a__x000a__x000a__x000a__x000a_"/>
    <s v="31/03/2021_x000a__x000a__x000a__x000a__x000a__x000a__x000a__x000a__x000a__x000a_________________x000a__x000a_31/03/2021_x000a_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5-19T00:00:00"/>
    <s v="_x000a__x000a_Análisis de controles_x000a__x000a_"/>
    <s v="Se realizan ajustes menores a las actividades de control preventivas (PC#8) y detectiva (PC#9). "/>
    <s v=""/>
    <s v="_x000a__x000a__x000a__x000a_"/>
    <s v=""/>
    <s v=""/>
    <s v="_x000a__x000a__x000a__x000a_"/>
    <s v=""/>
    <s v=""/>
    <s v="_x000a__x000a__x000a__x000a_"/>
    <s v=""/>
    <s v=""/>
    <s v="_x000a__x000a__x000a__x000a_"/>
    <s v=""/>
    <s v=""/>
    <s v="_x000a__x000a__x000a__x000a_"/>
    <s v=""/>
    <s v=""/>
    <s v="_x000a__x000a__x000a__x000a_"/>
    <s v="_x000a__x000a__x000a__x000a_"/>
    <x v="0"/>
  </r>
  <r>
    <x v="0"/>
    <s v="Identificar las necesidades y gestionar las Asesorías Técnicas y proyectos en materia TIC y de Transformación Digital"/>
    <s v="Errores (fallas o deficiencias) en la Identificación de las necesidades y gestión de las Asesorías Técnicas y proyectos en materia TIC y de Transformación Digital"/>
    <s v="Gestión de procesos"/>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ayor (4)"/>
    <s v="Menor (2)"/>
    <s v="Mayor (4)"/>
    <s v="Mayor (4)"/>
    <s v="Alta"/>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ía Distrital de TIC,  cada vez que se identifique una asesoría técnica o un proyecto en materia TIC verifica que este enmarcado en los siguientes aspectos:_x000a_1._x0009_Políticas Públicas_x000a_2._x0009_Normatividad Nacional._x000a_3._x0009_Directrices y lineamientos._x000a_4. Funciones de la Oficina Alta Consejerí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rio se gestiona la asesoría técnica o se formula el pe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asesor de despacho, autorizado(a) por el Jefe de la Oficina Alta Consejería Distrital de TIC,  cada vez que se identifique la gestión de una asesorí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Asesoría Técnica 4130000-FT-1016 ._x000a_- El procedimiento 1210200-PR-306 &quot;Asesoría Técnica o Formulación y Ejecución de Proyectos en el Distrito Capital&quot; (PC#5): indica que el Asesor de Despacho, autorizado(a) por el Jefe de la Oficin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de Oficina Alta Consejería Distrital de Tecnologías de la Información y las Comunicaciones -TIC-_x000a_- Asesor de despacho, Profesional _x000a_- Jefe Oficina de la Alta Consejería Distrital de TIC, Asesora de despacho, profesional especializado_x000a__x000a__x000a__x000a__x000a__x000a__x000a_- Jefe de Oficina Alta Consejería Distrital de Tecnologías de la Información y las Comunicaciones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d v="2021-02-22T00:00:00"/>
    <s v="_x000a__x000a__x000a__x000a_"/>
    <s v="Se crea y registra el riesgo &quot;Errores (fallas o deficiencias) en la Identificación de las necesidades y gestión de las Asesorías Técnicas y proyectos en materia TIC y de Transformación Digital”"/>
    <d v="2021-05-19T00:00:00"/>
    <s v="_x000a__x000a_Análisis de controles_x000a__x000a_"/>
    <s v="Se realizan ajustes menores a las actividades de control preventivas (PC#1) y detectiva (PC#3) y  (PC#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0"/>
  </r>
  <r>
    <x v="1"/>
    <s v="Elaborar el plan de comunicaciones institucional, orientar y aplicar lineamientos comunicacionales para las entidades del distrito, para generar bienestar en los servidores públicos y confianza en la en la administración distrital"/>
    <s v="Omisión en la formulación del plan de comunicaciones para la divulgación de campañas y piezas comunicacionales"/>
    <s v="Gestión de procesos"/>
    <s v="Operativo"/>
    <s v="- Falta de información sobre factores de satisfacción de servidores y ciudadanía._x000a_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Realizar cubrimiento de la agenda del Alcalde Mayor, consolidar las tendencias en el ecosistema digital y elaborar el plan de comunicaciones de contenido en redes sociales."/>
    <s v="Decisiones erróneas o no acertadas 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Publicar, actualizar y desactivar información de interés público a través de portales y micrositios web de la Secretaría General."/>
    <s v="Incumplimiento parcial de compromisos para la divulgación oportuna, veraz y eficaz de la información publicada a través de portales y micrositios web de la Secretaría General."/>
    <s v="Gestión de procesos"/>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Visitas guiadas Archivo de Bogotá (OPA)_x000a_- Inscripción programas de formación virtual para servidores públicos del Distrito Capital (OPA)"/>
    <s v="- Todos los procesos en el Sistema de Gestión de Calidad_x000a__x000a__x000a__x000a_"/>
    <s v="- No aplica_x000a__x000a__x000a__x000a_"/>
    <s v="Posible (3)"/>
    <s v="Insignificante (1)"/>
    <s v="Moderado (3)"/>
    <s v="Moderado (3)"/>
    <s v="Moderado (3)"/>
    <s v="Moderado (3)"/>
    <s v="Moderado (3)"/>
    <s v="Moderado (3)"/>
    <s v="Alta"/>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Identificar las necesidades en términos de comunicación publica "/>
    <s v="Errores (fallas o deficiencias) en la coordinación interinstitucional para la aplicación de los lineamientos dictados en materia de comunicación pública"/>
    <s v="Gestión de procesos"/>
    <s v="Imagen"/>
    <s v="- Implementación inadecuada en la aplicación de los lineamientos dictados lo que generaría una mala comunicación_x000a_- Reproceso en las actividades de las distintas áreas y malgaste administrativo lo que perjudica los tiempos de entrega _x000a_- Entrega de la información de una manera inadecuada a la ciudadanía_x000a_- Deficiencias en la información entregada e de las distintas áreas lo que generaría una mala comunicación _x000a_- Ausencia de control en la aplicación de los lineamientos dictados en materia de la comunicación 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s v="Posible (3)"/>
    <s v="Insignificante (1)"/>
    <s v="Moderado (3)"/>
    <s v="Moderado (3)"/>
    <s v="Moderado (3)"/>
    <s v="Menor (2)"/>
    <s v="Menor (2)"/>
    <s v="Moderado (3)"/>
    <s v="Alta"/>
    <s v="Se determina la probabilidad (3 Posible) ya que por factibilidad existe una posibilidad media de que el riesgo se presente. El impacto (3 moderado) obedece a que la imagen se puede ver afectada a nivel distrital. "/>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s v="Posible (3)"/>
    <s v="Moderado (3)"/>
    <s v="Alta"/>
    <s v="El riesgo quedó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03/05/2021_x000a__x000a__x000a__x000a__x000a__x000a__x000a__x000a__x000a__x000a_________________x000a__x000a_03/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interinstitucional para la aplicación de los lineamientos dictados en materia de comunicación pública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Oficina Consejería de Comunicaciones_x000a__x000a__x000a__x000a__x000a__x000a__x000a__x000a_- Jefe Oficina Consejería de Comunicaciones"/>
    <s v="- Reporte de monitoreo indicando la materialización del riesgo de Errores (fallas o deficiencias) en la coordinación interinstitucional para la aplicación de los lineamientos dictados en materia de comunicación pública_x000a_- comunicaciones escritas o digitales que evidencien la verificación, solicitud y/o expedición de los documentos de obligatorio cumplimiento._x000a_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Ejecutar las acciones para la gestión de la comunicación pública."/>
    <s v="Omisión en la implementación de los lineamientos distritales en materia de comunicación pública."/>
    <s v="Gestión de procesos"/>
    <s v="Imagen"/>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s v="Improbable (2)"/>
    <s v="Insignificante (1)"/>
    <s v="Mayor (4)"/>
    <s v="Moderado (3)"/>
    <s v="Moderado (3)"/>
    <s v="Menor (2)"/>
    <s v="Menor (2)"/>
    <s v="Mayor (4)"/>
    <s v="Alta"/>
    <s v="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
    <s v="-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s v="Improbable (2)"/>
    <s v="Mayor (4)"/>
    <s v="Alta"/>
    <s v="El riesgo quedo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03/05/2021_x000a__x000a__x000a__x000a__x000a__x000a__x000a__x000a__x000a__x000a_________________x000a__x000a_03/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implementación de los lineamientos distritales en materia de comunicación pública. en el informe de monitoreo a la Oficina Asesora de Planeación._x000a_- Remitir una comunicación dirigida a la dependencia o entidad solicitando los ajustes necesarios para cumplir con lo indicado en los lineamientos establecidos._x000a_- Verificar que los ajustes solicitados cumplan con lo establecido en los lineamientos.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Omisión en la implementación de los lineamientos distritales en materia de comunicación pública._x000a_- Comunicación dirigida a la dependencia o entidad solicitando los ajustes necesarios para cumplir con lo indicado en los lineamientos establecidos._x000a_- Documento que evidencie la verificación del cumplimiento de los  ajustes solicitados.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Identificar las necesidades en términos de comunicación publica "/>
    <s v="Incumplimiento parcial de compromisos en la generación y divulgación de estrategias, mensajes y/o acciones de comunicación pública, desconociendo los intereses comunicacionales del ciudadano."/>
    <s v="Gestión de procesos"/>
    <s v="Imagen"/>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7867 Generación de los lineamientos de comunicación del Distrito para construir ciudad y ciudadanía_x000a__x000a__x000a__x000a_"/>
    <s v="Posible (3)"/>
    <s v="Insignificante (1)"/>
    <s v="Moderado (3)"/>
    <s v="Moderado (3)"/>
    <s v="Moderado (3)"/>
    <s v="Menor (2)"/>
    <s v="Menor (2)"/>
    <s v="Moderado (3)"/>
    <s v="Alta"/>
    <s v="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s v="Posible (3)"/>
    <s v="Moderado (3)"/>
    <s v="Alta"/>
    <s v="El riesgo quedo en la misma zona,  dado que se esta realizando la modificación y/o actualización del procedimiento PR-369 comunicación hacia la ciudadanía."/>
    <s v="Reducir"/>
    <s v="-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_x000a_________________x000a__x000a_-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No. 4140000-PR-369 Comunicación hacia la ciudadanía actualizado._x000a__x000a__x000a__x000a__x000a__x000a__x000a__x000a__x000a__x000a_________________x000a__x000a_- Procedimiento No. 4140000-PR-369 Comunicación hacia la ciudadanía actualizado._x000a__x000a__x000a__x000a__x000a__x000a__x000a__x000a__x000a_"/>
    <s v="20/09/2021_x000a__x000a__x000a__x000a__x000a__x000a__x000a__x000a__x000a__x000a_________________x000a__x000a_20/09/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del proceso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Incumplimiento parcial de compromisos en l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2"/>
    <s v="Elaborar los estudios y documentos previos"/>
    <s v="Errores (fallas o deficiencias) 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Aplicativo SIG - AP # 732 Aplicativo CHIE): Verificar a través de los Comités de Contratación la necesidad de contratar bienes, servicios u obras y que los mismos sean procesos objetivos y ajustados a la normativa vigente_x000a_- (AP # 7 Aplicativo SIG - AP # 733 Aplicativo CHIE)::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_x000a__x000a__x000a__x000a_"/>
    <x v="2"/>
  </r>
  <r>
    <x v="2"/>
    <s v="Realizar la verificación, análisis y selección de las propuestas mediante el Comité de evaluación."/>
    <s v="Errores (fallas o deficiencias) 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2"/>
  </r>
  <r>
    <x v="2"/>
    <s v="Suministrar lineamientos y directrices para la gestión de contratación de la entidad."/>
    <s v="Errores (fallas o deficiencias) en la supervisión de los contratos o convenios"/>
    <s v="Gestión de procesos"/>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s v="Posible (3)"/>
    <s v="Moderado (3)"/>
    <s v="Menor (2)"/>
    <s v="Menor (2)"/>
    <s v="Moderado (3)"/>
    <s v="Moderado (3)"/>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é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ó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erimientos internos que den cuenta de la obligatoriedad de publicar en la plataforma SECOP II la ejecución contractual.. Queda como evidencia Informes de supervisión del contrato o convenio cargados en la plataforma SECOP II ( Constan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é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ó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erimientos internos que den cuenta de la obligatoriedad de publicar en la plataforma SECOP II la ejecución contractual.. Queda como evidencia Informes de supervisión del contrato o convenio cargados en la plataforma SECOP II ( Constan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plicativo SIG - AP # 743 Aplicativo CHIE):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 4231000-PR-195 actualizado_x000a__x000a__x000a__x000a__x000a__x000a__x000a__x000a__x000a_________________x000a__x000a__x000a__x000a__x000a__x000a__x000a__x000a__x000a__x000a__x000a_"/>
    <s v="_x000a_12/02/2021_x000a__x000a__x000a__x000a__x000a__x000a__x000a__x000a__x000a_________________x000a__x000a__x000a__x000a__x000a__x000a__x000a__x000a__x000a__x000a__x000a_"/>
    <s v="_x000a_30/06/2021_x000a__x000a__x000a__x000a__x000a__x000a__x000a__x000a__x000a_________________x000a__x000a__x000a__x000a__x000a__x000a__x000a__x000a__x000a__x000a__x000a_"/>
    <s v="_x000a_- (AP # 10 Aplicativo SIG - AP # 744 Aplicativo CHIE)::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Aplicativo SIG - AP # 745 Aplicativo CHIE)::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06/2021_x000a_31/12/2021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d v="2021-05-05T00:00:00"/>
    <s v="_x000a__x000a_Análisis de controles_x000a__x000a_"/>
    <s v="_x000a__x000a_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_x000a__x000a__x000a__x000a_"/>
    <x v="2"/>
  </r>
  <r>
    <x v="2"/>
    <s v="Elaborar los estudios y documentos previos."/>
    <s v="Decisiones ajustadas a intereses propios o de terceros durante la etapa precontractual para el desarrollo de un proceso de selección pública de oferentes con el fin de celebrar un contrato"/>
    <s v="Corrupción"/>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Aplicativo SIG - AP # 734 Aplicativo CHIE)::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Aplicativo SIG - AP # 732 Aplicativo CHIE)::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_x000a__x000a__x000a__x000a_"/>
    <x v="2"/>
  </r>
  <r>
    <x v="2"/>
    <s v="Supervisar la ejecución de los contratos y/o convenios, y la conformidad de los productos, servicios y obras contratados para el proceso."/>
    <s v="Realización de cobros indebidos durante la ejecución del contrato con el propósito de no evidenciar un posible incumplimiento de las obligaciones contractuales"/>
    <s v="Corrupción"/>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 Aplicativo SIG - AP # 746 Aplicativo CHIE)::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9-10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s v=""/>
    <s v="_x000a__x000a__x000a__x000a_"/>
    <s v="_x000a__x000a__x000a__x000a_"/>
    <x v="2"/>
  </r>
  <r>
    <x v="2"/>
    <s v="Adelantar el proceso de liquidación de contratos y/o convenios"/>
    <s v="Supervisión inapropiada para adelantar el proceso de liquidación de los contratos o convenios que así lo requieran"/>
    <s v="Gestión de procesos"/>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Consolidar una gestión pública eficiente, a través del desarrollo de capacidades institucionales, para contribuir a la generación de valor público._x000a__x000a_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Aplicativo SIG - AP # 754 Aplicativo CHIE):: Generar requerimientos semestrales a las dependencias con el fin de realizar seguimiento a la liquidación de los contratos en los tiempos establecidos por la norma._x000a_- (AP # 9 Aplicativo SIG - AP # 755 Aplicativo CHIE)::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2"/>
  </r>
  <r>
    <x v="2"/>
    <s v="Verificar el cumplimiento de los requisitos de perfeccionamiento y ejecución contractual"/>
    <s v="Errores (fallas o deficiencias) 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s v="Casi seguro (5)"/>
    <s v="Moderado (3)"/>
    <s v="Moderado (3)"/>
    <s v="Mayor (4)"/>
    <s v="Insignificante (1)"/>
    <s v="Insignificante (1)"/>
    <s v="Menor (2)"/>
    <s v="Mayor (4)"/>
    <s v="Extrema"/>
    <s v="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Menor (2)"/>
    <s v="Moderada"/>
    <s v="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Aplicativo SIG - AP # 751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Aplicativo SIG - AP # 752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 AP# 781 Aplicativo CHIE: Adelantar la actualización de los procedimientos 4231000-PR-284 &quot;Mínima cuantía&quot;, 4231000-PR-339 &quot;Selección Pública de Oferentes&quot;, 4231000-PR-338 &quot;Agregación de Demanda&quot; y 4231000-PR-156 &quot;Contratación Directa&quot; a fin de incluir un control fuerte frente a la revisión de la documentación y sistemas dispuestos para solicitar el Registro Presupuestal._x000a__x000a__x000a__x000a__x000a__x000a_________________x000a__x000a__x000a__x000a__x000a__x000a__x000a__x000a__x000a__x000a__x000a_"/>
    <s v="_x000a__x000a_- Director de Contratación_x000a_- Director de Contratación_x000a_- Director de Contratación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 Procedimientos 4231000-PR-284 &quot;Mínima cuantía&quot;, 4231000-PR-339 &quot;Selección Pública de Oferentes&quot;, 4231000-PR-338 &quot;Agregación de Demanda&quot; y 4231000-PR-156 &quot;Contratación Directa&quot; actualizados_x000a__x000a__x000a__x000a__x000a__x000a_________________x000a__x000a__x000a__x000a__x000a__x000a__x000a__x000a__x000a__x000a__x000a_"/>
    <s v="_x000a__x000a_12/02/2021_x000a_12/02/2021_x000a_30/06/2021_x000a__x000a__x000a__x000a__x000a__x000a_________________x000a__x000a__x000a__x000a__x000a__x000a__x000a__x000a__x000a__x000a__x000a_"/>
    <s v="_x000a__x000a_31/12/2021_x000a_31/12/2021_x000a_31/10/2021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2"/>
  </r>
  <r>
    <x v="3"/>
    <s v="Adelantar los procesos disciplinarios de conformidad con las etapas procesales fijadas por la Ley 734 de 2002"/>
    <s v="Errores (fallas o deficiencias) en el trámite del proceso verbal"/>
    <s v="Gestión de procesos"/>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s v=""/>
    <s v="_x000a__x000a__x000a__x000a_"/>
    <s v=""/>
    <s v=""/>
    <s v="_x000a__x000a__x000a__x000a_"/>
    <s v=""/>
    <s v=""/>
    <s v="_x000a__x000a__x000a__x000a_"/>
    <s v=""/>
    <s v=""/>
    <s v="_x000a__x000a__x000a__x000a_"/>
    <s v=""/>
    <s v=""/>
    <s v="_x000a__x000a__x000a__x000a_"/>
    <s v="_x000a__x000a__x000a__x000a_"/>
    <x v="3"/>
  </r>
  <r>
    <x v="3"/>
    <s v="Adelantar los procesos disciplinarios de conformidad con las etapas procesales fijadas por la Ley 734 de 2002"/>
    <s v="Errores (fallas o deficiencias) 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s v=""/>
    <s v="_x000a__x000a__x000a__x000a_"/>
    <s v="_x000a__x000a__x000a__x000a_"/>
    <x v="3"/>
  </r>
  <r>
    <x v="3"/>
    <s v="Evaluar las quejas o informes e iniciar proceso ordinario o verbal según proceda"/>
    <s v="Decisiones ajustadas a intereses propios o de terceros al evaluar y tramitar el caso puesto en conocimiento de la OCID, que genere la configuración y decreto de la prescripción y/o caducidad en beneficio de un tercero."/>
    <s v="Corrupción"/>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05/04/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s v=""/>
    <s v="_x000a__x000a__x000a__x000a_"/>
    <s v=""/>
    <s v=""/>
    <s v="_x000a__x000a__x000a__x000a_"/>
    <s v=""/>
    <s v=""/>
    <s v="_x000a__x000a__x000a__x000a_"/>
    <s v=""/>
    <s v=""/>
    <s v="_x000a__x000a__x000a__x000a_"/>
    <s v="_x000a__x000a__x000a__x000a_"/>
    <x v="3"/>
  </r>
  <r>
    <x v="3"/>
    <s v="Adelantar los procesos disciplinarios de conformidad con las etapas procesales fijadas por la Ley 734 de 2002"/>
    <s v="Incumplimiento legal 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_x000a__x000a__x000a__x000a_"/>
    <x v="3"/>
  </r>
  <r>
    <x v="4"/>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s v="Rara vez (1)"/>
    <s v="Mayor (4)"/>
    <s v="Menor (2)"/>
    <s v="Mayor (4)"/>
    <s v="Moderado (3)"/>
    <s v="Mayor (4)"/>
    <s v="Mayor (4)"/>
    <s v="Mayor (4)"/>
    <s v="Alta"/>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 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 presupuestal  requerida,  NO  se  tramitará ninguna  solicitud  de  carácter  presupuestal y  se  procederá  a  devolver  vía  memorando electrónico suscrito por el jefe de la Oficina Asesora  de         Planeación icho requerimiento. Queda como evidencia Memorando 2211600-FT-011 Aprobación de la solicitud de modificación presupuestal o 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
    <s v=""/>
    <s v="_x000a__x000a__x000a__x000a_"/>
    <s v=""/>
    <s v=""/>
    <s v="_x000a__x000a__x000a__x000a_"/>
    <s v=""/>
    <s v=""/>
    <s v="_x000a__x000a__x000a__x000a_"/>
    <s v="_x000a__x000a__x000a__x000a_"/>
    <x v="4"/>
  </r>
  <r>
    <x v="4"/>
    <s v="Ejecutar las actividades definidas en el Plan Estratégico Cuatrienal y Plan de Acción Institucional_x000a_Ejecutar las actividades definidas en los Proyectos de Inversión, y el Presupuesto Anual"/>
    <s v="Incumplimiento parcial de compromisos 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s v="Rara vez (1)"/>
    <s v="Mayor (4)"/>
    <s v="Moderado (3)"/>
    <s v="Mayor (4)"/>
    <s v="Moderado (3)"/>
    <s v="Moderado (3)"/>
    <s v="Moderado (3)"/>
    <s v="Mayor (4)"/>
    <s v="Alta"/>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 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 presupuestal  requerida,  NO  se  tramitará ninguna  solicitud  de  carácter  presupuestal y  se  procederá  a  devolver  vía  memorando electrónico suscrito por el jefe de la Oficina Asesora  de         Planeación icho requerimiento. Queda como evidencia Memorando 2211600-FT-011 Aprobación de la solicitud de modificación presupuestal o 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s v=""/>
    <s v="_x000a__x000a__x000a__x000a_"/>
    <s v=""/>
    <s v=""/>
    <s v="_x000a__x000a__x000a__x000a_"/>
    <s v=""/>
    <s v=""/>
    <s v="_x000a__x000a__x000a__x000a_"/>
    <s v=""/>
    <s v=""/>
    <s v="_x000a__x000a__x000a__x000a_"/>
    <s v="_x000a__x000a__x000a__x000a_"/>
    <x v="4"/>
  </r>
  <r>
    <x v="5"/>
    <s v="Recibir y custodiar los insumos y materias primas durante el proceso de producción de conformidad con las características técnicas requeridas hasta la entrega del producto terminado al almacén."/>
    <s v="Errores (fallas o deficiencias) 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Posible (3)"/>
    <s v="Insignificante (1)"/>
    <s v="Menor (2)"/>
    <s v="Menor (2)"/>
    <s v="Insignificante (1)"/>
    <s v="Insignificante (1)"/>
    <s v="Insignificante (1)"/>
    <s v="Menor (2)"/>
    <s v="Moderada"/>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5"/>
    <s v="Recibir y custodiar los insumos y materas primas durante el proceso de producción de conformidad con las características técnicas requeridas hasta la entrega del producto terminado al almacén"/>
    <s v="Incumplimiento parcial de compromisos en la elaboración de los impresos de acuerdo con las fechas y cantidades acordadas en la orden de producción"/>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Casi seguro (5)"/>
    <s v="Insignificante (1)"/>
    <s v="Mayor (4)"/>
    <s v="Moderado (3)"/>
    <s v="Moderado (3)"/>
    <s v="Insignificante (1)"/>
    <s v="Menor (2)"/>
    <s v="Mayor (4)"/>
    <s v="Extrema"/>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Menor (2)"/>
    <s v="Moderada"/>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5"/>
    <s v="_x000a_Publicar los actos y documentos administrativos en el Registro Distrital._x000a_"/>
    <s v="Incumplimiento legal con la publicación oportuna e íntegra de los actos administrativos (Registro Distrital)"/>
    <s v="Gestión de procesos"/>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s v="Rara vez (1)"/>
    <s v="Insignificante (1)"/>
    <s v="Moderado (3)"/>
    <s v="Mayor (4)"/>
    <s v="Moderado (3)"/>
    <s v="Moderado (3)"/>
    <s v="Moderado (3)"/>
    <s v="Mayor (4)"/>
    <s v="Alta"/>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é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5"/>
    <s v="Recibir y custodiar los insumos y materas primas durante el proceso de producción de conformidad con las características técnicas requeridas hasta la entrega del producto terminado al almacén"/>
    <s v="Desvío de recursos físicos o económicos durante la utilización de materias primas, insumos, repuestos o sobrantes en la producción de artes gráficas, con el fin de obtener dádivas o beneficio a nombre propio"/>
    <s v="Corrupción"/>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Rara vez (1)"/>
    <s v="Menor (2)"/>
    <s v="Menor (2)"/>
    <s v="Menor (2)"/>
    <s v="Menor (2)"/>
    <s v="Insignificante (1)"/>
    <s v="Menor (2)"/>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 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é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á la requi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 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5"/>
    <s v="Recibir y custodiar los insumos y materas primas durante el proceso de producción de conformidad con las características técnicas requeridas hasta la entrega del producto terminado al almacén"/>
    <s v="Desvío de recursos físicos o económicos 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oderado (3)"/>
    <s v="Insignificante (1)"/>
    <s v="Insignificante (1)"/>
    <s v="Insignificante (1)"/>
    <s v="Insignificante (1)"/>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5"/>
    <s v="Ejecutar las acciones para la gestión de la elaboración de impresos y el registro distrital."/>
    <s v="Interrupciones en la elaboración de impresos"/>
    <s v="Gestión de procesos"/>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Probable (4)"/>
    <s v="Insignificante (1)"/>
    <s v="Moderado (3)"/>
    <s v="Menor (2)"/>
    <s v="Catastrófico (5)"/>
    <s v="Insignificante (1)"/>
    <s v="Menor (2)"/>
    <s v="Catastrófico (5)"/>
    <s v="Extrema"/>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Improbable (2)"/>
    <s v="Catastrófico (5)"/>
    <s v="Extrema"/>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6"/>
    <s v="Formular el Plan Estratégico de Tecnologías de la Información y las Comunicaciones"/>
    <s v="Decisiones erróneas o no acertadas en la formulación del Plan Estratégico de Tecnologías de la Información y las Comunicaciones"/>
    <s v="Gestión de procesos"/>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y segunda fase de construcción de PETI y se procederá a llevar a cabo las actividades de tercera y cuarta fase.. Queda como evidencia  de Reunión 2213100-FT-449 Aprobación Fase I y II  o Memorando electrónico 2211600-FT-011 Aprobación Fase I y II o Correo electrónico Aprobación Fase I y II.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tercera y cuarta fase de construcción de PETI y se procederá a llevar a cabo la socialización ante el Comité Institucional de Gestión y Desempeño.. Queda como evidencia  de Reunión 2213100-FT-449 Aprobación Fase III y IV  o Memorando electrónico 2211600-FT-011 Aprobación Fase III y IV o Correo electrónico Aprobación Fase III y IV._x000a_-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 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_x000a_En cas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 Procedimiento PR-116 actualizado conforme a la metodología del MINTIC_x000a_- Ficha de riesgo actualizado a la forma de operación del proceso pr-116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03/09/2021_x000a_03/09/2021_x000a_03/09/2021_x000a_03/09/2021_x000a_03/09/2021_x000a_03/09/2021_x000a__x000a__x000a__x000a__x000a_________________x000a__x000a_03/09/2021_x000a_03/09/2021_x000a_03/09/2021_x000a_03/09/2021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s v=""/>
    <s v="_x000a__x000a__x000a__x000a_"/>
    <s v=""/>
    <s v=""/>
    <s v="_x000a__x000a__x000a__x000a_"/>
    <s v=""/>
    <s v=""/>
    <s v="_x000a__x000a__x000a__x000a_"/>
    <s v=""/>
    <s v=""/>
    <s v="_x000a__x000a__x000a__x000a_"/>
    <s v="_x000a__x000a__x000a__x000a_"/>
    <x v="6"/>
  </r>
  <r>
    <x v="6"/>
    <s v="Realizar seguimiento al PETI y a la ejecución del Plan del subsistema de gestión de seguridad de la información"/>
    <s v="Omisión en los lineamientos para el levantamiento de activos de información y la aplicación de los principios de seguridad de la información"/>
    <s v="Gestión de procesos"/>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En caso contrario, el Oficial de Seguridad de la Información procederá a almacenar la última versión del formato 2213200-FT-367 “Identificación, Valoración y Planes de Tratamiento a los Activos de Información&quot;  en la carpeta digital de la OTIC.. Queda como evidencia el registro de Identificación, valoración y planes de tratamiento de los Activos de información 2213200-FT-367, el Memorando 2211600-FT-011 solicitud de ajustes y Carpeta digital de la OT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_x000a_En caso contrario se informara a la dependencia la conformidad de la aplicación de los controles. Queda como evidencia el registro de Identificación, valoración y planes de tratamiento de los Activos de información 2213200-FT-367 y Memorando 2211600-FT-011 Retroalimentación aplicación a controles_x000a_y/o Carpeta Digital de la OTIC._x000a_-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_x000a_En caso contrario se dará por cumplida la implementación del plan de tratamiento por parte de la dependencia responsable.. Queda como evidencia _x000a_el registro de Identificación, valoración y planes de tratamiento de los Activos de información 2213200-FT-367 y el Memorando 2211600-FT-011_x000a_Retroalimentación de seguimiento a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o 771:  Realizar sensibilización a los actores del proceso para fortalecer los conceptos de principios y lineamientos de seguridad de la información._x000a_- AP#27 (Actividad 2) 772: Fortalecer las actividades de control del procedimiento PR-187_x000a__x000a__x000a__x000a__x000a__x000a__x000a__x000a__x000a_________________x000a_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31/07/2021_x000a_31/07/2021_x000a__x000a__x000a__x000a__x000a__x000a__x000a__x000a__x000a_________________x000a__x000a_31/07/2021_x000a_31/07/2021_x000a_31/07/2021_x000a_31/07/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d v="2021-04-30T00:00:00"/>
    <s v="_x000a__x000a_Análisis de controles_x000a__x000a_"/>
    <s v="_x000a_Se ajustan las actividades de control conforme a la ultima actualización efectuada del PR-187 Activos de información"/>
    <d v="2021-09-03T00:00:00"/>
    <s v="_x000a__x000a_Análisis de controles_x000a__x000a_Tratamiento del riesgo"/>
    <s v="Se ajustan las actividades de control conforme a la última actualización efectuada al procedimiento 2213200-PR-187 “Activos de Información”_x000a_Se cambia fecha fin real de la acción preventiva # 27 en las actividades 1 (CHIE 771) y 2 (CHIE 772)_x000a_"/>
    <s v=""/>
    <s v="_x000a__x000a__x000a__x000a_"/>
    <s v=""/>
    <s v=""/>
    <s v="_x000a__x000a__x000a__x000a_"/>
    <s v=""/>
    <s v=""/>
    <s v="_x000a__x000a__x000a__x000a_"/>
    <s v="_x000a__x000a__x000a__x000a_"/>
    <x v="6"/>
  </r>
  <r>
    <x v="6"/>
    <s v="Realizar seguimiento al PETI y a la ejecución del Plan del subsistema de gestión de seguridad de la información"/>
    <s v="Omisión en el seguimiento y retroalimentación a los avances de proyectos de alto componente TIC definidos en el PETI"/>
    <s v="Gestión de procesos"/>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_x000a_Remitiendo seguimiento trimestral y Seguimiento Trimestral PETI 4204000-FT-113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_x000a_En cas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s v=""/>
    <s v="_x000a__x000a__x000a__x000a_"/>
    <s v=""/>
    <s v=""/>
    <s v="_x000a__x000a__x000a__x000a_"/>
    <s v=""/>
    <s v=""/>
    <s v="_x000a__x000a__x000a__x000a_"/>
    <s v=""/>
    <s v=""/>
    <s v="_x000a__x000a__x000a__x000a_"/>
    <s v="_x000a__x000a__x000a__x000a_"/>
    <x v="6"/>
  </r>
  <r>
    <x v="6"/>
    <s v="Desarrollar la gestión de soluciones tecnológicas"/>
    <s v="Supervisión inapropiada en el desarrollo de soluciones tecnológicas"/>
    <s v="Gestión de procesos"/>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En cas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 Queda como evidencia 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_x000a_En cas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Queda como evidencia Informe de ejecución del contractual 2211200-FT-422 o Acta de Inicio del contrato/convenio 2211200-FT-239 Carpeta oficial SECOP II o Memorando 2211600- FT-011 o Correo electrónico solicitando aclaración en el avanc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En caso contrario el profesional de la Oficina TIC asignado procederá a dar ingreso al cuarto de medios.. Queda como evidencia Memorando 2211600-FT-011 solicitando la subsa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s v=""/>
    <s v="_x000a__x000a__x000a__x000a_"/>
    <s v=""/>
    <s v=""/>
    <s v="_x000a__x000a__x000a__x000a_"/>
    <s v=""/>
    <s v=""/>
    <s v="_x000a__x000a__x000a__x000a_"/>
    <s v=""/>
    <s v=""/>
    <s v="_x000a__x000a__x000a__x000a_"/>
    <s v="_x000a__x000a__x000a__x000a_"/>
    <x v="6"/>
  </r>
  <r>
    <x v="6"/>
    <s v="Formular el Plan Estratégico  de Tecnologías de la Información y las Comunicaciones "/>
    <s v="Decisiones ajustadas a intereses propios o de terceros al formular el plan Estratégico de Tecnologías de la Información y las Comunicaciones con el fin de obtener un beneficio al que no haya lugar"/>
    <s v="Corrupción"/>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I) y segunda (II) fase de construcción de PETI y se procederá a llevar a cabo las actividades de tercera (III) y cuarta (IV) fase.. Queda como evidencia  de Reunión 2213100-FT-449 Aprobación Fase I y II  o Memorando electrónico 2211600-FT-011 Aprobación Fase I y II o Correo electrónico Aprobación Fase I y II_x000a_ _x000a_.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según tercera (III) y cuarta (IV) fase de construcción de PETI y se procederá a llevar a cabo la socialización ante el Comité Institucional de Gestión y Desempeño.. Queda como evidencia  de Reunión 2213100-FT-449 Aprobación Fase III y IV  o Memorando electrónico 2211600-FT-011 Aprobación Fase III y IV o Correo electrónico Aprobación Fase III y IV._x000a_-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_x000a_En caso contrario se remite el formato de seguimiento trimestral mediante memorando electrónico a la Oficina TIC. Queda como evidencia Memorando 2211600-FT-011_x000a_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_x000a_En caso contrario el profesional designado por la Oficina TIC solicita la publicación del seguimiento en la página web de la Secretaría General, conforme al procedimiento 4204000-PR-359 “Publicación de Información en los Portales y Micrositios Web de la Secretaría General”.. Queda como evidencia  de Reunión  2213100-FT-449 Retroalimentación Resultado de evaluación y/o Correo Retroalimentación Resultado de evaluación  y Seguimiento Trimestral PETI 4204000-FT-1138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03/09/2021_x000a_03/09/2021_x000a_03/09/2021_x000a_03/09/2021_x000a_03/09/2021_x000a_03/09/2021_x000a__x000a__x000a__x000a__x000a_________________x000a__x000a_03/09/2021_x000a_03/09/2021_x000a_03/09/2021_x000a_03/09/2021_x000a__x000a_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s v=""/>
    <s v="_x000a__x000a__x000a__x000a_"/>
    <s v=""/>
    <s v=""/>
    <s v="_x000a__x000a__x000a__x000a_"/>
    <s v=""/>
    <s v=""/>
    <s v="_x000a__x000a__x000a__x000a_"/>
    <s v=""/>
    <s v=""/>
    <s v="_x000a__x000a__x000a__x000a_"/>
    <s v=""/>
    <s v=""/>
    <s v="_x000a__x000a__x000a__x000a_"/>
    <s v="_x000a__x000a__x000a__x000a_"/>
    <x v="6"/>
  </r>
  <r>
    <x v="7"/>
    <s v="Ejecutar el programa de trabajo, documentando en papeles de trabajo los soportes de las conclusiones obtenidas y estructurar el informe de auditoría contentivo de los hallazgos identificados."/>
    <s v="Decisiones ajustadas a intereses propios o de terceros al Omitir la comunicación de hechos irregulares conocidos por la Oficina de Control Interno, para obtener beneficios a los que no haya lugar"/>
    <s v="Corrupción"/>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_x000a__x000a__x000a__x000a_"/>
    <x v="7"/>
  </r>
  <r>
    <x v="7"/>
    <s v="Ejecutar el programa de trabajo, documentando en papeles de trabajo los soportes de las conclusiones obtenidas y estructurar el informe de auditoría contentivo de los hallazgos identificados."/>
    <s v="Uso indebido de información privilegiada con el fin de favorecer intereses indebidos o ajenos al cumplimiento de la función de la Oficina de Control Interno, para obtener beneficios a que no halla lugar"/>
    <s v="Corrupción"/>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_x000a__x000a__x000a__x000a_"/>
    <x v="7"/>
  </r>
  <r>
    <x v="7"/>
    <s v="Elaborar el Plan Anual de Auditorías el cual incorpora todas las actividades de aseguramiento, seguimiento y fomento del autocontrol."/>
    <s v="Decisiones erróneas o no acertadas 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7"/>
  </r>
  <r>
    <x v="7"/>
    <s v="Planificar las auditorías internas."/>
    <s v="Decisiones erróneas o no acertadas 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7"/>
  </r>
  <r>
    <x v="8"/>
    <s v="Desarrollar y ejecutar los cursos y/o diplomados de formación para las servidoras y servidores públicos"/>
    <s v="Errores (fallas o deficiencias) 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Consolidar una gestión pública eficiente, a través del desarrollo de capacidades institucionales, para contribuir a la generación de valor público._x000a__x000a__x000a__x000a_"/>
    <s v="- Inscripción programas de formación virtual para servidores públicos del Distrito Capital (OPA)_x000a__x000a__x000a__x000a_"/>
    <s v="- Procesos estratégicos en el Sistema de Gestión de Calidad_x000a__x000a__x000a__x000a_"/>
    <s v="- No aplica_x000a__x000a__x000a__x000a_"/>
    <s v="Posible (3)"/>
    <s v="Moderado (3)"/>
    <s v="Moderado (3)"/>
    <s v="Menor (2)"/>
    <s v="Insignificante (1)"/>
    <s v="Insignificante (1)"/>
    <s v="Mayor (4)"/>
    <s v="Mayor (4)"/>
    <s v="Extrema"/>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Subsecretario(a) Técnico(a), Director(a) y/o  Subdirector (a) Técnico de Desarrollo Institucional, autorizado(a) por el Subsecretario(a) Técnico(a), Director(a) y/o  Subdirector (a) Técnico de Desarrollo Institucional, anualmente  aprueba la oferta académica. La(s) fuente(s) de información utilizadas es(son) las temáticas de formación definidas. En caso de evidenciar observaciones, desviaciones o diferencias, se realizan ajustes si hay lugar a ello para aprobación de la versión final. Queda como evidencia el documento de oferta académica final y la evidencia de aprobación de esta._x000a_- El procedimiento  2213100-PR-209 &quot; Administración de los programas de formación&quot; indica que el Director(a) y/o Subdirector(a) Técnico (a) de Desarrollo Institucional, Profesional universitario y/o Profesional  especializado (a) de la Subdirección Técnica de Desarrollo Institucional, autorizado(a) por el Director(a) y/o Subdirector (a) Técnico de Desarrollo Institucional, mensualmente para garantizar el cumplimiento del plan de trabajo anual, realiza seguimiento a través del subcomité de autocontrol y seguimiento periódico a través de mesas de trabajo del Subdirector(a) Técnico(a) de Desarrollo Institucional y los profesionales. En estos seguimientos se identifican las causas que pueden generar posibles incumplimientos al plan, como lo son: personal insuficiente, información de entrada con deficiencias, fallas tecnológicas, contenidos con deficiencias, inoportunidad en el inicio de los programas, inconvenientes precontractuales o contractuales, entre otras. La(s) fuente(s) de información utilizadas es(son) el plan anual de trabajo y los seguimientos mensuales y periódicos realizados a dicho plan. En caso de evidenciar observaciones, desviaciones o diferencias, si es necesario se realizan los ajustes pertinentes. Queda como evidencia el plan de trabajo anual con temáticas de formación, actas de subcomité de autocontrol de la Subdirección Técnica de la Dirección Distrital de Desarrollo Institucional, Registro de asistencia subcomité de autocontrol de la Subdirección Técnica de la Dirección Distrital de Desarrollo Institucional y soportes de mesas de trabajo de seguimiento periódico de la Subdirección Técnica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en cada curso y/o diplomado envía a los jefes de Talento Humano el formulario disponible en el portal institucional del programa de formación para que directamente realicen la preinscripción de los servidores y servidoras que cumplen con los requisitos establecidos, lo anterior si el curso y/o diplomado tiene establecidos requisitos que restringen la inscripción. La(s) fuente(s) de información utilizadas es(son) listados de los inscritos por parte de las oficinas de talento humano. En caso de evidenciar observaciones, desviaciones o diferencias, se informa. Queda como evidencia formulario de inscripción, base de datos de inscritos y listado definitivo de matriculados por entidad._x000a_- El procedimiento  2213100-PR-209 &quot;Administración de los programas de formación&quot; indica que Director de Desarrollo Institucional y/o Subdirector Técnico de Desarrollo Institucional y/o Profesional especializado (a) de la Subdirección Técnica de Desarrollo Institucional, autorizado(a) por El Director(a) y/o Subdirector(a) Técnico (a) de Desarrollo Institucional, cada vez que se realice el proceso revisa los documentos precontractuales validando mediante firma, haciendo envío de los mismos a través de comunicación oficial a la Dirección de Contratación. La(s) fuente(s) de información utilizadas es(son) estudios previos, análisis de mercado, matriz de riesgos, anexo técnico y estudio de sector. En caso de evidenciar observaciones, desviaciones o diferencias, se deben ajustar los documentos de la etapa precontractual. Queda como evidencia el memorando de envío de documentos precontractuales a la Dirección de Contratación_x0009_.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3100-PR-209 &quot; Administración de los programas de formación&quot; indica que el Profesional especializado (a) o universitario de la Subdirección técnica de Desarrollo Institucional, autorizado(a) por el Director(a) y/o Subdirector (a) Técnico de Desarrollo Institucional, cada vez que se presente en caso de evidenciar o recibir notificaciones de falla de la plataforma u otras relacionadas con el soporte técnico y funcional las gestiona. La(s) fuente(s) de información utilizadas es(son) registros  de la plataforma. En caso de evidenciar observaciones, desviaciones o diferencias, se gestionan de acuerdo con lo establecido en el Protocolo - Respuesta a usuarios programa de formación soy 10 aprende 4211000-OT-077. Queda como evidencia registros de fallos de la plataforma, correo electrónico de notificación de falla de la plataforma, soporte de respuesta a requerimientos de Soy 10.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extrema a una zona baja en el mapa de calor. "/>
    <s v="Reducir"/>
    <s v="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Matriz de riesgos actualizada y procedimiento ajustado_x000a__x000a__x000a__x000a__x000a__x000a__x000a__x000a__x000a_________________x000a__x000a__x000a__x000a__x000a__x000a__x000a__x000a__x000a__x000a__x000a_"/>
    <s v="_x000a_04/02/2021_x000a_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s v=""/>
    <s v="_x000a__x000a__x000a__x000a_"/>
    <s v=""/>
    <s v=""/>
    <s v="_x000a__x000a__x000a__x000a_"/>
    <s v=""/>
    <s v=""/>
    <s v="_x000a__x000a__x000a__x000a_"/>
    <s v=""/>
    <s v=""/>
    <s v="_x000a__x000a__x000a__x000a_"/>
    <s v=""/>
    <s v=""/>
    <s v="_x000a__x000a__x000a__x000a_"/>
    <s v=""/>
    <s v=""/>
    <s v="_x000a__x000a__x000a__x000a_"/>
    <s v="_x000a__x000a__x000a__x000a_"/>
    <x v="8"/>
  </r>
  <r>
    <x v="8"/>
    <s v="Estructurar, coordinar y orientar la implementación de estrategias para el fortalecimiento de la administración y la gestión pública de las entidades y organismos distritales."/>
    <s v="Errores (fallas o deficiencias) 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8"/>
  </r>
  <r>
    <x v="9"/>
    <s v="Gestionar los recursos necesarios para el ingreso a bodega y registro en los inventarios de los bienes objeto de solicitud."/>
    <s v="Desvío de recursos físicos o económicos en  el ingreso, suministro y baja  de bienes de consumo, consumo controlado y devolutivo de los inventarios de la entidad, con el fin de obtener beneficios a nombre propio o de un tercero"/>
    <s v="Corrupción"/>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Insignificante (1)"/>
    <s v="Mayor (4)"/>
    <s v="Moderado (3)"/>
    <s v="Moderado (3)"/>
    <s v="Moderado (3)"/>
    <s v="Catastrófico (5)"/>
    <s v="Extrema"/>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 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_______________x000a_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x000a__x000a__x000a__x000a_"/>
    <s v="-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_x000a__x000a__x000a__x000a_________________x000a__x000a_- profesional universitario_x000a__x000a__x000a__x000a__x000a__x000a_profesional universitario_x000a__x000a__x000a__x000a__x000a__x000a__x000a__x000a__x000a__x000a_"/>
    <s v="-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_x000a__x000a__x000a__x000a_________________x000a__x000a_- Propuesta de procedimientos revisados pendientes de ajustes y aprobación_x000a__x000a__x000a__x000a__x000a_Actualización de los procedimientos en el Sistema de Gestión de Calidad_x000a__x000a__x000a__x000a__x000a__x000a__x000a__x000a__x000a_"/>
    <s v="19/07/2021_x000a__x000a__x000a__x000a__x000a__x000a_17/09/2021_x000a_19/07/2021_x000a__x000a__x000a__x000a__x000a__x000a_17/09/2021_x000a_19/07/2021_x000a__x000a__x000a__x000a__x000a__x000a_17/09/2021_x000a_19/07/2021_x000a__x000a__x000a__x000a__x000a__x000a_17/09/2021_x000a_19/07/2021_x000a__x000a__x000a__x000a__x000a__x000a_17/09/2021_x000a_19/07/2021_x000a__x000a__x000a__x000a__x000a__x000a_17/09/2021_x000a__x000a__x000a__x000a__x000a_________________x000a__x000a_19/07/2021_x000a__x000a__x000a__x000a__x000a__x000a_17/09/2021_x000a__x000a__x000a__x000a__x000a__x000a__x000a__x000a__x000a_"/>
    <s v="16/09/2021_x000a__x000a__x000a__x000a__x000a__x000a_15/11/2021_x000a_16/09/2021_x000a__x000a__x000a__x000a__x000a__x000a_15/11/2021_x000a_16/09/2021_x000a__x000a__x000a__x000a__x000a__x000a_15/11/2021_x000a_16/09/2021_x000a__x000a__x000a__x000a__x000a__x000a_15/11/2021_x000a_16/09/2021_x000a__x000a__x000a__x000a__x000a__x000a_15/11/2021_x000a_16/09/2021_x000a__x000a__x000a__x000a__x000a__x000a_15/11/2021_x000a__x000a__x000a__x000a__x000a_________________x000a__x000a_16/09/2021_x000a__x000a__x000a__x000a__x000a__x000a_15/11/2021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s v=""/>
    <s v="_x000a__x000a__x000a__x000a_"/>
    <s v=""/>
    <s v=""/>
    <s v="_x000a__x000a__x000a__x000a_"/>
    <s v=""/>
    <s v=""/>
    <s v="_x000a__x000a__x000a__x000a_"/>
    <s v="_x000a__x000a__x000a__x000a_"/>
    <x v="9"/>
  </r>
  <r>
    <x v="9"/>
    <s v="Preparar y generar la cuenta mensual de almacén con destino a la Subdirección Financiera"/>
    <s v="Errores (fallas o deficiencias) 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í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_x000a__x000a__x000a__x000a_"/>
    <x v="9"/>
  </r>
  <r>
    <x v="9"/>
    <s v="Programar el seguimiento y control de bienes"/>
    <s v="Errores (fallas o deficiencias) en el seguimiento y control de la información de los bienes de propiedad de la entidad"/>
    <s v="Gestión de procesos"/>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í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ó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_x000a__x000a__x000a__x000a_"/>
    <x v="9"/>
  </r>
  <r>
    <x v="9"/>
    <s v="Seguimiento y control de la información de los bienes de propiedad de la entidad"/>
    <s v="Desvío de recursos físicos o económicos durante el seguimiento y control de la información de los bienes de propiedad de la entidad, fin de obtener beneficios a nombre propio o de un tercero"/>
    <s v="Corrupción"/>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x000a__x000a__x000a__x000a_________________x000a_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x000a__x000a__x000a_"/>
    <s v="- profesional universitario_x000a__x000a__x000a__x000a__x000a__x000a_profesional universitario_x000a__x000a_- profesional universitario_x000a__x000a__x000a__x000a__x000a__x000a_profesional universitario_x000a__x000a__x000a__x000a__x000a__x000a__x000a__x000a__x000a__x000a_________________x000a__x000a_- profesional universitario_x000a__x000a__x000a__x000a__x000a__x000a_profesional universitario_x000a__x000a_- profesional universitario_x000a__x000a__x000a__x000a__x000a__x000a_profesional universitario_x000a__x000a__x000a__x000a__x000a__x000a__x000a__x000a__x000a_"/>
    <s v="-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_x000a__x000a__x000a__x000a__x000a__x000a__x000a__x000a_________________x000a_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_x000a__x000a__x000a__x000a__x000a__x000a__x000a_"/>
    <s v="19/07/2021_x000a__x000a__x000a__x000a__x000a__x000a_17/09/2021_x000a_19/07/2021_x000a__x000a__x000a__x000a__x000a__x000a_17/09/2021_x000a__x000a__x000a__x000a__x000a__x000a__x000a__x000a__x000a_________________x000a__x000a_19/07/2021_x000a__x000a__x000a__x000a__x000a__x000a_17/09/2021_x000a_19/07/2021_x000a__x000a__x000a__x000a__x000a__x000a_17/09/2021_x000a__x000a__x000a__x000a__x000a__x000a__x000a__x000a_"/>
    <s v="16/09/2021_x000a__x000a__x000a__x000a__x000a__x000a_15/11/2021_x000a_16/09/2021_x000a__x000a__x000a__x000a__x000a__x000a_15/11/2021_x000a__x000a__x000a__x000a__x000a__x000a__x000a__x000a__x000a_________________x000a__x000a_16/09/2021_x000a__x000a__x000a__x000a__x000a__x000a_15/11/2021_x000a_16/09/2021_x000a__x000a__x000a__x000a__x000a__x000a_15/11/2021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s v=""/>
    <s v="_x000a__x000a__x000a__x000a_"/>
    <s v=""/>
    <s v=""/>
    <s v="_x000a__x000a__x000a__x000a_"/>
    <s v=""/>
    <s v=""/>
    <s v="_x000a__x000a__x000a__x000a_"/>
    <s v=""/>
    <s v=""/>
    <s v="_x000a__x000a__x000a__x000a_"/>
    <s v=""/>
    <s v=""/>
    <s v="_x000a__x000a__x000a__x000a_"/>
    <s v="_x000a__x000a__x000a__x000a_"/>
    <x v="9"/>
  </r>
  <r>
    <x v="10"/>
    <s v="Diseñar y estructurar los medios de interacción ciudadana."/>
    <s v="Errores (fallas o deficiencias) 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0"/>
    <s v="Coordinar y articular la gestión de las entidades participantes en el Modelo Multicanal de servicio"/>
    <s v="Errores (fallas o deficiencias) 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cumplan con los requisitos normativos aplicables a la gestión de la SSGIVC. La(s) fuente(s) de información utilizadas es(son) el plan operativo de la vigencia anterior, plan de desarrollo distrital y requisitos normativos. En caso de evidenciar observaciones, desviaciones o diferencias,  el subdirector devolverá el plan operativo para ajustar o modificar. Queda como evidencia Correo electrónico de retroalimentación o aprobación del Plan Operativo o Evidencia Reunión 2213100-FT-449 de retroalimentación o aprobación del Plan Operativ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 En caso de evidenciar observaciones, desviaciones o diferencias, se realizan los ajustes a la herramienta y se reportan al subdirector de Seguimiento a la Gestión de IVC. Queda como evidencia Correo electrónico de socialización de la herramienta de reporte a la gestión o Evidencia Reunión 2213100-FT-449 Socialización de la herramienta de reporte a la gest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Queda como evidencia correo electrónico de solicitud de correcciones o modificaciones información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s v=""/>
    <s v="_x000a__x000a__x000a__x000a_"/>
    <s v=""/>
    <s v=""/>
    <s v="_x000a__x000a__x000a__x000a_"/>
    <s v=""/>
    <s v=""/>
    <s v="_x000a__x000a__x000a__x000a_"/>
    <s v=""/>
    <s v=""/>
    <s v="_x000a__x000a__x000a__x000a_"/>
    <s v=""/>
    <s v=""/>
    <s v="_x000a__x000a__x000a__x000a_"/>
    <s v="_x000a__x000a__x000a__x000a_"/>
    <x v="10"/>
  </r>
  <r>
    <x v="10"/>
    <s v="Poner en operación los medios de interacción ciudadana para la atención a la Ciudadanía"/>
    <s v="Interrupciones en  el modelo multicanal que impidan a la ciudadanía acceder a la oferta institucional de trámites y servicios"/>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 2213300-PR-036 (Actividad 2)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el reporte de incidencias de GLPI._x000a_- El procedimiento &quot;Administración del Modelo Multicanal de servicio a la Ciudadanía&quot; 2213300-PR-036 (Actividad 2) _x0009_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Queda como evidencia la bitácora de validación de funcionamiento Línea 195._x000a_- El procedimiento &quot;Administración del Modelo Multicanal de servicio a la Ciudadanía&quot; 2213300-PR-036 (Actividad 2) _x0009_ indica que el/la profesional responsable del medio de interacción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Queda como evidencia el formulario de verificación de condiciones de apertur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 2213300-PR-036 (Actividad 5)   indica que el/la profesional responsable del medio de interacción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Queda como evidencia el Informe administrativo Red CADE 2212300-FT-339._x000a_- El procedimiento &quot;Administración del Modelo Multicanal de servicio a la Ciudadanía&quot;2213300-PR-036 (Actividad 5) indica que el/la profesional responsable del medio de interacción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el Informe administrativo Red CADE 2212300-FT-33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s v=""/>
    <s v="_x000a__x000a__x000a__x000a_"/>
    <s v=""/>
    <s v=""/>
    <s v="_x000a__x000a__x000a__x000a_"/>
    <s v=""/>
    <s v=""/>
    <s v="_x000a__x000a__x000a__x000a_"/>
    <s v="_x000a__x000a__x000a__x000a_"/>
    <x v="10"/>
  </r>
  <r>
    <x v="10"/>
    <s v="Coordinar y articular la gestión de las entidades participantes en el Modelo Multicanal de servicio"/>
    <s v="Errores (fallas o deficiencias) 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 - 2213300-PR-036 (Actividad 5) &quot;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se reporta al Director(a) del Sistema Distrital de Servicio a la Ciudadanía. Queda como evidencia Informe final/parcial de supervisión contrato y/o convenio 4231000-FT-964.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 - 2213300-PR-036 (Actividad 5) &quot;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da aviso oportuno al supervisor del contrato y convenio de la entidad. Queda como evidencia  de Reunión 2213100-FT-449 de seguimiento contractu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s v=""/>
    <s v="_x000a__x000a__x000a__x000a_"/>
    <s v=""/>
    <s v=""/>
    <s v="_x000a__x000a__x000a__x000a_"/>
    <s v=""/>
    <s v=""/>
    <s v="_x000a__x000a__x000a__x000a_"/>
    <s v=""/>
    <s v=""/>
    <s v="_x000a__x000a__x000a__x000a_"/>
    <s v="_x000a__x000a__x000a__x000a_"/>
    <x v="10"/>
  </r>
  <r>
    <x v="10"/>
    <s v="Gestionar las peticiones ciudadanas, que ingresan al Sistema Distrital para la Gestión de Peticiones Ciudadanas, brindar el soporte funcional y evaluar la conformidad de las respuestas emitidas."/>
    <s v="Incumplimiento parcial de compromisos en la atención de soporte funcional en los tiempos definidos"/>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0"/>
    <s v="Medir y analizar la calidad en la prestación del servicio en los diferentes canales de servicio a la Ciudadanía"/>
    <s v="Errores (fallas o deficiencias) 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_x000a__x000a__x000a_"/>
    <s v="- No aplica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0"/>
    <s v="Cualificar a los servidores públicos en actitudes, destrezas, habilidades y conocimientos de servicio a la Ciudadanía, al igual que en competencias de Inspección, Vigilancia y Control."/>
    <s v="Incumplimiento parcial de compromisos 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0"/>
    <s v="Gestionar las peticiones ciudadanas, que ingresan al Sistema Distrital para la Gestión de Peticiones Ciudadanas, brindar el soporte funcional y evaluar la conformidad de las respuestas emitidas."/>
    <s v="Errores (fallas o deficiencias) en el análisis y direccionamiento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diariamente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diariamente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diariamente realiza la gestión pertinente para las peticiones que ingresan al sistema. La(s) fuente(s) de información utilizadas es(son) Actividad 1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4 Aplicativo SIG - A.P # 722 Aplicativo CHIE) Retroalimentar al equipo de direccionamiento de peticiones en competencias institucionales a través de mesas de trabajo semestrales. _x000a__x000a__x000a__x000a__x000a__x000a__x000a__x000a__x000a__x000a_________________x000a__x000a__x000a__x000a__x000a__x000a__x000a__x000a__x000a__x000a__x000a_"/>
    <s v="- Profesional universitario de la Dirección Distrital de Calidad del Servicio con funciones de direccionamiento / soporte funcional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4/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_x000a__x000a__x000a__x000a_"/>
    <x v="10"/>
  </r>
  <r>
    <x v="10"/>
    <s v="Coordinar y articular la gestión de las entidades participantes en el Modelo Multicanal de servicio"/>
    <s v="Realización de cobros indebidos 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Queda como evidencia el formulario de verificación de condiciones de apertur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registra lo correspondiente en el informe administrativo. Queda como evidencia el informe administrativo Red CADE 2212300-FT-339._x000a_-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Queda como evidencia Acta subcomité de autocontrol 2210112-FT-281 o comunicaciones inter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31 Aplicativo SIG - A.P # 726 Aplicativo CHIE) Sensibilizar a los nuevos servidores de la DSDSC sobre los valores de integridad, con relación al servicio a la ciudadanía. _x000a__x000a__x000a__x000a__x000a__x000a__x000a__x000a__x000a_________________x000a__x000a__x000a__x000a__x000a__x000a__x000a__x000a__x000a__x000a__x000a_"/>
    <s v="_x000a_- Gestores de transparencia e integridad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3/03/2021_x000a__x000a__x000a__x000a__x000a__x000a__x000a__x000a__x000a_________________x000a__x000a__x000a__x000a__x000a__x000a__x000a__x000a__x000a__x000a__x000a_"/>
    <s v="_x000a_31/12/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s v=""/>
    <s v="_x000a__x000a__x000a__x000a_"/>
    <s v=""/>
    <s v=""/>
    <s v="_x000a__x000a__x000a__x000a_"/>
    <s v=""/>
    <s v=""/>
    <s v="_x000a__x000a__x000a__x000a_"/>
    <s v=""/>
    <s v=""/>
    <s v="_x000a__x000a__x000a__x000a_"/>
    <s v="_x000a__x000a__x000a__x000a_"/>
    <x v="10"/>
  </r>
  <r>
    <x v="10"/>
    <s v="Medir y analizar la calidad en la prestación del servicio en los diferentes canales de servicio a la Ciudadanía."/>
    <s v="Decisiones ajustadas a intereses propios o de terceros 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rsitario,, autorizado(a) por  el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 Director Distrital de Calidad del Servicio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5 Aplicativo SIG - A.P # 723 Aplicativo CHIE) Sensibilizar a los servidores de la DDCS sobre los valores de integridad, con relación al servicio a la ciudadanía._x000a__x000a__x000a__x000a__x000a__x000a__x000a__x000a__x000a_________________x000a__x000a__x000a__x000a__x000a__x000a__x000a__x000a__x000a__x000a__x000a_"/>
    <s v="_x000a_- Gestor de integridad de la Dirección Distrital de Calidad del Servicio._x000a__x000a__x000a__x000a__x000a__x000a__x000a__x000a__x000a_________________x000a__x000a__x000a__x000a__x000a__x000a__x000a__x000a__x000a__x000a__x000a_"/>
    <s v="_x000a_- Servidores de la DDCS sensibilizados en el Código de Integridad_x000a__x000a__x000a__x000a__x000a__x000a__x000a__x000a__x000a_________________x000a__x000a__x000a__x000a__x000a__x000a__x000a__x000a__x000a__x000a__x000a_"/>
    <s v="_x000a_01/04/2021_x000a__x000a__x000a__x000a__x000a__x000a__x000a__x000a__x000a_________________x000a__x000a__x000a__x000a__x000a__x000a__x000a__x000a__x000a__x000a__x000a_"/>
    <s v="_x000a_31/10/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_x000a__x000a__x000a__x000a_"/>
    <x v="10"/>
  </r>
  <r>
    <x v="10"/>
    <s v="Cualificar a los servidores públicos en actitudes, destrezas, habilidades y conocimientos de servicio a la Ciudadanía, al igual que en competencias de Inspección, Vigilancia y Control."/>
    <s v="Incumplimiento total de compromisos en la cualificación a los servidores públicos con funciones de IVC en la programación, gestión y/o disponibilidad de los recursos necesarios para su desarrollo."/>
    <s v="Gestión de procesos"/>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y convocatoria a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Queda como evidencia Correo electrónico de actividades de cualificación y/o Oficio 2211600-FT-012 de actividades de cualificación._x000a_.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y convocatoria a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Queda como evidencia Correo electrónico de actividades de cualificación y/o Oficio 2211600-FT-012 de actividades de cualificación._x000a_.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29 Aplicativo SIG - A.P # 724 Aplicativo CHIE) Adelantar reuniones para concertar el plan de trabajo y el cronograma de ejecución de las cualificación dirigida a los servidores públicos con funciones de IVC en el Distrito Capital, así mismo realizar su seguimiento. _x000a_- (A.P # 29 Aplicativo SIG - A.P # 725 Aplicativo CHIE) Cualificar a los servidores que cumplen la función de IVC de acuerdo al plan y cronograma de trabajo determinado.  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Evidencias de reunión de la concertación del plan de trabajo y cronograma._x000a_Plan de Trabajo concertado_x000a_Cronograma de ejecución de las cualificaciones e Instrumento de seguimiento de las actividades de SSGIVC diligenciado. _x000a__x000a__x000a_- Servidores cualificados en parámetros de IVC_x000a_Registro de asistencia de la cualificación _x000a_Informe de ejecución de la cualificación _x000a__x000a__x000a__x000a__x000a__x000a__x000a__x000a__x000a_________________x000a__x000a__x000a__x000a__x000a__x000a__x000a__x000a__x000a__x000a__x000a_"/>
    <s v="19/02/2021_x000a_19/02/2021_x000a__x000a__x000a__x000a__x000a__x000a__x000a__x000a__x000a_________________x000a__x000a__x000a__x000a__x000a__x000a__x000a__x000a__x000a__x000a__x000a_"/>
    <s v="30/12/2021_x000a_30/12/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0"/>
    <s v="Coordinar y articular la gestión de las entidades participantes en el Modelo Multicanal de servicio"/>
    <s v="Errores (fallas o deficiencias) en la elaboración de facturas y cuentas de cobro de los espacios de la RED CADE."/>
    <s v="Gestión de procesos"/>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s v="Probable (4)"/>
    <s v="Insignificante (1)"/>
    <s v="Insignificante (1)"/>
    <s v="Menor (2)"/>
    <s v="Insignificante (1)"/>
    <s v="Insignificante (1)"/>
    <s v="Insignificante (1)"/>
    <s v="Menor (2)"/>
    <s v="Alta"/>
    <s v="Los errores o fallas en la facturación sin controles aplicados producen  una valoración alta respecto de la probabilidad e impacto."/>
    <s v="- El procedimiento &quot;Facturación y cobro por concepto de uso de espacios en los SUPERCADE y CADE 422000-PR-377 (Actividad 6)&quot; indica que el profesional de facturación, autorizado(a) por el Director(a) del Sistema Distrital de Servicio a la Ciudadanía, por cada diferencia encontrada valida el reporte mensual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Queda como evidencia correo electrónico solicitando validación de las inconsistencias encontrad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Facturación y cobro por concepto de uso de espacios en los SUPERCADE y CADE 422000-PR-377 (Actividad 1)&quot; indica que el profesional de facturación, autorizado(a) por el Director(a) del Sistema Distrital de Servicio a la Ciudadanía, trimestralmente coteja los usuarios activos en el sistema de Facturación . La(s) fuente(s) de información utilizadas es(son) el Sistema de Costo y Cuentas por Cobrar -  Facturación y del Sistema de Facturación ABACO 2.0.. En caso de evidenciar observaciones, desviaciones o diferencias, reporta a la Dirección. Queda como evidencia correo electrónico de validación de usuarios sistema de cobro y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Insignificante (1)"/>
    <s v="Baja"/>
    <s v="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1"/>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1 Aplicativo SIG - AP # 709 Aplicativo CHIE):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 (AP # 11 Aplicativo SIG - AP # 709 Aplicativo CHIE):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 (AP # 11 Aplicativo SIG - AP # 709 Aplicativo CHIE):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 (AP # 11 Aplicativo SIG - AP # 710 Aplicativo CHIE):Realizar seguimiento a la planeación de cada uno de los procedimientos en el comité de autocontrol de la Subdirección del Sistema Distrital de Archivos._x000a_- (AP # 11 Aplicativo SIG - AP # 710 Aplicativo CHIE):Realizar seguimiento a la planeación de cada uno de los procedimientos en el comité de autocontrol de la Subdirección del Sistema Distrital de Archivos._x000a_- (AP # 11 Aplicativo SIG - AP # 710 Aplicativo CHIE):Realizar seguimiento a la planeación de cada uno de los procedimientos en el comité de autocontrol de la Subdirección del Sistema Distrital de Archivos._x000a_- (AP # 11 Aplicativo SIG - AP # 711 Aplicativo CHIE):Realizar inducción interna para los servidores que ingresen a la Dirección Distrital de Archivo de Bogotá_x000a_- (AP # 11 Aplicativo SIG - AP # 711 Aplicativo CHIE):Realizar inducción interna para los servidores que ingresen a la Dirección Distrital de Archivo de Bogotá_x000a_- (AP # 11 Aplicativo SIG - AP # 711 Aplicativo CHIE):Realizar inducción interna para los servidores que ingresen a la Dirección Distrital de Archivo de Bogotá_x000a__x000a_________________x000a__x000a_- (AP # 11 Aplicativo SIG - AP # 712 Aplicativo CHIE):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 (AP # 11 Aplicativo SIG - AP # 712 Aplicativo CHIE):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 Subdirector Sistema Distrital de Archivos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 Informe de visitas de seguimiento al cumplimiento de la normatividad archivística revisado y aprobado por el Director del Archivo de Bogotá y el Subdirector del Sistema Distrital de Archivos._x000a__x000a__x000a__x000a__x000a__x000a__x000a__x000a_"/>
    <s v="15/02/2021_x000a_15/02/2021_x000a_15/02/2021_x000a_15/02/2021_x000a_15/02/2021_x000a_15/02/2021_x000a_15/02/2021_x000a_15/02/2021_x000a_15/02/2021_x000a__x000a_________________x000a__x000a_21/09/2020_x000a_15/02/2021_x000a__x000a__x000a__x000a__x000a__x000a__x000a__x000a_"/>
    <s v="30/06/2021_x000a_30/06/2021_x000a_30/06/2021_x000a_30/06/2021_x000a_30/06/2021_x000a_30/06/2021_x000a_30/06/2021_x000a_30/06/2021_x000a_30/06/2021_x000a__x000a_________________x000a__x000a_21/01/2021_x000a_30/06/2021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istrital de Archivo de Bogotá_x000a_- Profesional Universitario y/o especializado_x000a_- Subdirector del Sistema Distrital de Archivos_x000a__x000a__x000a__x000a__x000a__x000a__x000a_- Director(a) Distrital de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_x000a__x000a__x000a__x000a_"/>
    <x v="11"/>
  </r>
  <r>
    <x v="11"/>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Limitación en el uso de los recursos de información para los investigadores y la ciudadanía en general.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 (AP # 13 Aplicativo SIG - AP # 714 Aplicativo CHIE): Ejecución del modelo de inspección del procesamiento técnico de fondos y Colecciones de la Dirección Distrital de Archivos de Bogotá _x000a_- (AP # 13 Aplicativo SIG - AP # 714 Aplicativo CHIE): Ejecución del modelo de inspección del procesamiento técnico de fondos y Colecciones de la Dirección Distrital de Archivos de Bogotá _x000a__x000a__x000a__x000a__x000a_________________x000a__x000a__x000a__x000a__x000a__x000a__x000a__x000a__x000a__x000a__x000a_"/>
    <s v="_x000a__x000a__x000a__x000a_- Subdirector del Técnico de Archivo de Bogotá_x000a_- Subdirector del Técnico de Archivo de Bogotá_x000a__x000a__x000a__x000a__x000a_________________x000a__x000a__x000a__x000a__x000a__x000a__x000a__x000a__x000a__x000a__x000a_"/>
    <s v="_x000a__x000a__x000a__x000a_- informe de la inspección del procesamiento técnico de fondos y Colecciones de la Dirección Distrital de Archivos de Bogotá _x000a_- informe de la inspección del procesamiento técnico de fondos y Colecciones de la Dirección Distrital de Archivos de Bogotá _x000a__x000a__x000a__x000a__x000a_________________x000a__x000a__x000a__x000a__x000a__x000a__x000a__x000a__x000a__x000a__x000a_"/>
    <s v="_x000a__x000a__x000a__x000a_15/02/2021_x000a_15/02/2021_x000a__x000a__x000a__x000a__x000a_________________x000a__x000a__x000a__x000a__x000a__x000a__x000a__x000a__x000a__x000a__x000a_"/>
    <s v="_x000a__x000a__x000a_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istrital de Archivo de Bogotá_x000a_- Profesional Universitario y/o especializado_x000a_- Profesionales universitarios y/o especializados de la Subdirección Técnica_x000a_- Subdirector Técnico_x000a__x000a__x000a__x000a__x000a__x000a_- Director(a) Distrital de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s v=""/>
    <s v="_x000a__x000a__x000a__x000a_"/>
    <s v=""/>
    <s v=""/>
    <s v="_x000a__x000a__x000a__x000a_"/>
    <s v=""/>
    <s v=""/>
    <s v="_x000a__x000a__x000a__x000a_"/>
    <s v=""/>
    <s v=""/>
    <s v="_x000a__x000a__x000a__x000a_"/>
    <s v="_x000a__x000a__x000a__x000a_"/>
    <x v="11"/>
  </r>
  <r>
    <x v="11"/>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AP # 6 Aplicativo SIG - AP # 708 Aplicativo CHIE):Realizar la actualización del procedimiento 2215100-PR-082 Consulta de fondos documentales custodiados por el Archivo de Bogotá_x000a_- (AP # 23 Aplicativo SIG - AP # 715 Aplicativo CHIE):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15/02/2021_x000a_18/02/2021_x000a__x000a__x000a__x000a_________________x000a__x000a__x000a__x000a__x000a__x000a__x000a__x000a__x000a__x000a__x000a_"/>
    <s v="_x000a__x000a__x000a__x000a__x000a_0909/2021_x000a_06/09/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istrital de Archivo de Bogotá_x000a_- Subdirector Técnico_x000a_- Profesionales universitarios y/o especializados de la Subdirección Técnica_x000a__x000a__x000a__x000a__x000a__x000a__x000a_- Director(a) Distrital de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
    <d v="2021-09-09T00:00:00"/>
    <s v="_x000a__x000a__x000a__x000a_Tratamiento del riesgo"/>
    <s v="Se modifica la fecha de finalización de las acciones preventivas número 6 y 23, conforme a las fechas de finalización reprogramadas en el aplicativo SIG "/>
    <s v=""/>
    <s v="_x000a__x000a__x000a__x000a_"/>
    <s v=""/>
    <s v=""/>
    <s v="_x000a__x000a__x000a__x000a_"/>
    <s v=""/>
    <s v=""/>
    <s v="_x000a__x000a__x000a__x000a_"/>
    <s v=""/>
    <s v=""/>
    <s v="_x000a__x000a__x000a__x000a_"/>
    <s v=""/>
    <s v=""/>
    <s v="_x000a__x000a__x000a__x000a_"/>
    <s v="_x000a__x000a__x000a__x000a_"/>
    <x v="11"/>
  </r>
  <r>
    <x v="11"/>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 AP#17:Ajustar el procedimiento PR : 299 Seguimiento al cumplimiento de la normatividad archivística en las entidades del distrito capital, con el propósito de fortalecer los controles y las actividades establecidos.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 Profesional universitario de la Subdirección del Sistema Distrital de Archivos_x000a__x000a__x000a__x000a__x000a__x000a__x000a__x000a__x000a_"/>
    <s v="_x000a_- Procedimiento PR: 257 y 293 actualizado y publicado._x000a_- Procedimiento PR: 257 y 293 actualizado y publicado._x000a__x000a__x000a__x000a__x000a__x000a__x000a__x000a_________________x000a__x000a_- Procedimiento PR: 299 actualizado y publicado._x000a__x000a__x000a__x000a__x000a__x000a__x000a__x000a__x000a_"/>
    <s v="_x000a_15/02/2021_x000a_15/02/2021_x000a__x000a__x000a__x000a__x000a__x000a__x000a__x000a_________________x000a__x000a_15/05/2020_x000a__x000a__x000a__x000a__x000a__x000a__x000a__x000a__x000a_"/>
    <s v="_x000a_07/09/2021_x000a_07/09/2021_x000a__x000a__x000a__x000a__x000a__x000a__x000a__x000a_________________x000a__x000a_28/02/2021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istrital de Archivo de Bogotá_x000a_- Subdirector del Sistema Distrital de Archivos_x000a_- Profesional universitario y/o especializado_x000a__x000a__x000a__x000a__x000a__x000a__x000a_- Director(a) Distrital de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_x000a__x000a_Tratamiento del riesgo"/>
    <s v="1.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
    <s v=""/>
    <s v="_x000a__x000a__x000a__x000a_"/>
    <s v=""/>
    <s v=""/>
    <s v="_x000a__x000a__x000a__x000a_"/>
    <s v=""/>
    <s v=""/>
    <s v="_x000a__x000a__x000a__x000a_"/>
    <s v=""/>
    <s v=""/>
    <s v="_x000a__x000a__x000a__x000a_"/>
    <s v=""/>
    <s v=""/>
    <s v="_x000a__x000a__x000a__x000a_"/>
    <s v="_x000a__x000a__x000a__x000a_"/>
    <x v="11"/>
  </r>
  <r>
    <x v="12"/>
    <s v="Gestionar la defensa judicial y extrajudicial de la Secretaría General de la Alcaldía Mayor de Bogotá, D. C."/>
    <s v="Errores (fallas o deficiencias) 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 (actividad 6)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actividad 10) indica que el Profesional de la Oficina Asesora Jurídica, autorizado(a) por el Manual de Funciones y/o obligaciones contractuales, cada vez que se requiera y cada seis meses cuando se consolide el informe del Comité  remite la notificación al apoderado designado, coloca en el mensaje, opción seguimiento, opción aviso (Outlook) fecha en la cual debe presentar el proyecto de respuesta, acorde con la actividad y término fijado en el ID13. La(s) fuente(s) de información utilizadas es(son) la información proveniente te los despachos judiciales. En caso de evidenciar observaciones, desviaciones o diferencias, debe generar alertas. Queda como evidencia correo electrónico /Sistema de Información de Procesos Judiciales &quot;SIPROJ&quot;._x000a_- El procedimiento 4203000-PR- 355 &quot;Gestión Jurídica para la defensa de los intereses de la Secretaría General (actividad 13) indica que el Apoderado de la Entidad_x000a__x000a_Secretario Técnico del Comité de Conciliación, autorizado(a) por reglamentación del Comité de Conciliación,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debe generar alertas. Queda como evidencia expediente físico /Sistema de Información de Procesos Judiciales &quot;SIPROJ&quo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4203000-PR- 355 &quot;Gestión Jurídica para la defensa de los intereses de la Secretaría General (actividad 21)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expediente físico / Acta de Comité de Conciliación 4203000-FT-1005._x000a_- El procedimiento 4203000-PR- 355 &quot;Gestión Jurídica para la defensa de los intereses de la Secretaría General (actividad 36)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Acta de Comité de Conciliación 4203000-FT-1005._x000a_- El procedimiento 4203000-PR- 355 &quot;Gestión Jurídica para la defensa de los intereses de la Secretaría General (actividad 39) indica que Secretario Técnico del Comité de Conciliación, autorizado(a) por El Decreto1069 de 2015, cada seis meses estudia, evalúa y analiza las conciliaciones, procesos y laudos arbitrales que fueron de conocimiento del Comité de Conciliación. La(s) fuente(s) de información utilizadas es(son) el análisis del caso, antecedentes, normativa,  jurisprudencia, doctrina, etapas del proceso, términos, recursos procedentes y  estrategia de defensa y el informe de actuación. En caso de evidenciar observaciones, desviaciones o diferencias, consolida información pertinente para el proyecto de Política de Prevención del Daño Antijurídico. Queda como evidencia Memorando 2211600-FT-01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s v=""/>
    <s v="_x000a__x000a__x000a__x000a_"/>
    <s v=""/>
    <s v=""/>
    <s v="_x000a__x000a__x000a__x000a_"/>
    <s v=""/>
    <s v=""/>
    <s v="_x000a__x000a__x000a__x000a_"/>
    <s v=""/>
    <s v=""/>
    <s v="_x000a__x000a__x000a__x000a_"/>
    <s v=""/>
    <s v=""/>
    <s v="_x000a__x000a__x000a__x000a_"/>
    <s v="_x000a__x000a__x000a__x000a_"/>
    <x v="12"/>
  </r>
  <r>
    <x v="12"/>
    <s v="Elaborar y revisar los actos administrativos que deba suscribir la entidad, en concordancia con los lineamientos técnicos y normativos."/>
    <s v="Errores (fallas o deficiencias) 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_x000a__x000a__x000a__x000a_"/>
    <x v="12"/>
  </r>
  <r>
    <x v="12"/>
    <s v="Emitir los conceptos jurídicos y absolver las consultas que en materia jurídica sean competencia de la Secretaría General, o que surjan en desarrollo de sus funciones"/>
    <s v="Errores (fallas o deficiencias) 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_x000a__x000a__x000a__x000a_"/>
    <x v="12"/>
  </r>
  <r>
    <x v="12"/>
    <s v="Gestionar la defensa judicial y extrajudicial de la Secretaría General de la Alcaldía Mayor de Bogotá, D. C."/>
    <s v="Decisiones ajustadas a intereses propios o de terceros 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actividad 6)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actividad 10) indica que el Profesional de la Oficina Asesora Jurídica, autorizado(a) por el Manual de Funciones y/o obligaciones contractuales, cada vez que se requiera y cada seis meses cuando se consolide el informe del Comité  remite la notificación al apoderado designado, coloca en el mensaje, opción seguimiento, opción aviso (Outlook) fecha en la cual debe presentar el proyecto de respuesta, acorde con la actividad y término fijado en el ID13. La(s) fuente(s) de información utilizadas es(son) la información proveniente te los despachos judiciales. En caso de evidenciar observaciones, desviaciones o diferencias, debe generar alertas. Queda como evidencia correo electrónico /Sistema de Información de Procesos Judiciales &quot;SIPROJ&quot;._x000a_- El procedimiento 4203000-PR- 355 &quot;Gestión Jurídica para la defensa de los intereses de la Secretaría General (actividad 13) indica que el Apoderado de la Entidad_x000a__x000a_Secretario Técnico del Comité de Conciliación, autorizado(a) por reglamentación del Comité de Conciliación,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debe generar alertas. Queda como evidencia expediente físico /Sistema de Información de Procesos Judiciales &quot;SIPROJ&quo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4203000-PR- 355 &quot;Gestión Jurídica para la defensa de los intereses de la Secretaría General (actividad 21)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expediente físico / Acta de Comité de Conciliación 4203000-FT-1005._x000a_- El procedimiento 4203000-PR- 355 &quot;Gestión Jurídica para la defensa de los intereses de la Secretaría General (actividad 36)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Acta de Comité de Conciliación 4203000-FT-1005._x000a_- El procedimiento 4203000-PR- 355 &quot;Gestión Jurídica para la defensa de los intereses de la Secretaría General (actividad 39) indica que Secretario Técnico del Comité de Conciliación, autorizado(a) por El Decreto1069 de 2015, cada seis meses estudia, evalúa y analiza las conciliaciones, procesos y laudos arbitrales que fueron de conocimiento del Comité de Conciliación. La(s) fuente(s) de información utilizadas es(son) el análisis del caso, antecedentes, normativa,  jurisprudencia, doctrina, etapas del proceso, términos, recursos procedentes y  estrategia de defensa y el informe de actuación. En caso de evidenciar observaciones, desviaciones o diferencias, consolida información pertinente para el proyecto de Política de Prevención del Daño Antijurídico. Queda como evidencia Memorando 2211600-FT-01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 18 Aplicativo SIG - A.P # 731 Aplicativo CHIE): Estudio, evaluación y análisis de las conciliaciones, procesos y laudos arbitrales que fueron de conocimiento del Comité de Conciliación._x000a__x000a__x000a__x000a__x000a__x000a__x000a__x000a__x000a_________________x000a__x000a_-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 18 Aplicativo SIG - A.P # 731 Aplicativo CHIE): Estudio, evaluación y análisis de las conciliaciones, procesos y laudos arbitrales que fueron de conocimiento del Comité de Conciliación._x000a__x000a__x000a__x000a__x000a__x000a__x000a__x000a_"/>
    <s v="- Jefe de Oficina Asesora de Jurídica _x000a_- Comité de Conciliación. _x000a__x000a__x000a__x000a__x000a__x000a__x000a__x000a__x000a_________________x000a__x000a_- Jefe de Oficina Asesora de Jurídica _x000a_- Comité de Conciliación. 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
    <s v="17/02/2021_x000a_17/02/2021_x000a__x000a__x000a__x000a__x000a__x000a__x000a__x000a__x000a_________________x000a__x000a_17/02/2021_x000a_17/02/2021_x000a__x000a__x000a__x000a__x000a__x000a__x000a__x000a_"/>
    <s v="31/03/2021_x000a_31/12/2021_x000a__x000a__x000a__x000a__x000a__x000a__x000a__x000a__x000a_________________x000a__x000a_31/03/2021_x000a_31/12/2021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s v=""/>
    <s v="_x000a__x000a__x000a__x000a_"/>
    <s v=""/>
    <s v=""/>
    <s v="_x000a__x000a__x000a__x000a_"/>
    <s v=""/>
    <s v=""/>
    <s v="_x000a__x000a__x000a__x000a_"/>
    <s v=""/>
    <s v=""/>
    <s v="_x000a__x000a__x000a__x000a_"/>
    <s v="_x000a__x000a__x000a__x000a_"/>
    <x v="12"/>
  </r>
  <r>
    <x v="13"/>
    <s v="Administración, gestión  y soporte de los recursos de la Infraestructura tecnológica de la secretaria general"/>
    <s v="Errores (fallas o deficiencias) en la administración y gestión de los recursos de infraestructura tecnológica"/>
    <s v="Gestión de procesos"/>
    <s v="Tecnología"/>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7872 Transformación digital y gestión TIC_x000a_- 7869 Implementación del modelo de gobierno abierto, accesible e incluyente de Bogotá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 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Mantenimiento preventivo 2213200-FT-259 o reporte del proveedor y Correo Electrónico Informe resultado actividades ejecutadas en mantenimiento y Memorando 2211600-FT-011 Solicitud de ajustes Solicitud de ajustes para las actividades ejecutada durante los mantenimientos._x000a_-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En caso contrario y en caso de que no se logre contactar al usuario se procede a pasar el servicio a estado No Resuelto indicando las razones por las cuales se dio y se notifica de manera automática a través del Sistema (GLPI) por medio de correo electrónico. Queda como evidencia Sistema de Gestión de Servicios._x000a_-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_x000a__x000a_En cas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Sistema de Gestión de Servicios._x000a_-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Sistema de Gestión de Servicios._x000a_-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Queda como evidencia el sistema de gestión de servicios._x000a_-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_x000a_En caso contrario el profesional o técnico de la oficina TIC proceder con el cierre del servicio. Queda como evidencia el sistema de gestión de servicios._x000a_-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y/o aprobación, se registran en el acta de Subcomité de Autocontrol para el posterior ajuste._x000a_NOTA: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Queda como evidencia el Informe presentado en subcomité de autocontrol y Memorando 2211600-FT-011 Remitiendo Acta subcomité de autocontrol y Acta subcomité de autocontrol 2210112-FT-281._x000a_-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0/03/2021_x000a_31/05/2021_x000a_10/03/2021_x000a_31/05/2021_x000a_10/03/2021_x000a_31/05/2021_x000a_10/03/2021_x000a_31/05/2021_x000a__x000a__x000a_________________x000a__x000a_10/03/2021_x000a_31/05/2021_x000a_10/03/2021_x000a_31/05/2021_x000a_10/03/2021_x000a_31/05/2021_x000a_10/03/2021_x000a_31/05/2021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s v=""/>
    <s v="_x000a__x000a__x000a__x000a_"/>
    <s v=""/>
    <s v=""/>
    <s v="_x000a__x000a__x000a__x000a_"/>
    <s v="_x000a__x000a__x000a__x000a_"/>
    <x v="6"/>
  </r>
  <r>
    <x v="13"/>
    <s v="Administración  y/o gestión de los recursos de la Infraestructura tecnológica de la secretaria general"/>
    <s v="Exceso de las facultades otorgadas durante la Administración  y/o gestión de los recursos de la Infraestructura tecnológica de la secretaria general"/>
    <s v="Corrupción"/>
    <s v="Tecnología"/>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No aplica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En caso contrario y en caso de que no se logre contactar al usuario se procede a pasar el servicio a estado No Resuelto indicando las razones por las cuales se dio y se notifica de manera automática a través del Sistema (GLPI) por medio de correo electrónico. Queda como evidencia el Sistema de Gestión de Servicios._x000a_-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_x000a__x000a_En cas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el Sistema de Gestión de Servicios._x000a_-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el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_x000a__x000a_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_x000a_En caso contrario el profesional o técnico de la oficina TIC proceder con el cierre del servicio. Queda como evidencia el Sistema de Gestión de Servicios._x000a_-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_x000a_NOTA: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Queda como evidencia el Informe presentado en subcomité de autocontrol y Memorando 2211600-FT-011 Remitiendo Acta subcomité de autocontrol y Acta subcomité de autocontrol 2210112-FT-281._x000a_-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0/03/2021_x000a_31/05/2021_x000a_10/03/2021_x000a_31/05/2021_x000a_10/03/2021_x000a_31/05/2021_x000a_10/03/2021_x000a_31/05/2021_x000a__x000a__x000a_________________x000a__x000a_10/03/2021_x000a_31/05/2021_x000a_10/03/2021_x000a_31/05/2021_x000a_10/03/2021_x000a_31/05/2021_x000a_10/03/2021_x000a_31/05/2021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s v=""/>
    <s v="_x000a__x000a__x000a__x000a_"/>
    <s v=""/>
    <s v=""/>
    <s v="_x000a__x000a__x000a__x000a_"/>
    <s v=""/>
    <s v=""/>
    <s v="_x000a__x000a__x000a__x000a_"/>
    <s v=""/>
    <s v=""/>
    <s v="_x000a__x000a__x000a__x000a_"/>
    <s v=""/>
    <s v=""/>
    <s v="_x000a__x000a__x000a__x000a_"/>
    <s v="_x000a__x000a__x000a__x000a_"/>
    <x v="6"/>
  </r>
  <r>
    <x v="14"/>
    <s v="Realizar diagnóstico basado en la aplicación de estándares mínimos del Sistema de Gestión de Seguridad y Salud en el Trabajo y mantener actualizado el marco normativo."/>
    <s v="Omisión 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robable (4)"/>
    <s v="Insignificante (1)"/>
    <s v="Insignificante (1)"/>
    <s v="Menor (2)"/>
    <s v="Menor (2)"/>
    <s v="Insignificante (1)"/>
    <s v="Moderado (3)"/>
    <s v="Moderado (3)"/>
    <s v="Alt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4"/>
    <s v="Actualizar la Identificación de peligros y valoración de riesgos"/>
    <s v="Omisión 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4"/>
    <s v="Ejecutar el Plan de Prevención, Preparación y Respuesta ante Emergencias - PPPRE"/>
    <s v="Incumplimiento parcial de compromisos 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4"/>
    <s v="Gestionar las condiciones de salud, de lo(a)s Servidore(a)s Público(a)s de la Entidad"/>
    <s v="Incumplimiento parcial de compromisos en las actividades definidas para la gestión de las condiciones de salud de lo(a)s Servidore(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4"/>
    <s v="Realizar seguimiento al Plan Anual de Trabajo del Sistema de Seguridad y Salud en el Trabajo"/>
    <s v="Incumplimiento parcial de compromisos 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5"/>
    <s v="Formular, el Plan Institucional de  Gestión Ambiental - PIGA para la vigencia, con su respectivo plan de acción anual"/>
    <s v="Decisiones erróneas o no acertadas 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_x000a__x000a_________________x000a__x000a_- AM 827: Realizar revisión y ajustes a las propuestas de actualización de los documentos de los procedimientos con el fin de realizar el trámite documental en el aplicativo SIG.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reunión: Revisión y ajustes propuesta de actualización de procedimientos _x000a_- Evidencias de reunión: Revisión y ajustes propuesta de actualización de procedimientos _x000a__x000a__x000a__x000a__x000a__x000a__x000a__x000a__x000a_________________x000a__x000a_- Evidencias de reunión: Revisión y ajustes propuesta de actualización de procedimientos _x000a__x000a__x000a__x000a__x000a__x000a__x000a__x000a__x000a_"/>
    <s v="19/10/2021_x000a_19/10/2021_x000a__x000a__x000a__x000a__x000a__x000a__x000a__x000a__x000a_________________x000a__x000a_19/10/2021_x000a__x000a__x000a__x000a__x000a__x000a__x000a__x000a__x000a_"/>
    <s v="19/11/2021_x000a_19/11/2021_x000a__x000a__x000a__x000a__x000a__x000a__x000a__x000a__x000a_________________x000a__x000a_19/11/2021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a) de Servicios Administrativos_x000a_- Director(a) Administrativo y Financiero_x000a_- Director(a) Administrativo y Financiero_x000a_- Director(a) Administrativo y Financiero_x000a_- Director(a) Administrativo y Financiero_x000a__x000a__x000a__x000a__x000a_- Subdirector(a) de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s v=""/>
    <s v="_x000a__x000a__x000a__x000a_"/>
    <s v=""/>
    <s v=""/>
    <s v="_x000a__x000a__x000a__x000a_"/>
    <s v=""/>
    <s v=""/>
    <s v="_x000a__x000a__x000a__x000a_"/>
    <s v=""/>
    <s v=""/>
    <s v="_x000a__x000a__x000a__x000a_"/>
    <s v="_x000a__x000a__x000a__x000a_"/>
    <x v="9"/>
  </r>
  <r>
    <x v="15"/>
    <s v="Prestar los servicios de apoyo administrativo "/>
    <s v="Errores (fallas o deficiencias) en la prestación de servicios de apoyo administrativo"/>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istra la conformidad de la solic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f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n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_x000a__x000a__x000a__x000a__x000a__x000a__x000a__x000a__x000a_________________x000a_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
    <s v="- Subdirector de Servicios Administrativos_x000a__x000a_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_x000a__x000a__x000a__x000a_"/>
    <s v="- Evidencias de reunión: Revisión y ajustes propuesta de actualización de procedimientos _x000a__x000a__x000a__x000a__x000a__x000a__x000a__x000a__x000a__x000a_________________x000a_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
    <s v="19/10/2021_x000a__x000a__x000a__x000a__x000a__x000a__x000a__x000a__x000a__x000a_________________x000a__x000a_19/10/2021_x000a_19/10/2021_x000a_19/10/2021_x000a_19/10/2021_x000a_19/10/2021_x000a__x000a__x000a__x000a__x000a_"/>
    <s v="19/11/2021_x000a__x000a__x000a__x000a__x000a__x000a__x000a__x000a__x000a__x000a_________________x000a__x000a_19/11/2021_x000a_19/11/2021_x000a_19/11/2021_x000a_19/11/2021_x000a_19/11/2021_x000a__x000a__x000a__x000a__x000a_"/>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a) de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a) de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s v=""/>
    <s v="_x000a__x000a__x000a__x000a_"/>
    <s v=""/>
    <s v=""/>
    <s v="_x000a__x000a__x000a__x000a_"/>
    <s v=""/>
    <s v=""/>
    <s v="_x000a__x000a__x000a__x000a_"/>
    <s v=""/>
    <s v=""/>
    <s v="_x000a__x000a__x000a__x000a_"/>
    <s v="_x000a__x000a__x000a__x000a_"/>
    <x v="9"/>
  </r>
  <r>
    <x v="15"/>
    <s v="Realizar la adquisición del bien o servicio y su legalización"/>
    <s v="Errores (fallas o deficiencias) en la legalización de adquisición de bienes y/o servicios"/>
    <s v="Gestión de procesos"/>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a) de Servicios Administrativos_x000a_- Subdirector de Servicios Administrativos_x000a_- Subdirector de Servicios Administrativos_x000a_- Subdirector de Servicios Administrativos_x000a__x000a__x000a__x000a__x000a__x000a_- Subdirector(a) de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s v=""/>
    <s v="_x000a__x000a__x000a__x000a_"/>
    <s v=""/>
    <s v=""/>
    <s v="_x000a__x000a__x000a__x000a_"/>
    <s v=""/>
    <s v=""/>
    <s v="_x000a__x000a__x000a__x000a_"/>
    <s v=""/>
    <s v=""/>
    <s v="_x000a__x000a__x000a__x000a_"/>
    <s v="_x000a__x000a__x000a__x000a_"/>
    <x v="9"/>
  </r>
  <r>
    <x v="15"/>
    <s v="Realizar la adquisición del bien o servicio y su legalización "/>
    <s v="Desvío de recursos físicos o económicos en la administración de la caja menor"/>
    <s v="Corrupción"/>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_x000a__x000a_________________x000a_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 Subdirector de Servicios Administrativos_x000a__x000a__x000a__x000a__x000a__x000a__x000a_"/>
    <s v="- Evidencias de reunión: Revisión y ajustes propuesta de actualización de procedimientos _x000a_- Evidencias de reunión: Revisión y ajustes propuesta de actualización de procedimientos _x000a__x000a__x000a__x000a__x000a__x000a__x000a__x000a__x000a_________________x000a_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_x000a__x000a_"/>
    <s v="19/10/2021_x000a_19/10/2021_x000a__x000a__x000a__x000a__x000a__x000a__x000a__x000a__x000a_________________x000a__x000a_19/10/2021_x000a_19/10/2021_x000a_19/10/2021_x000a__x000a__x000a__x000a__x000a__x000a__x000a_"/>
    <s v="19/11/2021_x000a_19/11/2021_x000a__x000a__x000a__x000a__x000a__x000a__x000a__x000a__x000a_________________x000a__x000a_19/11/2021_x000a_19/11/2021_x000a_19/11/2021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a) de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a) de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s v=""/>
    <s v="_x000a__x000a__x000a__x000a_"/>
    <s v=""/>
    <s v=""/>
    <s v="_x000a__x000a__x000a__x000a_"/>
    <s v=""/>
    <s v=""/>
    <s v="_x000a__x000a__x000a__x000a_"/>
    <s v=""/>
    <s v=""/>
    <s v="_x000a__x000a__x000a__x000a_"/>
    <s v="_x000a__x000a__x000a__x000a_"/>
    <x v="9"/>
  </r>
  <r>
    <x v="15"/>
    <s v="Prestar los servicios de mantenimiento de las edificaciones, maquinaria y equipos de la Entidad."/>
    <s v="Errores (fallas o deficiencias) en el mantenimiento de las edificaciones, maquinaria y equipos de la Entidad"/>
    <s v="Gestión de procesos"/>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Consolidar una gestión pública eficiente, a través del desarrollo de capacidades institucionales, para contribuir a la generación de valor público._x000a__x000a__x000a__x000a_"/>
    <s v="- Visitas guiadas Archivo de Bogotá (OPA)_x000a__x000a__x000a__x000a_"/>
    <s v="- Todos los procesos en el Sistema de Gestión de Calidad_x000a__x000a__x000a__x000a_"/>
    <s v="- No aplica_x000a__x000a__x000a_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________________x000a_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
    <s v="- Subdirector de Servicios Administrativos_x000a_- Subdirector de Servicios Administrativos_x000a_- Subdirector de Servicios Administrativos_x000a_- Subdirector de Servicios Administrativos_x000a__x000a__x000a__x000a__x000a__x000a__x000a_________________x000a__x000a_- Subdirector de Servicios Administrativos_x000a_- Subdirector de Servicios Administrativos_x000a_- Subdirector de Servicios Administrativos_x000a_- Subdirector de Servicios Administrativos_x000a__x000a__x000a__x000a__x000a__x000a_"/>
    <s v="-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_x000a__x000a_________________x000a_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_x000a_"/>
    <s v="19/10/2021_x000a_19/10/2021_x000a_19/10/2021_x000a_19/10/2021_x000a__x000a__x000a__x000a__x000a__x000a__x000a_________________x000a__x000a_19/10/2021_x000a_19/10/2021_x000a_19/10/2021_x000a_19/10/2021_x000a__x000a__x000a__x000a__x000a__x000a_"/>
    <s v="19/11/2021_x000a_19/11/2021_x000a_19/11/2021_x000a_19/11/2021_x000a__x000a__x000a__x000a__x000a__x000a__x000a_________________x000a__x000a_19/11/2021_x000a_19/11/2021_x000a_19/11/2021_x000a_19/11/2021_x000a__x000a__x000a__x000a_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a) de Servicios Administrativos_x000a_- Subdirector Servicios Administrativos_x000a_- Subdirector Servicios Administrativos_x000a_- Subdirector Servicios Administrativos_x000a__x000a__x000a__x000a__x000a__x000a_- Subdirector(a) de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s v=""/>
    <s v="_x000a__x000a__x000a__x000a_"/>
    <s v=""/>
    <s v=""/>
    <s v="_x000a__x000a__x000a__x000a_"/>
    <s v=""/>
    <s v=""/>
    <s v="_x000a__x000a__x000a__x000a_"/>
    <s v=""/>
    <s v=""/>
    <s v="_x000a__x000a__x000a__x000a_"/>
    <s v=""/>
    <s v=""/>
    <s v="_x000a__x000a__x000a__x000a_"/>
    <s v="_x000a__x000a__x000a__x000a_"/>
    <x v="9"/>
  </r>
  <r>
    <x v="16"/>
    <s v="Gestionar y tramitar las comunicaciones oficiales_x000a_Gestionar y tramitar actos administrativos."/>
    <s v="Errores (fallas o deficiencias) en la gestión, trámite y/o expedición de comunicaciones oficiales "/>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 Fallas de la plataforma tecnológica y los sistemas de información en la operación del proceso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resentación de peticiones de la ciudadanía y demás partes interesadas o grupos de interés._x000a_- Pérdida de recursos por repetición de labores._x000a_- Incumplimiento de las funciones o legal por vencimiento de términos en la entrega de comunicaciones oficiales._x000a_- Reprocesos institucionales, posibles llamados de atención y medidas disciplinar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Insignificante (1)"/>
    <s v="Menor (2)"/>
    <s v="Moderado (3)"/>
    <s v="Moderado (3)"/>
    <s v="Moderado (3)"/>
    <s v="Insignificante (1)"/>
    <s v="Moderado (3)"/>
    <s v="Alta"/>
    <s v="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Gestión y trámite de comunicaciones oficiales 2211600-PR-049 (Act. 4) indica que el Auxiliar Administrativo y la Empresa contratista, autorizado(a) por Subdirector (a) de Servicios Administrativos, cada vez que se reciban una co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stión, trámite y/o expedición de comunicaciones oficiales  en el informe de monitoreo a la Oficina Asesora de Planeación._x000a_- Identifica la inconsistencia presentada, se devuelve el documento en físico o electrónico a la dependencia productora para su respectivo ajuste, ya sea en físico o por el aplicativo definido para tal fin, se da alcance a la comunicación correspondiente._x000a_- Si la falla es técnica se reporta la incidencia a la mesa de ayuda de la OTIC, cara que se realice el respectivo soporte funcional y se realice el ajuste para contar con el sistema con operación normal dando alcance a la comunicación correspondiente.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trámite y/o expedición de comunicaciones oficiales _x000a_- Formato de devolución de correspondencia 2211600-FT-262 o correo Fuera de Servicio aplicativo SIGA según corresponda_x000a_- N° de soporte mesa de ayuda y correo con la solución dada.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s v=""/>
    <s v="_x000a__x000a__x000a__x000a_"/>
    <s v="."/>
    <s v=""/>
    <s v="_x000a__x000a__x000a__x000a_"/>
    <s v=""/>
    <s v=""/>
    <s v="_x000a__x000a__x000a__x000a_"/>
    <s v=""/>
    <s v=""/>
    <s v="_x000a__x000a__x000a__x000a_"/>
    <s v=""/>
    <s v=""/>
    <s v="_x000a__x000a__x000a__x000a_"/>
    <s v="_x000a__x000a__x000a__x000a_"/>
    <x v="9"/>
  </r>
  <r>
    <x v="16"/>
    <s v="Gestionar y tramitar transferencias documentales. "/>
    <s v="Omisión 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Menor (2)"/>
    <s v="Insignificante (1)"/>
    <s v="Moderado (3)"/>
    <s v="Menor (2)"/>
    <s v="Moderado (3)"/>
    <s v="Menor (2)"/>
    <s v="Moderado (3)"/>
    <s v="Alta"/>
    <s v="La valoración del riesgo antes de controles arrojó posible dentro de la escala de probabilidad por frecuencia, así mismo, dentro de la escala de impacto se ubicó en moderado, lo que ubica el riesgo en la zona resultante alt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s v=""/>
    <s v="_x000a__x000a__x000a__x000a_"/>
    <s v=""/>
    <s v=""/>
    <s v="_x000a__x000a__x000a__x000a_"/>
    <s v=""/>
    <s v=""/>
    <s v="_x000a__x000a__x000a__x000a_"/>
    <s v=""/>
    <s v=""/>
    <s v="_x000a__x000a__x000a__x000a_"/>
    <s v=""/>
    <s v=""/>
    <s v="_x000a__x000a__x000a__x000a_"/>
    <s v="_x000a__x000a__x000a__x000a_"/>
    <x v="9"/>
  </r>
  <r>
    <x v="16"/>
    <s v="Consulta y préstamo de documentos."/>
    <s v="Errores (fallas o deficiencias) 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a los usuarios.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osible (3)"/>
    <s v="Insignificante (1)"/>
    <s v="Menor (2)"/>
    <s v="Moderado (3)"/>
    <s v="Mayor (4)"/>
    <s v="Mayor (4)"/>
    <s v="Insignificante (1)"/>
    <s v="Mayor (4)"/>
    <s v="Extrema"/>
    <s v="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se ubico en rara vez en la escala de probabilidad con un impacto moderado, en consecuencia la ubicación del riesgo est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_x000a__x000a__x000a__x000a__x000a__x000a__x000a__x000a_________________x000a__x000a__x000a__x000a__x000a__x000a__x000a__x000a__x000a__x000a__x000a_"/>
    <s v="- Profesional Especializado (Subdirección de Servicios Administrativos) y_x000a_ Contratista_x000a_- Profesional Especializado (Subdirección de Servicios Administrativos) y_x000a_ Contratista_x000a__x000a__x000a__x000a__x000a__x000a__x000a__x000a__x000a_________________x000a__x000a__x000a__x000a__x000a__x000a__x000a__x000a__x000a__x000a__x000a_"/>
    <s v="- Procedimiento revisado y ajustado_x000a_- Procedimiento revisado y ajustado_x000a__x000a__x000a__x000a__x000a__x000a__x000a__x000a__x000a_________________x000a__x000a__x000a__x000a__x000a__x000a__x000a__x000a__x000a__x000a__x000a_"/>
    <s v="01/03/2021_x000a_01/03/2021_x000a__x000a__x000a__x000a__x000a__x000a__x000a__x000a__x000a_________________x000a__x000a__x000a__x000a__x000a__x000a__x000a__x000a__x000a__x000a__x000a_"/>
    <s v="30/11/2021_x000a_30/11/2021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s v=""/>
    <s v="_x000a__x000a__x000a__x000a_"/>
    <s v=""/>
    <s v=""/>
    <s v="_x000a__x000a__x000a__x000a_"/>
    <s v=""/>
    <s v=""/>
    <s v="_x000a__x000a__x000a__x000a_"/>
    <s v=""/>
    <s v=""/>
    <s v="_x000a__x000a__x000a__x000a_"/>
    <s v=""/>
    <s v=""/>
    <s v="_x000a__x000a__x000a__x000a_"/>
    <s v="_x000a__x000a__x000a__x000a_"/>
    <x v="9"/>
  </r>
  <r>
    <x v="16"/>
    <s v="Actualizar instrumentos archivísticos."/>
    <s v="Errores (fallas o deficiencias) 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 Realizar las actividades establecidas en el procedimiento 2211600-PR-048. &quot;Actualización de Tablas de Retención Documental - TRD._x000a__x000a_Acción de Mejora N° 48 (actividad N° 2) - registrada en el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Tabla de Retención Documental actualizada_x000a__x000a__x000a__x000a__x000a__x000a__x000a__x000a__x000a__x000a_________________x000a__x000a__x000a__x000a__x000a__x000a__x000a__x000a__x000a__x000a__x000a_"/>
    <s v="13/12/2018_x000a__x000a__x000a__x000a__x000a__x000a__x000a__x000a__x000a__x000a_________________x000a__x000a__x000a__x000a__x000a__x000a__x000a__x000a__x000a__x000a__x000a_"/>
    <s v="30/01/2021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s v=""/>
    <s v="_x000a__x000a__x000a__x000a_"/>
    <s v=""/>
    <s v=""/>
    <s v="_x000a__x000a__x000a__x000a_"/>
    <s v=""/>
    <s v=""/>
    <s v="_x000a__x000a__x000a__x000a_"/>
    <s v=""/>
    <s v=""/>
    <s v="_x000a__x000a__x000a__x000a_"/>
    <s v=""/>
    <s v=""/>
    <s v="_x000a__x000a__x000a__x000a_"/>
    <s v="_x000a__x000a__x000a__x000a_"/>
    <x v="9"/>
  </r>
  <r>
    <x v="16"/>
    <s v="Elaborar certificados de información laboral con destino a bonos pensionales."/>
    <s v="Errores (fallas o deficiencias) 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Queda como evidencia el correo electrónico solicitud de revisión y correo electró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s v=""/>
    <s v="_x000a__x000a__x000a__x000a_"/>
    <s v=""/>
    <s v=""/>
    <s v="_x000a__x000a__x000a__x000a_"/>
    <s v=""/>
    <s v=""/>
    <s v="_x000a__x000a__x000a__x000a_"/>
    <s v=""/>
    <s v=""/>
    <s v="_x000a__x000a__x000a__x000a_"/>
    <s v=""/>
    <s v=""/>
    <s v="_x000a__x000a__x000a__x000a_"/>
    <s v="_x000a__x000a__x000a__x000a_"/>
    <x v="9"/>
  </r>
  <r>
    <x v="16"/>
    <s v="Gestionar y tramitar las comunicaciones oficiales._x000a_Gestionar y tramitar transferencias documentales._x000a_Gestionar y tramitar actos administrativos._x000a_Consulta y préstamo de documentos."/>
    <s v="Uso indebido de información privilegiada 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sensibilización cuatrimestral sobre el manejo y custodia de los documentos conforme a los lineamientos establecidos en el proceso. (Acción preventiva N° 25) 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Evidencias de sensibilizaciones realizadas_x000a__x000a__x000a__x000a__x000a__x000a__x000a__x000a__x000a_________________x000a__x000a__x000a__x000a__x000a__x000a__x000a__x000a__x000a__x000a__x000a_"/>
    <s v="_x000a_19/02/2021_x000a__x000a__x000a__x000a__x000a__x000a__x000a__x000a__x000a_________________x000a__x000a__x000a__x000a__x000a__x000a__x000a__x000a__x000a__x000a__x000a_"/>
    <s v="_x000a_30/11/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_x000a__x000a__x000a__x000a_"/>
    <x v="9"/>
  </r>
  <r>
    <x v="17"/>
    <s v="Ejecutar las situaciones administrativas solicitadas"/>
    <s v="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Verificar y consolidar documentos para tramitar un Acto Administrativo que ejecute la desvinculación de un servidor público de la Secretaría General de la Alcaldía Mayor de Bogotá, D.C."/>
    <s v="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Ejecutar el Plan Estratégico de Talento Humano"/>
    <s v="Incumplimiento parcial de compromisos 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La solicitud se realizó a través del memorando No 3-2020-28413."/>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Ejecutar el Plan Anual de Vacantes y el Plan de Previsión de Recursos Humanos"/>
    <s v="Decisiones ajustadas a intereses propios o de terceros para la vinculación intencional de una persona sin cumplir los requisitos mínimos de un cargo con el fin de obtener un beneficio al que no haya lugar."/>
    <s v="Corrupción"/>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Fomentar la innovación y la gestión del conocimiento, a través del fortalecimiento de las competencias del talento humano de la entidad, con el propósito de mejorar la capacidad institucional y su gestión._x000a__x000a__x000a__x000a_"/>
    <s v="- Consulta del Registro Distrital (Consulta)_x000a_- Publicación de actos o documentos administrativos en el Registro Distrital (Trámite)_x000a_- Impresión de artes gráficas para las entidades del Distrito Capital (OPA)_x000a_- Visitas guiadas Archivo de Bogotá (OPA)_x000a_- Inscripción programas de formación virtual para servidores públicos del Distrito Capital (OPA)"/>
    <s v="- Todos los procesos en el Sistema de Gestión de Calidad_x000a__x000a__x000a__x000a_"/>
    <s v="- No aplica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 indica que el profesional universitario o especializado de la Dirección de Talento Humano, autorizado(a) por el Director (a) de Talento Humano, quincenalmente Identifica la existencia de una vacante temporal o definitiva en cualquiera de las Plantas de Personal de la Entidad. La(s) fuente(s) de información utilizadas es(son) la Base de Excel manual que contiene el control de Planta de Personal (permanente, transitoria y temporal). En caso de evidenciar observaciones, desviaciones o diferencias, se debe notificar al(la) Director(a) de Talento Humano y realizar el informe. Queda como evidencia la base de Excel manual que contiene el control de Planta de Personal (permanente, transitoria y temp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l profesional universitario o especializado de la Dirección de Talento Humano, autorizado(a) por el Director (a) de Talento Humano,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d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la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AP # 4: Expedir la certificación de cumplimiento de requisitos mínimos con base en la información contenida en los soportes (certificaciones académicas o laborales) aportados por el aspirante en su hoja de vida o historia laboral.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_x000a__x000a_________________x000a__x000a_- AP # 32 Actualizar el Procedimiento 2211300-PR-221 - Gestión Organizacional con el ajuste de  controles preventivos y detectivos frente a la vinculación de servidores públicos.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_x000a__x000a_________________x000a__x000a_- Profesional de la Dirección de Talento Humano autorizado por el(la) Director(a) de Talento Humano._x000a__x000a__x000a__x000a__x000a__x000a__x000a__x000a__x000a_"/>
    <s v="_x000a__x000a_- Formato evaluación de perfil 2211300-FT-809 aprobado._x000a_- Certificación de cumplimiento de requisitos mínimos proyectada y revisada por los Profesionales de la Dirección de Talento.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_x000a__x000a_________________x000a__x000a_- Procedimiento 2211300-PR-221 Gestión Organizacional Actualizado y Mapa de Riesgos del proceso de Gestión Estratégica de Talento Humano actualizados._x000a__x000a__x000a__x000a__x000a__x000a__x000a__x000a__x000a_"/>
    <s v="_x000a__x000a_12/02/2021_x000a_12/02/2021_x000a_14/04/2021_x000a_14/04/2021_x000a_14/04/2021_x000a_14/04/2021_x000a__x000a__x000a_________________x000a__x000a_14/04/2021_x000a__x000a__x000a__x000a__x000a__x000a__x000a__x000a__x000a_"/>
    <s v="_x000a__x000a_30/12/2021_x000a_30/12/2021_x000a_30/08/2021_x000a_30/08/2021_x000a_30/08/2021_x000a_30/08/2021_x000a__x000a__x000a_________________x000a__x000a_30/08/2021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 "/>
    <s v=""/>
    <s v="_x000a__x000a__x000a__x000a_"/>
    <s v=""/>
    <s v=""/>
    <s v="_x000a__x000a__x000a__x000a_"/>
    <s v=""/>
    <s v=""/>
    <s v="_x000a__x000a__x000a__x000a_"/>
    <s v=""/>
    <s v=""/>
    <s v="_x000a__x000a__x000a__x000a_"/>
    <s v="_x000a__x000a__x000a__x000a_"/>
    <x v="13"/>
  </r>
  <r>
    <x v="17"/>
    <s v="Ejecutar el Plan para el pago de nómina"/>
    <s v="Desvío de recursos físicos o económicos durante la liquidación de nómina para otorgarse beneficios propios o a terceros."/>
    <s v="Corrupción"/>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AP # 5: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 Los profesionales de nómina autorizados por el (la) Director (a) de Talento Humano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12/02/2021_x000a_12/02/2021_x000a__x000a__x000a__x000a__x000a__x000a__x000a_________________x000a__x000a_17/02/2021_x000a__x000a__x000a__x000a__x000a__x000a__x000a__x000a__x000a_"/>
    <s v="_x000a__x000a_30/12/2021_x000a_30/12/2021_x000a__x000a__x000a__x000a__x000a__x000a__x000a_________________x000a__x000a_30/06/2021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_x000a__x000a__x000a__x000a_"/>
    <x v="13"/>
  </r>
  <r>
    <x v="17"/>
    <s v="Formular el Plan Estratégico de Talento Humano"/>
    <s v="Decisiones erróneas o no acertadas 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Ejecutar la estrategia para la atención de las relaciones individuales y colectivas de trabajo"/>
    <s v="Incumplimiento parcial de compromisos 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Ejecutar el Plan Institucional de Bienestar e Incentivos"/>
    <s v="Incumplimiento parcial de compromisos 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Ejecutar el Plan para el pago de nómina"/>
    <s v="Errores (fallas o deficiencias) en la liquidación de la nómina, que generan el otorgamiento de beneficios salariales (prima técnica, antigüedad, vacaciones, no aplicación de deducciones, etc.)"/>
    <s v="Gestión de procesos"/>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robable (4)"/>
    <s v="Mayor (4)"/>
    <s v="Mayor (4)"/>
    <s v="Menor (2)"/>
    <s v="Moderado (3)"/>
    <s v="Insignificante (1)"/>
    <s v="Moderado (3)"/>
    <s v="Mayor (4)"/>
    <s v="Extrema"/>
    <s v="Al este riesgo tener no solo implicaciones económicas si no tener efectos externos de imagen, sanciones por su no identificación y corrección inmediata y por haberse materializado en la liquidación de la nómina de noviembre de 2020, su nivel de valoración Extrem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Menor (2)"/>
    <s v="Baja"/>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Baja&quot; sustentado en que su impacto no es relacionado con la corrupción y se enfoco en temas de fallas y errores tecnológic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_x000a__x000a__x000a__x000a__x000a__x000a__x000a__x000a_________________x000a__x000a_- Los profesionales de nómina autorizados por el (la) Director (a) de Talento Humano_x000a__x000a__x000a__x000a__x000a__x000a__x000a__x000a__x000a_"/>
    <s v="_x000a__x000a__x000a_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_x000a__x000a__x000a__x000a__x000a__x000a__x000a__x000a_________________x000a__x000a_17/02/2021_x000a__x000a__x000a__x000a__x000a__x000a__x000a__x000a__x000a_"/>
    <s v="_x000a__x000a__x000a__x000a__x000a__x000a__x000a__x000a__x000a__x000a_________________x000a__x000a_30/06/2021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8"/>
    <s v="Garantizar el registro adecuado y oportuno de los hechos económicos de la Entidad, que permita elaborar y presentar los Estados Financieros."/>
    <s v="Errores (fallas o deficiencias) en el registro adecuado y oportuno de los hechos económicos de la Entidad"/>
    <s v="Gestión de procesos"/>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Queda como evidencia el correo electrónico de solicitud de ajustes o de aprobación._x000a_- El procedimiento de Gestión Contable 2211400-PR-025 indica que el Profesional Especializado de la Subdirección Financiera (Contador),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Queda como evidencia el formato establecida para cada una de las cuentas conciliadas o el formato establecida para cada una de las cuentas conciliadas con saldo cero (0)._x000a_-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Queda como evidencia el formato establecida para cada una de las cuentas conciliadas o el formato establecida para cada una de las cuentas conciliadas con saldo cero (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4"/>
  </r>
  <r>
    <x v="18"/>
    <s v="Garantizar el registro adecuado y oportuno de los hechos económicos de la Entidad, que permita elaborar y presentar los Estados Financieros."/>
    <s v="Incumplimiento parcial de compromisos 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Queda como evidencia el correo electrónico de solicitud de ajustes o de aprobación._x000a_-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4"/>
  </r>
  <r>
    <x v="18"/>
    <s v="Gestionar los Certificados de Disponibilidad Presupuestal y de Registro Presupuestal"/>
    <s v="Errores (fallas o deficiencias) 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Queda como evidencia el correo electrónico de devolución para ajustes o la aprobación de la solicitud a través del Sistema de Gestión Contractual ._x000a_- El procedimiento de Gestión de Certificados de Disponibilidad Presupuestal (CDP) 2211400-PR-332 indica que el Profesional y/o Técnico Operativo de la Subdirección Financiera, autorizado(a) por el Profesional y/o Técnico Operativo de la Subdirección Financiera,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Queda como evidencia el correo electrónico de observación a la solicitud de CDP o el Archivo digital de la solicitud de CDP -Sistema de información Hacendario SDH (Bogdata)._x000a_-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Queda como evidencia la devolución a través del Sistema de Información del Presupuesto Distrital al Técnico de la Subdirección Financiera o el CDP firmado electrónicamente._x000a_-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Queda como evidencia el correo electrónico con devolución de la solicitud de Registro Presupuestal o el memorando 2211600-FT-011 con visto bueno al memorando de solicitud de CRP._x000a_-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Queda como evidencia el Certificado de Registro Presupuestal expedido y firmado o el correo electrónico informando la devolución del Certificado de Registro Presupuestal para ajus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Queda como evidencia el correo electrónico de observación a la solicitud de CDP o el Archivo digital de la solicitud de CDP -Sistema de información Hacendario SDH (Bogdata)._x000a_-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Queda como evidencia la devolución a través del Sistema de Información del Presupuesto Distrital al Técnico de la Subdirección Financiera o el CDP firmado electrónicamente._x000a_-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Queda como evidencia el correo electrónico con devolución de la solicitud de Registro Presupuestal o el memorando 2211600-FT-011 con visto bueno al memorando de solicitud de CRP._x000a_-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Queda como evidencia el Certificado de Registro Presupuestal expedido y firmado o el correo electrónico informando la devolución del Certificado de Registro Presupuestal para ajuste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2 Improbable) ya que es necesario fortalecer una actividad de control preventiva. El impacto pasa a (1 Insignificante) ya que las actividades de control detectivas cubren los efectos más significativos."/>
    <s v="Reducir"/>
    <s v="_x000a__x000a_- (AP#44 ACT.1 - AP#739 Aplicativo CHIE)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P#26 ACT.1 - AP#757 Aplicativo CHIE)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18/02/2021_x000a__x000a__x000a__x000a__x000a__x000a__x000a__x000a_"/>
    <s v="_x000a__x000a_03/09/2021_x000a__x000a__x000a__x000a__x000a__x000a__x000a__x000a_________________x000a__x000a__x000a_03/09/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s v=""/>
    <s v="_x000a__x000a__x000a__x000a_"/>
    <s v=""/>
    <s v=""/>
    <s v="_x000a__x000a__x000a__x000a_"/>
    <s v=""/>
    <s v=""/>
    <s v="_x000a__x000a__x000a__x000a_"/>
    <s v="_x000a__x000a__x000a__x000a_"/>
    <x v="14"/>
  </r>
  <r>
    <x v="18"/>
    <s v="Coordinar las actividades necesarias para garantizar el pago de las obligaciones adquiridas por la Secretaria General de conformidad con las normas vigentes"/>
    <s v="Errores (fallas o deficiencias) para garantizar el pago de las obligaciones adquiridas por la Secretaria General"/>
    <s v="Gestión de procesos"/>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s v="Probable (4)"/>
    <s v="Insignificante (1)"/>
    <s v="Insignificante (1)"/>
    <s v="Menor (2)"/>
    <s v="Insignificante (1)"/>
    <s v="Insignificante (1)"/>
    <s v="Menor (2)"/>
    <s v="Menor (2)"/>
    <s v="Alta"/>
    <s v="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Queda como evidencia de la devolución de la cuenta para pago (el aplicativo SISTEMA DE EJECUCIÓN PRESUPUESTAL - SIPRES, memorando 2211600-FT-011 y/o correo electrónico) o de lo contrario (el aplicativo SISTEMA DE EJECUCIÓN PRESUPUESTAL - SIPRES y/o correo electrónico con el registro de solicitud de pago a liquidación)._x000a_-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Queda como evidencia el memorando 2211600-FT-011 y/o correo electrónico con la devolución de la cuenta para pago o el Sistema de Ejecución Presupuestal - SIPRES con el envío a causación de la liquidación del pago._x000a_-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Queda como evidencia el Sistema de Ejecución Presupuestal SIPRES con el registro de la devolución y/o rechazo, o el Sistema de Ejecución Presupuestal SIPRES con el registro de la causación._x000a_-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Insignificante (1)"/>
    <s v="Baja"/>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P#16 ACT.1 - AP#756 Aplicativo CHIE) Actualizar el procedimiento Gestión de pagos 2211400-PR-333 indican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16/02/2021_x000a__x000a__x000a__x000a__x000a__x000a__x000a__x000a__x000a_"/>
    <s v="_x000a__x000a__x000a__x000a__x000a__x000a__x000a__x000a__x000a__x000a_________________x000a__x000a_03/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s v=""/>
    <s v="_x000a__x000a__x000a__x000a_"/>
    <s v=""/>
    <s v=""/>
    <s v="_x000a__x000a__x000a__x000a_"/>
    <s v=""/>
    <s v=""/>
    <s v="_x000a__x000a__x000a__x000a_"/>
    <s v=""/>
    <s v=""/>
    <s v="_x000a__x000a__x000a__x000a_"/>
    <s v="_x000a__x000a__x000a__x000a_"/>
    <x v="14"/>
  </r>
  <r>
    <x v="18"/>
    <s v="Coordinar las actividades necesarias para garantizar el pago de las obligaciones adquiridas por la Secretaría General, de conformidad con las normas vigentes."/>
    <s v="Realización de cobros indebidos en la liquidación de cuentas de cobro, reconociendo un valor superior al mismo o la aplicación indebida de los descuentos a favor de un tercero, con el fin de obtener beneficios a que no hay lugar"/>
    <s v="Corrupción"/>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Contratación_x000a_- Procesos de control en el Sistema de Gestión de Calidad_x000a__x000a_"/>
    <s v="- No aplica_x000a__x000a__x000a__x000a_"/>
    <s v="Rara vez (1)"/>
    <s v="Insignificante (1)"/>
    <s v="Moderado (3)"/>
    <s v="Mayor (4)"/>
    <s v="Moderado (3)"/>
    <s v="Menor (2)"/>
    <s v="Moderado (3)"/>
    <s v="Catastrófico (5)"/>
    <s v="Extrema"/>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Queda como evidencia de la devolución de la cuenta para pago (el aplicativo SISTEMA DE EJECUCIÓN PRESUPUESTAL - SIPRES, memorando 2211600-FT-011 y/o correo electrónico) o de lo contrario (el aplicativo SISTEMA DE EJECUCIÓN PRESUPUESTAL - SIPRES y/o correo electrónico con el registro de solicitud de pago a liquidación)._x000a_-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Queda como evidencia el memorando 2211600-FT-011 y/o correo electrónico con la devolución de la cuenta para pago o el Sistema de Ejecución Presupuestal - SIPRES con el envío a causación de la liquidación del pago._x000a_-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Queda como evidencia el Sistema de Ejecución Presupuestal SIPRES con el registro de la devolución y/o rechazo, o el Sistema de Ejecución Presupuestal SIPRES con el registro de la causación._x000a_-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Queda como evidencia el Sistema de Ejecución Presupuestal SIPRES con el registro de la devolución y/o rechazo, o el Sistema de Ejecución Presupuestal SIPRES con el registro de la causación._x000a_-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0 ACT.1 - AP#749 Aplicativo CHIE) Actualizar el procedimiento 2211400-PR-333 Gestión de pagos incluyendo una actividad de control, asociada a la contabilización de ordenes de pago._x000a_- (AP#30  ACT.2 - AP#750 Aplicativo CHIE) Implementar una estrategia para la divulgación del procedimiento 2211400-PR-333 Gestión de pagos._x000a__x000a__x000a__x000a__x000a__x000a__x000a__x000a__x000a_________________x000a__x000a_- (AP#30 ACT.1 - AP#749 Aplicativo CHIE)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15/09/2020_x000a_01/12/2020_x000a__x000a__x000a__x000a__x000a__x000a__x000a__x000a__x000a_________________x000a__x000a_15/09/2020_x000a__x000a__x000a__x000a__x000a__x000a__x000a__x000a__x000a_"/>
    <s v="03/09/2021_x000a_03/09/2021_x000a__x000a__x000a__x000a__x000a__x000a__x000a__x000a__x000a_________________x000a__x000a_03/09/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s v=""/>
    <s v="_x000a__x000a__x000a__x000a_"/>
    <s v=""/>
    <s v=""/>
    <s v="_x000a__x000a__x000a__x000a_"/>
    <s v=""/>
    <s v=""/>
    <s v="_x000a__x000a__x000a__x000a_"/>
    <s v=""/>
    <s v=""/>
    <s v="_x000a__x000a__x000a__x000a_"/>
    <s v=""/>
    <s v=""/>
    <s v="_x000a__x000a__x000a__x000a_"/>
    <s v=""/>
    <s v=""/>
    <s v="_x000a__x000a__x000a__x000a_"/>
    <s v="_x000a__x000a__x000a__x000a_"/>
    <x v="14"/>
  </r>
  <r>
    <x v="18"/>
    <s v="Garantizar el registro adecuado y oportuno de los hechos económicos de la Entidad, que permite elaborar y presentar los estados financieros."/>
    <s v="Uso indebido de información privilegiada para el inadecuado registro de los hechos económicos, con el fin de obtener beneficios propios o de terceros"/>
    <s v="Corrupción"/>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Gestión de Recursos Físicos_x000a_- Gestión Estratégica de Talento Humano_x000a_- Contratación_x000a_"/>
    <s v="- No aplica_x000a__x000a__x000a__x000a_"/>
    <s v="Improbable (2)"/>
    <s v="Moderado (3)"/>
    <s v="Menor (2)"/>
    <s v="Mayor (4)"/>
    <s v="Moderado (3)"/>
    <s v="Menor (2)"/>
    <s v="Menor (2)"/>
    <s v="Catastrófico (5)"/>
    <s v="Extrema"/>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Queda como evidencia el correo electrónico de solicitud de ajustes o de aprobación._x000a_-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P#31 ACT.1 - AP#753 Aplicativo CHIE) Actualizar el procedimiento de Gestión Contable 2211400-PR-025, incluyendo el visto al balance de prueba indicando la conformidad de la información analizada, para el periodo correspondiente._x000a_- (AP#31 ACT.1 - AP#753 Aplicativo CHIE)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P#31 ACT.1 - AP#753 Aplicativo CHIE) Actualizar el procedimiento de Gestión Contable 2211400-PR-025, incluyendo el visto al balance de prueba indicando la conformidad de la información analizada, para el periodo correspondiente._x000a_- (AP#31 ACT.1 - AP#753 Aplicativo CHIE)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15/09/2020_x000a_15/09/2020_x000a__x000a__x000a__x000a__x000a__x000a__x000a__x000a__x000a_________________x000a__x000a_15/09/2020_x000a_15/09/2020_x000a__x000a__x000a__x000a__x000a__x000a__x000a__x000a_"/>
    <s v="03/09/2021_x000a_03/09/2021_x000a__x000a__x000a__x000a__x000a__x000a__x000a__x000a__x000a_________________x000a__x000a_03/09/2021_x000a_03/09/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s v=""/>
    <s v="_x000a__x000a__x000a__x000a_"/>
    <s v=""/>
    <s v=""/>
    <s v="_x000a__x000a__x000a__x000a_"/>
    <s v=""/>
    <s v=""/>
    <s v="_x000a__x000a__x000a__x000a_"/>
    <s v=""/>
    <s v=""/>
    <s v="_x000a__x000a__x000a__x000a_"/>
    <s v=""/>
    <s v=""/>
    <s v="_x000a__x000a__x000a__x000a_"/>
    <s v="_x000a__x000a__x000a__x000a_"/>
    <x v="14"/>
  </r>
  <r>
    <x v="19"/>
    <s v="Realizar la gestión de coordinación para la aprobación de la acción con el sector/entidad e instancia de la alcaldía y actores internacionales para el Distrito y Bogotá región"/>
    <s v="Errores (fallas o deficiencias) en asistencia técnica a los sectores y/o entidades en relacionamiento, cooperación y posicionamiento internacional"/>
    <s v="Gestión de procesos"/>
    <s v="Operativo"/>
    <s v="- Proceso y procedimientos reestructurados que requieren apropiación por parte del equipo_x000a_- Talento humano en la planta que está en la curva de aprendizaje del proceso._x000a_- Carencia de un Sistema de información, el cual está en construcción, que soporte la información del proceso_x000a__x000a__x000a__x000a__x000a__x000a__x000a_"/>
    <s v="- Dificultades en el soporte para atender las necesidades tecnológicas del proceso._x000a_- Autonomía de los sectores para el manejo de los asuntos en materia de internacionalización._x000a_- Rompimiento de relaciones con gobiernos internacionales_x000a__x000a__x000a__x000a__x000a__x000a__x000a_"/>
    <s v="- Pérdida de oportunidades de cooperación, relacionamiento y proyección internacional._x000a_- Impacto negativo en la imagen y reputación con los sectores y actores internacionales_x000a_- Dificultades y retrasos en la prestación de los productos y servicio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asistencia técnica a los sectores y/o entidades en relacionamiento, cooperación y posicionamiento internacional en el informe de monitoreo a la Oficina Asesora de Planeación._x000a_- Realizar el ajuste correspondiente en la asistencia técnica y comunicarlo a la Directora._x000a_- Realizar las recomendaciones a las partes de las desviaciones encontradas._x000a__x000a__x000a__x000a__x000a__x000a__x000a_- Actualizar el mapa de riesgos del proceso Internacionalización de Bogotá"/>
    <s v="- Director(a) Distrital de Relaciones Internacionales_x000a_- Profesional Dirección Distrital de Relaciones Internacionales_x000a_- Profesional Dirección Distrital de Relaciones Internacionales_x000a__x000a__x000a__x000a__x000a__x000a__x000a_- Director(a) Distrital de Relaciones Internacionales"/>
    <s v="- Reporte de monitoreo indicando la materialización del riesgo de Errores (fallas o deficiencias) en asistencia técnica a los sectores y/o entidades en relacionamiento, cooperación y posicionamiento internacional_x000a_- Correo electrónico y/o evidencia de reunión con el (la) Director (a) - Subdirector (a) de Proyección Internacional_x000a_- Correo electrónico y/o evidencia de reunión con el (la) Director (a) - Subdirector (a) de Proyección Internacional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5"/>
  </r>
  <r>
    <x v="19"/>
    <s v="Realizar el acompañamiento y monitoreo durante la implementación de la acción, programa o proyecto de cooperación, relacionamiento y posicionamiento internacional "/>
    <s v="Errores (fallas o deficiencias) en el desarrollo de las acciones de cooperación, relacionamiento y posicionamiento internacional."/>
    <s v="Gestión de procesos"/>
    <s v="Operativo"/>
    <s v="- Talento humano en la planta que está en la curva de aprendizaje del proceso._x000a_- Carencia de un Sistema de información, el cual está en construcción, que soporte la información del proceso_x000a__x000a__x000a__x000a__x000a__x000a__x000a__x000a_"/>
    <s v="- Cambios en los lineamientos y normas a nivel nacional y local en materia de internacionalización._x000a_- Rompimiento de relaciones con gobiernos internacionales_x000a_- Autonomía de los sectores para el manejo de los asuntos en materia de internacionalización._x000a__x000a__x000a__x000a__x000a__x000a__x000a_"/>
    <s v="- el incumplimiento de las metas generales del PDD y las específicas de la entidad._x000a_- Pérdida de relevancia de Bogotá como actor internacional_x000a_- Pérdida de confianza por parte de los actores internacionale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esarrollo de las acciones de cooperación, relacionamiento y posicionamiento internacional.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istrital de Relaciones Internacionales_x000a_- Profesional Dirección Distrital de Relaciones Internacionales – Director (a) Distrital de Relaciones Internacionales o Subdirector (a) de Proyección Internacional_x000a__x000a__x000a__x000a__x000a__x000a__x000a__x000a_- Director(a) Distrital de Relaciones Internacionales"/>
    <s v="- Reporte de monitoreo indicando la materialización del riesgo de Errores (fallas o deficiencias) en el desarrollo de las acciones de cooperación, relacionamiento y posicionamiento internacional.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5"/>
  </r>
  <r>
    <x v="20"/>
    <s v="Entregar medidas de ayuda humanitaria inmediata a las personas que llegan a la ciudad de Bogotá y que manifiestan haber sido desplazadas y encontrarse en situación de vulnerabilidad acentuada "/>
    <s v="Errores (fallas o deficiencias) en el otorgamiento de la Atención o Ayuda Humanitaria Inmediata"/>
    <s v="Gestión de procesos"/>
    <s v="Operativo"/>
    <s v="- Deficiencia en los conocimientos del profesional que realiza la valoración para el otorgamiento de ayuda humanitaria inmediata._x000a_- No aplicación del procedimiento y los documentos técnico_x000a_- Falencia en los sistemas de información por la no disponibilidad en el momento de la consulta_x000a__x000a__x000a__x000a__x000a__x000a__x000a_"/>
    <s v="- Las personas que asisten al Centro de Atención no suministran la información completa._x000a_- Conocimiento parcial por parte de los usuarios o usuarios del proceso frente al propósito, funcionamiento, productos y servicios que ofrece. _x000a_- El usuario puede inducir al error al funcionario o contratista en la toma de decisión final_x000a_- Información desactualizada en los sistemas de información del gobierno central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enor (2)"/>
    <s v="Menor (2)"/>
    <s v="Insignificante (1)"/>
    <s v="Insignificante (1)"/>
    <s v="Menor (2)"/>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 El procedimiento 1210100-PR-315 &quot;Otorgar ayuda y atención humanitaria inmediata&quot; (Act 5) indica que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Reporte de monitoreo indicando la materialización del riesgo de Errores (fallas o deficiencias) en el otorgamiento de la Atención o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s v=""/>
    <s v="_x000a__x000a__x000a__x000a_"/>
    <s v=""/>
    <s v=""/>
    <s v="_x000a__x000a__x000a__x000a_"/>
    <s v=""/>
    <s v=""/>
    <s v="_x000a__x000a__x000a__x000a_"/>
    <s v=""/>
    <s v=""/>
    <s v="_x000a__x000a__x000a__x000a_"/>
    <s v="_x000a__x000a__x000a__x000a_"/>
    <x v="16"/>
  </r>
  <r>
    <x v="20"/>
    <s v="Formular acciones para la asistencia, atención y reparación integral a víctimas del conflicto armado e implementación de acciones de memoria, paz y reconciliación en Bogotá."/>
    <s v="Decisiones erróneas o no acertadas en el seguimiento y evaluación para la implementación de la política a través del SDARIV"/>
    <s v="Gestión de procesos"/>
    <s v="Estratégico"/>
    <s v="- No contar con un proceso de seguimiento eficiente y adecuado que permita generar análisis a la implementación de la Política Pública._x000a__x000a__x000a__x000a__x000a__x000a__x000a__x000a__x000a_"/>
    <s v="_x000a_- Entrega de información incompleta, insuficiente por parte de las entidades que conforman el SDARIV._x000a_- Deficiente oferta institucional y presupuesto por parte de las entidades para la implementación de la Política Pública de Víctimas._x000a_- Efectos asociados a situaciones extraordinarias o de emergencia como la generada con ocasión de la pandemia del Covid - 19._x000a__x000a__x000a__x000a__x000a__x000a_"/>
    <s v="- Tomar decisiones erróneas en relación a la implementación de la Política Pública de Víctimas. _x000a_- Que la política pública de víctimas no contribuya al goce efectivo de derechos de la población._x000a_- Incumplimiento por parte de las entidades en relación a los compromisos adquiridos en el Plan Distrital de Desarrollo y el Plan de Acción Distrital._x000a_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Improbable (2)"/>
    <s v="Insignificante (1)"/>
    <s v="Mayor (4)"/>
    <s v="Menor (2)"/>
    <s v="Insignificante (1)"/>
    <s v="Moderado (3)"/>
    <s v="Moderado (3)"/>
    <s v="Mayor (4)"/>
    <s v="Alt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 registro de asistencia 2211300-FT-211 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 registro de asistencia 2211300-FT-211 del análisis, seguimiento, o evaluación, aprobados, publicados y socializados, evidencia Reunión 2213100-FT-449, registro de asistencia 2211300-FT-211 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os"/>
    <s v="Improbable (2)"/>
    <s v="Mayor (4)"/>
    <s v="Alta"/>
    <s v="La valoración obtenida evidencia que los controles establecidos para el presente riesgo permiten reducir su impacto  pasando de una zona moderada a un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923. Actualizar el procedimiento de &quot;COORDINACIÓN DEL SISTEMA DISTRITAL DE ASISTENCIA, ATENCIÓN Y REPARACIÓN INTEGRAL A VÍCTIMAS 1210100-PR-324&quot; según la nueva estructura de la ACPVR, en el marco del Decreto 140 del 14 de abril de 2021._x000a_- AP#924. Actualizar la ficha del riesgo de gestión &quot;Decisiones erróneas o no acertadas en el seguimiento y evaluación para la implementación de la política a través del SDARIV&quot; de acuerdo con la actualización del procedimiento de &quot;COORDINACIÓN DEL SISTEMA DISTRITAL DE ASISTENCIA, ATENCIÓN Y REPARACIÓN INTEGRAL A VÍCTIMAS 1210100-PR-324&quot;._x000a_- AP#925.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_______________x000a__x000a__x000a__x000a__x000a__x000a__x000a__x000a__x000a__x000a__x000a_"/>
    <s v="- Alto concejero ACPVR_x000a_- Alto concejero ACPVR_x000a_- Alto concejero ACPVR_x000a__x000a__x000a__x000a__x000a__x000a__x000a__x000a_________________x000a__x000a__x000a__x000a__x000a__x000a__x000a__x000a__x000a__x000a__x000a_"/>
    <s v="- Procedimiento de &quot;COORDINACIÓN DEL SISTEMA DISTRITAL DE ASISTENCIA, ATENCIÓN Y REPARACIÓN INTEGRAL A VÍCTIMAS 1210100-PR-324&quot; actualizado._x000a__x000a_- Mapa de riesgos del proceso &quot;Asistencia, atención y reparación integral a víctimas del conflicto armado e implementación de acciones de memoria, paz y reconciliación en Bogotá&quot;, actualizado._x000a_- Evidencia de la socialización del procedimiento &quot;COORDINACIÓN DEL SISTEMA DISTRITAL DE ASISTENCIA, ATENCIÓN Y REPARACIÓN INTEGRAL A VÍCTIMAS 1210100-PR-324&quot; y mapa de riesgos del proceso “Asistencia, atención y reparación integral a víctimas del conflicto armado e implementación de acciones de memoria, paz y reconciliación en Bogotá”, actualizados_x000a__x000a__x000a__x000a__x000a__x000a__x000a__x000a_________________x000a__x000a__x000a__x000a__x000a__x000a__x000a__x000a__x000a__x000a__x000a_"/>
    <s v="01/09/2021_x000a_01/11/2021_x000a_01/12/2021_x000a__x000a__x000a__x000a__x000a__x000a__x000a__x000a_________________x000a__x000a__x000a__x000a__x000a__x000a__x000a__x000a__x000a__x000a__x000a_"/>
    <s v="30/10/2021_x000a_30/11/2021_x000a_31/12/2021_x000a__x000a__x000a__x000a__x000a__x000a__x000a__x000a_________________x000a__x000a__x000a__x000a__x000a__x000a__x000a__x000a__x000a__x000a__x000a_"/>
    <s v="- Reportar el riesgo materializado de Decisiones erróneas o no acertadas en el seguimiento y evaluación para la implementación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_x000a__x000a__x000a__x000a__x000a__x000a__x000a_- Jefe de Oficina Alta Consejería de Paz, Víctimas y la Reconciliación"/>
    <s v="- Reporte de monitoreo indicando la materialización del riesgo de Decisiones erróneas o no acertadas en el seguimiento y evaluación para la implementación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1-04-30T00:00:00"/>
    <s v="Identificación del riesgo_x000a_Análisis antes de controles_x000a_Análisis de controles_x000a_Análisis después de controles_x000a_Tratamiento del riesgo"/>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d v="2021-09-01T00:00:00"/>
    <s v="_x000a__x000a__x000a__x000a_Tratamiento del riesgo"/>
    <s v="Se definió el plan de tratamiento"/>
    <s v=""/>
    <s v="_x000a__x000a__x000a__x000a_"/>
    <s v=""/>
    <s v=""/>
    <s v="_x000a__x000a__x000a__x000a_"/>
    <s v=""/>
    <s v=""/>
    <s v="_x000a__x000a__x000a__x000a_"/>
    <s v=""/>
    <s v=""/>
    <s v="_x000a__x000a__x000a__x000a_"/>
    <s v=""/>
    <s v=""/>
    <s v="_x000a__x000a__x000a__x000a_"/>
    <s v=""/>
    <s v=""/>
    <s v="_x000a__x000a__x000a__x000a_"/>
    <s v="_x000a__x000a__x000a__x000a_"/>
    <x v="16"/>
  </r>
  <r>
    <x v="20"/>
    <s v="Entregar medidas de ayuda humanitaria inmediata a las personas que llegan a la ciudad de Bogotá y que manifiestan haber sido desplazadas y encontrarse en situación de vulnerabilidad acentuada "/>
    <s v="Decisiones ajustadas a intereses propios o de terceros 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A.P#17-2021 Aplicativo SIG - A.P#692 Aplicativo CHIE)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4/2021_x000a__x000a__x000a__x000a__x000a__x000a__x000a__x000a_"/>
    <s v="_x000a__x000a__x000a__x000a__x000a__x000a__x000a__x000a__x000a__x000a_________________x000a__x000a__x000a_30/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s v=""/>
    <s v="_x000a__x000a__x000a__x000a_"/>
    <s v=""/>
    <s v=""/>
    <s v="_x000a__x000a__x000a__x000a_"/>
    <s v=""/>
    <s v=""/>
    <s v="_x000a__x000a__x000a__x000a_"/>
    <s v=""/>
    <s v=""/>
    <s v="_x000a__x000a__x000a__x000a_"/>
    <s v=""/>
    <s v=""/>
    <s v="_x000a__x000a__x000a__x000a_"/>
    <s v="_x000a__x000a__x000a__x000a_"/>
    <x v="16"/>
  </r>
  <r>
    <x v="20"/>
    <s v="Implementar acciones para asegurar el cumplimiento del plan de acción"/>
    <s v="Incumplimiento parcial de compromisos en metas derivadas del proyecto de inversión para el cumplimiento de la ley de víctimas, el Acuerdo de Paz, y los demás compromisos distritales en materia de memoria, reparación, paz y reconciliación."/>
    <s v="Gestión de procesos"/>
    <s v="Estratégico"/>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en el momento de la consulta o ausencia de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íctimas y la reconciliación_x000a__x000a__x000a__x000a_"/>
    <s v="Posible (3)"/>
    <s v="Insignificante (1)"/>
    <s v="Moderado (3)"/>
    <s v="Menor (2)"/>
    <s v="Menor (2)"/>
    <s v="Insignificante (1)"/>
    <s v="Moderado (3)"/>
    <s v="Moderado (3)"/>
    <s v="Alta"/>
    <s v="A partir del conocimiento del proceso frente a la ocurrencia del riesgo y su impacto, se respalda esta valoración antes de controle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Insignificante (1)"/>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metas derivadas del proyecto de inversión para el cumplimiento de la ley de víctimas, el Acuerdo de Paz, y los demás compromisos distritales en materia de memoria, reparación, paz y reconciliación. en el informe de monitoreo a la Oficina Asesora de Planeación._x000a_- Realizar una sesión de trabajo con el equipo técnico encargado de la meta a fin de establecer un plan de trabajo con el fin de entregar los productos que están rezagados y que afectan el cumplimiento de la meta,_x000a_- Ajustar la programación asociada al proyecto de inversión para la vigencia _x000a_- Remitir la reprogramación asociada al proyecto de inversión para la vigencia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designado por Jefe de Oficina Alta Consejería para los Derechos de las Víctimas, Paz y Reconciliación_x000a_- Profesional designado por Jefe de Oficina Alta Consejería para los Derechos de las Víctimas, Paz y Reconciliación_x000a_- Jefe de Oficina Alta Consejería para los Derechos de las Víctimas, Paz y Reconciliación_x000a__x000a__x000a__x000a__x000a__x000a_- Jefe de Oficina Alta Consejería de Paz, Víctimas y la Reconciliación"/>
    <s v="- Reporte de monitoreo indicando la materialización del riesgo de Incumplimiento parcial de compromisos en metas derivadas del proyecto de inversión para el cumplimiento de la ley de víctimas, el Acuerdo de Paz, y los demás compromisos distritales en materia de memoria, reparación, paz y reconciliación._x000a_- Acta de reunión y listados de asistencia virtuales_x000a_- La programación ajustada formato FT-1006_x000a_- Memorando de remisión de la programación ajustada_x000a__x000a__x000a__x000a__x000a__x000a_- Mapa de riesgo del proceso Asistencia, atención y reparación integral a víctimas del conflicto armado e implementación de acciones de memoria, paz y reconciliación en Bogotá, actualizado."/>
    <d v="2021-04-30T00:00:00"/>
    <s v="Identificación del riesgo_x000a_Análisis antes de controles_x000a_Análisis de controles_x000a_Análisis después de controles_x000a_Tratamiento del riesgo"/>
    <s v="Se realiza todo el procedimiento para la formulación del riesgo en identificación, análisis antes de controles, establecimiento de controles, valoración de riesgo y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6"/>
  </r>
  <r>
    <x v="21"/>
    <s v="(Propósito): Fortalecer las capacidades institucionales para una Gestión Pública efectiva y articulada, orientada a la generación de valor público para los grupos de interés."/>
    <s v="Posibilidad de incurrir en fallas al estructurar, articular y orientar la implementación de estrategias"/>
    <s v="Proyecto de inversión"/>
    <s v="Operacionales"/>
    <s v="- Personal insuficiente_x000a_- Deficiencia en la gestión del conocimiento _x000a_- Obsolescencia en tecnología  _x000a_- Demora en la toma de decisiones en las diferentes instancias del proyecto (estructuración en la toma de decisiones)_x000a_- Alta rotación personal y  fuga de capital intelectual_x000a_- Debilidades en las diferentes etapas de planeación , ejecución y seguimiento de proyectos_x000a__x000a__x000a__x000a_"/>
    <s v="- Recorte presupuestal_x000a_- La finalización del proyecto  la asume una nueva administración en el  1 semestre del 2024._x000a_- Cambios  normativos _x000a_- Resistencia al cambio por parte de los grupos de valor impactados_x000a_- Falta de cooperación y articulación interinstitucional_x000a_- No contar con capacidades en las entidades para el despliegue de las estrategias planteadas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Impresión de artes gráficas para las entidades del Distrito Capital (OPA)_x000a_- Publicación de actos o documentos administrativos en el Registro Distrital (Trámite)_x000a_- Inscripción programas de formación virtual para servidores públicos del Distrito Capital (OPA)_x000a_- Visitas guiadas Archivo de Bogotá (OPA)_x000a_"/>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dadas las instancias de seguimiento y verificación del cumplimiento de la  programación que se hace por parte de las dependencias que ejecutan el proyecto.  El impacto Moderado (3) obedece a que de presentarse generaría incumplimiento en las metas establecidas."/>
    <s v="-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Queda como evidencia  Actas de reunión ._x000a_-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Queda como evidencia Memorando _x000a_remisión de la programación de indicadores y me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as"/>
    <s v="-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Queda como evidencia Actas de reunión y documentos con la(s) estrategia(s) actualizada(s) o reevaluad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2. Improbable"/>
    <s v="1. Insignificante"/>
    <s v="Baja"/>
    <s v="Se determina una probabilidad  Improbable (2)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rrir en fallas al estructurar, articular y orientar la implementación de estrategias en el informe de seguimiento a la Oficina Asesora de Planeación._x000a_- Reprogramación de alguna de las variables (magnitud, presupuesto, metas, etc.) del proyecto de inversión_x000a__x000a__x000a__x000a__x000a__x000a__x000a__x000a_- Actualizar la ficha del riesgo 7868 Desarrollo institucional para una gestión pública eficiente"/>
    <s v="- Subsecretaria Distrital de Fortalecimiento Institucional_x000a_- Subsecretari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rrir en fallas al estructurar, articular y orientar la implementación de estrategias_x000a_- Perfil y cadena de valor del proyecto, actualizados_x000a__x000a__x000a__x000a__x000a__x000a__x000a__x000a_- Mapa de riesgo del proyecto 7868 Desarrollo institucional para una gestión pública eficiente, actualizado."/>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7"/>
  </r>
  <r>
    <x v="21"/>
    <s v="(Productos):_x000a_ Documentos de lineamientos técnicos_x000a_Servicio de asistencia técnica en temas de Gestión Pública_x000a_Servicio de apoyo para el fortalecimiento de la gestión de las entidades públicas_x000a_Servicio de asistencia técnica para la implementación de la política de Integridad"/>
    <s v="Posibilidad de que los productos y servicios  del proyecto  generen impactos diferentes a  los establecidos para  las entidades "/>
    <s v="Proyecto de inversión"/>
    <s v="Operacionales"/>
    <s v="- Personal insuficiente_x000a_- Debilidades en las diferentes etapas de planeación , ejecución y seguimiento de proyectos_x000a_- Demora en la toma de decisiones en las diferentes instancias del proyecto (estructuración en la toma de decisiones)_x000a_- Obsolescencia en tecnología  _x000a__x000a__x000a__x000a__x000a__x000a_"/>
    <s v="- No contar con capacidades en las entidades para el despliegue de las estrategias planteadas_x000a_- Resistencia o autonomía de las entidades en la aplicabilidad de las estrategias,_x000a_- Resistencia al cambio por parte de los grupos de valor impactados_x000a_- Insatisfacción de algunos  grupos de valor del proyecto_x000a_- Falta de cooperación y articulación interinstitucional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teniendo en cuenta que en  el ultimo proyecto de inversión (PDD anterior) el proyecto que lidero la Subsecretaría Distrital de Fortalecimiento Institucional cumplió las metas establecidas.  El impacto Moderado  (3) obedece a que de presentarse generaría incumplimiento en las metas trazadoras y sectoriales que aporta el proyecto al plan de desarrollo."/>
    <s v="-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Queda como evidencia Actas e informes de Comités o Comisiones._x000a_-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Queda como evidencia correo electrónico de retroalimentación de los resultados de la revis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1. Raro"/>
    <s v="1. Insignificante"/>
    <s v="Baja"/>
    <s v="Se determina una probabilidad  raro (1)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que los productos y servicios  del proyecto  generen impactos diferentes a  los establecidos para  las entidades  en el informe de seguimiento a la Oficina Asesora de Planeación._x000a_- Reenfocar las estrategias planteadas de cara al cumplimiento de lo establecido en el plan de desarrollo y proyecto de inversión_x000a__x000a__x000a__x000a__x000a__x000a__x000a__x000a_- Actualizar la ficha del riesgo 7868 Desarrollo institucional para una gestión pública eficiente"/>
    <s v="- Subsecretaria Distrital de Fortalecimiento Institucional_x000a_- Directores y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que los productos y servicios  del proyecto  generen impactos diferentes a  los establecidos para  las entidades _x000a_- Versión de cronogramas y/o estrategias ajustadas_x000a__x000a__x000a__x000a__x000a__x000a__x000a__x000a_- Mapa de riesgo del proyecto 7868 Desarrollo institucional para una gestión pública eficiente, actualizado."/>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7"/>
  </r>
  <r>
    <x v="21"/>
    <s v="(Actividades):_x000a_Hacer seguimiento al funcionamiento de las instancias de Coordinación._x000a_Fortalecer el funcionamiento del Sistema de Coordinación Distrital._x000a_Realizar los diseños requeridos de la Red Distrital de Archivos y la implementación del componente de Archivos Públicos abiertos._x000a_Desarrollar un plan para la consolidación de la gestión de documentos electrónicos de archivo en el Distrito Capital._x000a_Generar acciones para el aprovechamiento de la información de relacionamiento y la cooperación internacional._x000a_Desarrollar instrumentos para formalizar las relaciones con actores internacionales._x000a_Implementar un plan de relacionamiento y cooperación internacional del distrito._x000a_Desarrollar un ecosistema de gestión de conocimiento e Innovación._x000a_Realizar seguimiento y evaluación para la gestión del conocimiento y la innovación._x000a_Formular y actualizar lineamientos técnicos archivísticos, estrategias de seguimiento y medición a la implementación de la política archivística en el Distrito Capital._x000a_Implementar un modelo de asistencia técnica focalizada que permita apoyar a las entidades y organismos distritales en la implementación de la política de archivos en el Distrito Capital._x000a_Desarrollar acciones de participación en redes de ciudad, campañas y plataformas de organismos multilaterales._x000a_Desarrollar acciones para la sostenibilidad y mejoramiento del desempeño y la gestión pública distrital._x000a_Realizar un programa de Teletrabajo sobre la planta laboral en entidades y organismos distritales._x000a_Ejecutar acciones para la negociación, diálogo y concertación sindical en el Distrito Capital.  _x000a_Realizar las acciones generales de acompañamiento y seguimiento a los proyectos, asuntos y temas estratégicos de la administración distrital._x000a_Realizar acciones de seguimiento y control, al desarrollo del estudio técnico de modernización administrativa del Distrito Capital._x000a_Realizar el estudio técnico para la modernización administrativa del Distrito Capital._x000a_Realizar actividades de los productos del Plan de acción de la política de transparencia y su seguimiento._x000a_Desarrollar una estrategia de análisis de información y datos en transparencia para articular las iniciativas de las entidades distritales._x000a_Desarrollar acciones tendientes a la tecnificación, productividad y mejoramiento de la Imprenta Distrital. _x000a_Posicionar a la Imprenta Distrital como un aliado estratégico, para visibilizar la gestión, desempeño y transparencia pública._x000a_Realizar procesos de caracterización, procesamiento, acceso y puesta al servicio del patrimonio documental del Distrito Capital.    _x000a_Desarrollar investigación, promoción, divulgación y pedagogía del patrimonio documental y la memoria histórica de Bogotá.      "/>
    <s v="Posibilidad de incumplimiento en la ejecución de las actividades del proyecto de acuerdo con lo planeado."/>
    <s v="Proyecto de inversión"/>
    <s v="Operacionales"/>
    <s v="- Deficiencia en la gestión del conocimiento _x000a_- Debilidades en las diferentes etapas de planeación , ejecución y seguimiento de proyectos_x000a_- Falta o poco entrenamiento y reentrenamiento para el desarrollo de las funciones en la ejecución de proyectos_x000a_- Alta rotación personal y  fuga de capital intelectual_x000a__x000a__x000a__x000a__x000a__x000a_"/>
    <s v="- Falta de cooperación y articulación interinstitucional_x000a__x000a__x000a__x000a__x000a__x000a__x000a__x000a__x000a_"/>
    <s v="- Incumplimiento en las metas propuestas en el proyecto de inversión_x000a_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teniendo en cuenta que los equipos planifican la ejecución de las metas mediante cronogramas de trabajo (contando con experiencia en la actividad) los cuales se aprueban por las direcciones y sobre ellos se realiza seguimiento constante.  El impacto Moderado  (3) obedece a que de presentarse generaría incumplimiento en las metas del proyecto."/>
    <s v="-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Queda como evidencia  Memorando 2211600-FT-011 Remisión hoja de vida de metas o indicadores del proyecto de inversión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1. Raro"/>
    <s v="2. Menor"/>
    <s v="Baja"/>
    <s v="Se determina una probabilidad  raro (1) y un impacto menor (2)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mplimiento en la ejecución de las actividades del proyecto de acuerdo con lo planeado. en el informe de seguimiento a la Oficina Asesora de Planeación._x000a_- Ajustar los cronogramas de trabajo de las actividades que presenten desviación en su ejecución o en su defecto solicitar modificación de magnitudes del proyecto de inversión._x000a__x000a__x000a__x000a__x000a__x000a__x000a__x000a_- Actualizar la ficha del riesgo 7868 Desarrollo institucional para una gestión pública eficiente"/>
    <s v="- Subsecretaria Distrital de Fortalecimiento Institucional_x000a_- Directores -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mplimiento en la ejecución de las actividades del proyecto de acuerdo con lo planeado._x000a_- Cronogramas o perfil del proyecto modificados_x0009__x000a__x000a__x000a__x000a__x000a__x000a__x000a__x000a_- Mapa de riesgo del proyecto 7868 Desarrollo institucional para una gestión pública eficiente, actualizado."/>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7"/>
  </r>
  <r>
    <x v="22"/>
    <s v="(Fase: Actividad) Desarrollar el modelo de Gobierno Abierto con articulación y coordinación interinstitucional."/>
    <s v="Posibilidad de desarticulación interinstitucional para desarrollar el modelo de Gobierno Abierto"/>
    <s v="Proyecto de inversión"/>
    <s v="Administrativos"/>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2. Improbable"/>
    <s v=""/>
    <s v=""/>
    <s v=""/>
    <s v=""/>
    <s v=""/>
    <s v=""/>
    <s v="2. Menor"/>
    <s v="Baja"/>
    <s v="Una vez analizado el riesgo antes de controles la probabilidad se calificó por factibilidad generando como resultado 2. Improbable. La calificación del impacto quedó en  2. Menor. En consecuencia, el riesgo quedó ubicado en zona resultante baja (2,2). "/>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Todas"/>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1. Raro"/>
    <s v="1. Insignificante"/>
    <s v="Baja"/>
    <s v="Una vez analizado el riesgo después de controles el resultado de la probabilidad fue 1. Raro y el resultado en el impacto fue 1. Insignificante. En consecuencia, el riesgo quedó ubicado en zona resultante baja (1,1). "/>
    <s v="Reducir"/>
    <s v="- 1. Documentar la naturaleza y características de la coordinación GAB 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1. Documentar la naturaleza y características de la coordinación GAB 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desarticulación interinstitucional para desarrollar el modelo de Gobierno Abierto en el informe de seguimient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la ficha del riesgo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seguimiento a la Oficina Asesora de Planeación indicando la materialización del riesgo de Posibilidad de desarticulación inter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4"/>
  </r>
  <r>
    <x v="22"/>
    <s v="(Fase: Actividad) Socializar el modelo de Gobierno Abierto para su posicionamiento y apropiación interinstitucional."/>
    <s v="Posibilidad de que las entidades distritales suministren información o contenido en la plataforma GAB que no cumpla con la calidad y oportunidad que se requiere."/>
    <s v="Proyecto de inversión"/>
    <s v="Operacionale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3. Moderado"/>
    <s v=""/>
    <s v=""/>
    <s v=""/>
    <s v=""/>
    <s v=""/>
    <s v=""/>
    <s v="3. Moderado"/>
    <s v="Alta"/>
    <s v="Una vez analizado el riesgo antes de controles la probabilidad se calificó por factibilidad generando como resultado 3. Moderado. La calificación del impacto quedó en 3. Moderado. En consecuencia, el riesgo quedó ubicado en zona resultante alta (3,3). _x0009__x0009__x0009__x0009__x0009__x0009__x0009__x0009__x0009__x0009_"/>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1. Raro"/>
    <s v="1. Insignificante"/>
    <s v="Baja"/>
    <s v="Una vez analizado el riesgo después de controles el resultado de la probabilidad fue 1. Raro y el resultado en el impacto fue 1. Insignificante. En consecuencia, el riesgo quedó ubicado en zona resultante baja (1,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_x000a__x000a__x000a__x000a__x000a__x000a_________________x000a_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_x000a__x000a__x000a__x000a__x000a_"/>
    <s v="- Gerente del proyecto_x000a_- Gerente del proyecto_x000a_- Gerente del proyecto_x000a_- Gerente del proyecto_x000a__x000a__x000a__x000a__x000a__x000a__x000a_________________x000a__x000a_- Gerente del proyecto_x000a_- Gerente del proyecto_x000a_- Gerente del proyecto_x000a_- Gerente del proyecto_x000a__x000a__x000a__x000a__x000a__x000a_"/>
    <s v="- Evidencias de reunión_x000a_- Evidencias producto de los controles_x000a_- Evidencias de reunión_x000a_- Evidencias producto de los controles_x000a__x000a__x000a__x000a__x000a__x000a__x000a_________________x000a__x000a_- Evidencias de reunión_x000a_- Evidencias producto de los controles_x000a_- Evidencias de reunión_x000a_- Evidencias producto de los controles_x000a__x000a__x000a__x000a__x000a__x000a_"/>
    <s v="01/05/2021_x000a_01/05/2021_x000a_01/05/2021_x000a_01/05/2021_x000a__x000a__x000a__x000a__x000a__x000a__x000a_________________x000a__x000a_01/05/2021_x000a_01/05/2021_x000a_01/05/2021_x000a_01/05/2021_x000a__x000a__x000a__x000a__x000a__x000a_"/>
    <s v="31/05/2021_x000a_30/06/2021_x000a_31/05/2021_x000a_30/06/2021_x000a__x000a__x000a__x000a__x000a__x000a__x000a_________________x000a__x000a_31/05/2021_x000a_30/06/2021_x000a_31/05/2021_x000a_30/06/2021_x000a__x000a__x000a__x000a__x000a__x000a_"/>
    <s v="- Reportar el riesgo materializado de Posibilidad de que las entidades distritales suministren información o contenido en la plataforma GAB que no cumpla con la calidad y oportunidad que se requiere. en el informe de seguimiento a la Oficina Asesora de Planeación._x000a_- Enviar correo electrónico a la entidad que proporcionó información errónea o incompleta._x000a_- Una vez recibida la corrección por parte de la entidad pertinente, se realiza la corrección de la información y se public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las entidades distritales suministren información o contenido en la plataforma GAB que no cumpla con la calidad y oportunidad que se requiere._x000a_- Correo electrónico con observaciones encontradas_x000a_- Correo electrónico de respuesta y evidencias de la publicación correspondiente_x000a_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4"/>
  </r>
  <r>
    <x v="22"/>
    <s v="(Propósito): Implementar un modelo de Gobierno Abierto de Bogotá que promueva una relación democrática, incluyente, accesible y transparente con la ciudadanía."/>
    <s v="Posibilidad de que se tomen decisiones inadecuadas para la implementación del modelo de Gobierno Abierto de Bogotá"/>
    <s v="Proyecto de inversión"/>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2. Improbable"/>
    <s v=""/>
    <s v=""/>
    <s v=""/>
    <s v=""/>
    <s v=""/>
    <s v=""/>
    <s v="3. Moderado"/>
    <s v="Moderada"/>
    <s v="Una vez analizado el riesgo antes de controles la probabilidad se calificó por factibilidad generando como resultado 2. Improbable. La calificación del impacto quedó en  3. Moderado. En consecuencia, el riesgo quedó ubicado en zona moderada (2,3)."/>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de los proyectos de inversión“, (Actividad 20): indica que el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La mayoría"/>
    <s v="1. Raro"/>
    <s v="3. Moderado"/>
    <s v="Moderada"/>
    <s v="Una vez analizado el riesgo antes de controles la probabilidad se calificó por factibilidad generando como resultado 1. Raro. La calificación del impacto quedó en  3. Moderado. En consecuencia, el riesgo quedó ubicado en zona Moderada (1,3)."/>
    <s v="Reducir"/>
    <s v="-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que se tomen decisiones inadecuadas para la implementación del modelo de Gobierno Abierto de Bogotá en el informe de seguimiento a la Oficina Asesora de Planeación._x000a_- Se realizan las gestiones pertinentes con las entidades que integran la Coordinación para analizar la situación presentada y el curso de acción._x000a_- Implementar la acción para corregir la situación presentad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se tomen decisiones inadecuadas para la implementación del modelo de Gobierno Abierto de Bogotá_x000a_- Evidencia del curso de acción definido por la Coordinación del modelo de Gobierno Abierto._x000a_- Evidencias de la acción implementada._x000a_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4"/>
  </r>
  <r>
    <x v="22"/>
    <s v="(Producto): Documentos de lineamientos técnicos elaborados"/>
    <s v="Posibilidad de incumplimiento de plazos para la difusión e implementación de los documentos de lineamientos técnicos elaborados"/>
    <s v="Proyecto de inversión"/>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3. Moderado"/>
    <s v=""/>
    <s v=""/>
    <s v=""/>
    <s v=""/>
    <s v=""/>
    <s v=""/>
    <s v="3. Moderado"/>
    <s v="Alta"/>
    <s v="Una vez analizado el riesgo antes de controles la probabilidad se calificó por factibilidad generando como resultado 3. Moderado. La calificación del impacto quedó en  3. Moderado. En consecuencia, el riesgo quedó ubicado en zona alta (3,3)."/>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2. Improbable"/>
    <s v="3. Moderado"/>
    <s v="Moderada"/>
    <s v="Una vez analizado el riesgo antes de controles la probabilidad se calificó por factibilidad generando como resultado 2. Improbable. La calificación del impacto quedó en  2. Menor. En consecuencia, el riesgo quedó ubicado en zona baja (3,3)."/>
    <s v="Reducir"/>
    <s v="-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_x000a__x000a__x000a__x000a__x000a__x000a__x000a__x000a__x000a__x000a_________________x000a__x000a_- Elaborar lineamientos al interior del equipo de GAB para presentación de informes contractuales  y tiempos de remisión de la información, con el fin de alimentar y remitir oportunamente el reporte mensual del proyecto de inversión de acuerdo con los tiempos establecidos por  la Oficina Asesora de Planeación_x000a__x000a_(Actividad.# 6 Acción Preventiva #34)_x000a__x000a__x000a__x000a__x000a__x000a__x000a__x000a__x000a_"/>
    <s v="_x000a__x000a__x000a__x000a__x000a__x000a__x000a__x000a__x000a__x000a_________________x000a__x000a_- Gerente del proyecto_x000a__x000a__x000a__x000a__x000a__x000a__x000a__x000a__x000a_"/>
    <s v="_x000a__x000a__x000a__x000a__x000a__x000a__x000a__x000a__x000a__x000a_________________x000a__x000a_- Lineamientos para la estandarización de la elaboración de informes contractuales mensuales_x000a__x000a__x000a__x000a__x000a__x000a__x000a__x000a__x000a_"/>
    <s v="_x000a__x000a__x000a__x000a__x000a__x000a__x000a__x000a__x000a__x000a_________________x000a__x000a_01/05/2021_x000a__x000a__x000a__x000a__x000a__x000a__x000a__x000a__x000a_"/>
    <s v="_x000a__x000a__x000a__x000a__x000a__x000a__x000a__x000a__x000a__x000a_________________x000a__x000a_31/05/2021_x000a__x000a__x000a__x000a__x000a__x000a__x000a__x000a__x000a_"/>
    <s v="- Reportar el riesgo materializado de Posibilidad de incumplimiento de plazos para la difusión e implementación de los documentos de lineamientos técnicos elaborados en el informe de seguimient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_x000a__x000a__x000a__x000a__x000a_- Actualizar la ficha del riesgo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seguimiento a la Oficina Asesora de Planeación indicando la materialización del riesgo de Posibilidad de incumplimiento de plazos para la difusión e implementación de los documentos de lineamientos técnicos elaborados_x000a_- Acta de reunión de la coordinación_x000a_- Acta de reunión de la coordinación_x000a_- Acta de reunión de la coordinación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incumplimiento de plazos para la difusión e implementación de los documentos de lineamientos técnicos elaborados"/>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6" firstHeaderRow="1" firstDataRow="1" firstDataCol="1"/>
  <pivotFields count="88">
    <pivotField showAll="0"/>
    <pivotField showAll="0"/>
    <pivotField showAll="0"/>
    <pivotField axis="axisRow" outline="0" showAll="0">
      <items count="4">
        <item x="1"/>
        <item x="0"/>
        <item m="1" x="2"/>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
    <i>
      <x/>
    </i>
    <i>
      <x v="1"/>
    </i>
    <i t="grand">
      <x/>
    </i>
  </rowItems>
  <colItems count="1">
    <i/>
  </colItems>
  <formats count="7">
    <format dxfId="44">
      <pivotArea type="all" dataOnly="0" outline="0" fieldPosition="0"/>
    </format>
    <format dxfId="43">
      <pivotArea outline="0" collapsedLevelsAreSubtotals="1" fieldPosition="0"/>
    </format>
    <format dxfId="42">
      <pivotArea field="3" type="button" dataOnly="0" labelOnly="1" outline="0" axis="axisRow" fieldPosition="0"/>
    </format>
    <format dxfId="41">
      <pivotArea dataOnly="0" labelOnly="1" fieldPosition="0">
        <references count="1">
          <reference field="3" count="0"/>
        </references>
      </pivotArea>
    </format>
    <format dxfId="40">
      <pivotArea dataOnly="0" labelOnly="1" fieldPosition="0">
        <references count="1">
          <reference field="3" count="0" defaultSubtotal="1"/>
        </references>
      </pivotArea>
    </format>
    <format dxfId="39">
      <pivotArea dataOnly="0" labelOnly="1" grandRow="1" outline="0" fieldPosition="0"/>
    </format>
    <format dxfId="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4" firstHeaderRow="1" firstDataRow="2" firstDataCol="1"/>
  <pivotFields count="8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2"/>
        <item x="1"/>
        <item m="1" x="3"/>
        <item x="0"/>
        <item m="1" x="4"/>
        <item m="1" x="5"/>
        <item m="1" x="6"/>
        <item t="default"/>
      </items>
    </pivotField>
    <pivotField axis="axisCol" showAll="0">
      <items count="9">
        <item x="1"/>
        <item x="2"/>
        <item x="4"/>
        <item x="0"/>
        <item x="3"/>
        <item m="1" x="5"/>
        <item m="1" x="6"/>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4">
    <i>
      <x/>
    </i>
    <i>
      <x v="1"/>
    </i>
    <i>
      <x v="3"/>
    </i>
    <i t="grand">
      <x/>
    </i>
  </rowItems>
  <colFields count="1">
    <field x="35"/>
  </colFields>
  <colItems count="6">
    <i>
      <x/>
    </i>
    <i>
      <x v="1"/>
    </i>
    <i>
      <x v="2"/>
    </i>
    <i>
      <x v="3"/>
    </i>
    <i>
      <x v="4"/>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88">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3"/>
        <item x="2"/>
        <item x="1"/>
        <item x="4"/>
        <item x="0"/>
        <item m="1" x="5"/>
        <item m="1" x="6"/>
        <item t="default"/>
      </items>
    </pivotField>
    <pivotField showAll="0"/>
    <pivotField showAll="0"/>
    <pivotField showAll="0"/>
    <pivotField showAll="0"/>
    <pivotField showAll="0"/>
    <pivotField showAll="0"/>
    <pivotField axis="axisCol" showAll="0">
      <items count="7">
        <item x="1"/>
        <item x="0"/>
        <item x="3"/>
        <item x="2"/>
        <item m="1" x="5"/>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6">
    <i>
      <x/>
    </i>
    <i>
      <x v="1"/>
    </i>
    <i>
      <x v="2"/>
    </i>
    <i>
      <x v="3"/>
    </i>
    <i>
      <x v="4"/>
    </i>
    <i t="grand">
      <x/>
    </i>
  </rowItems>
  <colFields count="1">
    <field x="19"/>
  </colFields>
  <colItems count="5">
    <i>
      <x/>
    </i>
    <i>
      <x v="1"/>
    </i>
    <i>
      <x v="2"/>
    </i>
    <i>
      <x v="3"/>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B38" firstHeaderRow="1" firstDataRow="1" firstDataCol="2"/>
  <pivotFields count="88">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3"/>
        <item x="1"/>
        <item x="2"/>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2"/>
        <item x="0"/>
        <item x="1"/>
        <item x="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0"/>
    <field x="36"/>
  </rowFields>
  <rowItems count="7">
    <i>
      <x/>
      <x/>
    </i>
    <i r="1">
      <x v="1"/>
    </i>
    <i>
      <x v="1"/>
      <x v="1"/>
    </i>
    <i>
      <x v="2"/>
      <x v="2"/>
    </i>
    <i r="1">
      <x v="3"/>
    </i>
    <i>
      <x v="3"/>
      <x v="1"/>
    </i>
    <i r="1">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E8483FB-740C-42E4-A63E-B9EA24BCB052}" name="TablaDinámica3" cacheId="1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rowHeaderCaption="Procesos / Proyectos de inversión">
  <location ref="A26:B50" firstHeaderRow="1" firstDataRow="1" firstDataCol="1"/>
  <pivotFields count="89">
    <pivotField axis="axisRow" showAll="0">
      <items count="24">
        <item x="21"/>
        <item x="22"/>
        <item x="0"/>
        <item x="20"/>
        <item x="1"/>
        <item x="2"/>
        <item x="3"/>
        <item x="4"/>
        <item x="5"/>
        <item x="6"/>
        <item x="7"/>
        <item x="8"/>
        <item x="11"/>
        <item x="9"/>
        <item x="14"/>
        <item x="15"/>
        <item x="10"/>
        <item x="16"/>
        <item x="17"/>
        <item x="18"/>
        <item x="12"/>
        <item x="13"/>
        <item x="19"/>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Número de riesgos" fld="2" subtotal="count" baseField="0" baseItem="0"/>
  </dataFields>
  <formats count="10">
    <format dxfId="25">
      <pivotArea type="all" dataOnly="0" outline="0" fieldPosition="0"/>
    </format>
    <format dxfId="24">
      <pivotArea outline="0" collapsedLevelsAreSubtotals="1" fieldPosition="0"/>
    </format>
    <format dxfId="23">
      <pivotArea dataOnly="0" labelOnly="1" grandRow="1" outline="0" fieldPosition="0"/>
    </format>
    <format dxfId="22">
      <pivotArea dataOnly="0" labelOnly="1" outline="0" axis="axisValues" fieldPosition="0"/>
    </format>
    <format dxfId="21">
      <pivotArea type="all" dataOnly="0" outline="0" fieldPosition="0"/>
    </format>
    <format dxfId="20">
      <pivotArea outline="0" collapsedLevelsAreSubtotals="1" fieldPosition="0"/>
    </format>
    <format dxfId="19">
      <pivotArea dataOnly="0" labelOnly="1" grandRow="1" outline="0" fieldPosition="0"/>
    </format>
    <format dxfId="18">
      <pivotArea dataOnly="0" labelOnly="1" outline="0" axis="axisValues" fieldPosition="0"/>
    </format>
    <format dxfId="17">
      <pivotArea collapsedLevelsAreSubtotals="1" fieldPosition="0">
        <references count="1">
          <reference field="0" count="21">
            <x v="1"/>
            <x v="2"/>
            <x v="3"/>
            <x v="4"/>
            <x v="5"/>
            <x v="6"/>
            <x v="7"/>
            <x v="8"/>
            <x v="9"/>
            <x v="10"/>
            <x v="11"/>
            <x v="12"/>
            <x v="13"/>
            <x v="14"/>
            <x v="15"/>
            <x v="16"/>
            <x v="17"/>
            <x v="18"/>
            <x v="19"/>
            <x v="20"/>
            <x v="21"/>
          </reference>
        </references>
      </pivotArea>
    </format>
    <format dxfId="16">
      <pivotArea dataOnly="0" labelOnly="1" fieldPosition="0">
        <references count="1">
          <reference field="0" count="21">
            <x v="1"/>
            <x v="2"/>
            <x v="3"/>
            <x v="4"/>
            <x v="5"/>
            <x v="6"/>
            <x v="7"/>
            <x v="8"/>
            <x v="9"/>
            <x v="10"/>
            <x v="11"/>
            <x v="12"/>
            <x v="13"/>
            <x v="14"/>
            <x v="15"/>
            <x v="16"/>
            <x v="17"/>
            <x v="18"/>
            <x v="19"/>
            <x v="20"/>
            <x v="21"/>
          </reference>
        </references>
      </pivotArea>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123941F-0834-40B2-8881-06C82E427AA7}" name="TablaDinámica2" cacheId="1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rowHeaderCaption="Dependencias">
  <location ref="A3:B22" firstHeaderRow="1" firstDataRow="1" firstDataCol="1"/>
  <pivotFields count="89">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9">
        <item x="12"/>
        <item x="7"/>
        <item x="3"/>
        <item x="6"/>
        <item x="0"/>
        <item x="16"/>
        <item x="2"/>
        <item x="13"/>
        <item x="11"/>
        <item x="8"/>
        <item x="15"/>
        <item x="4"/>
        <item x="1"/>
        <item x="5"/>
        <item x="9"/>
        <item x="14"/>
        <item x="10"/>
        <item x="17"/>
        <item t="default"/>
      </items>
    </pivotField>
  </pivotFields>
  <rowFields count="1">
    <field x="88"/>
  </rowFields>
  <rowItems count="19">
    <i>
      <x/>
    </i>
    <i>
      <x v="1"/>
    </i>
    <i>
      <x v="2"/>
    </i>
    <i>
      <x v="3"/>
    </i>
    <i>
      <x v="4"/>
    </i>
    <i>
      <x v="5"/>
    </i>
    <i>
      <x v="6"/>
    </i>
    <i>
      <x v="7"/>
    </i>
    <i>
      <x v="8"/>
    </i>
    <i>
      <x v="9"/>
    </i>
    <i>
      <x v="10"/>
    </i>
    <i>
      <x v="11"/>
    </i>
    <i>
      <x v="12"/>
    </i>
    <i>
      <x v="13"/>
    </i>
    <i>
      <x v="14"/>
    </i>
    <i>
      <x v="15"/>
    </i>
    <i>
      <x v="16"/>
    </i>
    <i>
      <x v="17"/>
    </i>
    <i t="grand">
      <x/>
    </i>
  </rowItems>
  <colItems count="1">
    <i/>
  </colItems>
  <dataFields count="1">
    <dataField name="Número de riesgos" fld="2" subtotal="count" baseField="0" baseItem="0"/>
  </dataFields>
  <formats count="12">
    <format dxfId="37">
      <pivotArea type="all" dataOnly="0" outline="0" fieldPosition="0"/>
    </format>
    <format dxfId="36">
      <pivotArea outline="0" collapsedLevelsAreSubtotals="1" fieldPosition="0"/>
    </format>
    <format dxfId="35">
      <pivotArea dataOnly="0" labelOnly="1" grandRow="1" outline="0" fieldPosition="0"/>
    </format>
    <format dxfId="34">
      <pivotArea dataOnly="0" labelOnly="1" outline="0" axis="axisValues" fieldPosition="0"/>
    </format>
    <format dxfId="33">
      <pivotArea type="all" dataOnly="0" outline="0" fieldPosition="0"/>
    </format>
    <format dxfId="32">
      <pivotArea outline="0" collapsedLevelsAreSubtotals="1" fieldPosition="0"/>
    </format>
    <format dxfId="31">
      <pivotArea field="88" type="button" dataOnly="0" labelOnly="1" outline="0" axis="axisRow" fieldPosition="0"/>
    </format>
    <format dxfId="30">
      <pivotArea dataOnly="0" labelOnly="1" fieldPosition="0">
        <references count="1">
          <reference field="88" count="0"/>
        </references>
      </pivotArea>
    </format>
    <format dxfId="29">
      <pivotArea dataOnly="0" labelOnly="1" grandRow="1" outline="0" fieldPosition="0"/>
    </format>
    <format dxfId="28">
      <pivotArea dataOnly="0" labelOnly="1" outline="0" axis="axisValues" fieldPosition="0"/>
    </format>
    <format dxfId="27">
      <pivotArea collapsedLevelsAreSubtotals="1" fieldPosition="0">
        <references count="1">
          <reference field="88" count="16">
            <x v="1"/>
            <x v="2"/>
            <x v="3"/>
            <x v="4"/>
            <x v="5"/>
            <x v="6"/>
            <x v="7"/>
            <x v="8"/>
            <x v="9"/>
            <x v="10"/>
            <x v="11"/>
            <x v="12"/>
            <x v="13"/>
            <x v="14"/>
            <x v="15"/>
            <x v="16"/>
          </reference>
        </references>
      </pivotArea>
    </format>
    <format dxfId="26">
      <pivotArea dataOnly="0" labelOnly="1" fieldPosition="0">
        <references count="1">
          <reference field="88" count="16">
            <x v="1"/>
            <x v="2"/>
            <x v="3"/>
            <x v="4"/>
            <x v="5"/>
            <x v="6"/>
            <x v="7"/>
            <x v="8"/>
            <x v="9"/>
            <x v="10"/>
            <x v="11"/>
            <x v="12"/>
            <x v="13"/>
            <x v="14"/>
            <x v="15"/>
            <x v="16"/>
          </reference>
        </references>
      </pivotArea>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8" t="s">
        <v>33</v>
      </c>
      <c r="AI1" s="48"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49" t="e">
        <f>IF(#REF!="","",#REF!)</f>
        <v>#REF!</v>
      </c>
      <c r="AI2" s="59">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49" t="e">
        <f>IF(#REF!="","",#REF!)</f>
        <v>#REF!</v>
      </c>
      <c r="AI3" s="59">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49" t="e">
        <f>IF(#REF!="","",#REF!)</f>
        <v>#REF!</v>
      </c>
      <c r="AI4" s="59">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49" t="e">
        <f>IF(#REF!="","",#REF!)</f>
        <v>#REF!</v>
      </c>
      <c r="AI5" s="60"/>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49" t="e">
        <f>IF(#REF!="","",#REF!)</f>
        <v>#REF!</v>
      </c>
      <c r="AI6" s="61"/>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49" t="e">
        <f>IF(#REF!="","",#REF!)</f>
        <v>#REF!</v>
      </c>
      <c r="AI7" s="62"/>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49"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49"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49" t="e">
        <f>IF(#REF!="","",#REF!)</f>
        <v>#REF!</v>
      </c>
    </row>
    <row r="11" spans="1:35" ht="45" x14ac:dyDescent="0.25">
      <c r="B11" s="38"/>
      <c r="C11" s="18" t="s">
        <v>182</v>
      </c>
      <c r="D11" s="19" t="s">
        <v>183</v>
      </c>
      <c r="E11" s="19" t="s">
        <v>38</v>
      </c>
      <c r="L11" s="19" t="s">
        <v>184</v>
      </c>
      <c r="O11" s="19" t="e">
        <f>IF(#REF!="","",#REF!)</f>
        <v>#REF!</v>
      </c>
      <c r="P11" s="19" t="e">
        <f>IF(#REF!="","",#REF!)</f>
        <v>#REF!</v>
      </c>
      <c r="AG11" s="18" t="s">
        <v>185</v>
      </c>
      <c r="AH11" s="49" t="e">
        <f>IF(#REF!="","",#REF!)</f>
        <v>#REF!</v>
      </c>
    </row>
    <row r="12" spans="1:35" ht="90" x14ac:dyDescent="0.25">
      <c r="B12" s="38"/>
      <c r="C12" s="18" t="s">
        <v>186</v>
      </c>
      <c r="D12" s="19" t="s">
        <v>187</v>
      </c>
      <c r="E12" s="19" t="s">
        <v>114</v>
      </c>
      <c r="L12" s="19" t="s">
        <v>188</v>
      </c>
      <c r="AG12" s="18" t="s">
        <v>175</v>
      </c>
      <c r="AH12" s="49" t="e">
        <f>IF(#REF!="","",#REF!)</f>
        <v>#REF!</v>
      </c>
    </row>
    <row r="13" spans="1:35" ht="90" x14ac:dyDescent="0.25">
      <c r="B13" s="38"/>
      <c r="C13" s="18" t="s">
        <v>189</v>
      </c>
      <c r="D13" s="19" t="s">
        <v>190</v>
      </c>
      <c r="E13" s="19" t="s">
        <v>38</v>
      </c>
      <c r="L13" s="19" t="s">
        <v>191</v>
      </c>
      <c r="AG13" s="18" t="s">
        <v>192</v>
      </c>
      <c r="AH13" s="49" t="e">
        <f>IF(#REF!="","",#REF!)</f>
        <v>#REF!</v>
      </c>
    </row>
    <row r="14" spans="1:35" ht="75" x14ac:dyDescent="0.25">
      <c r="B14" s="38"/>
      <c r="C14" s="18" t="s">
        <v>193</v>
      </c>
      <c r="D14" s="19" t="s">
        <v>194</v>
      </c>
      <c r="E14" s="19" t="s">
        <v>38</v>
      </c>
      <c r="L14" s="19" t="s">
        <v>195</v>
      </c>
      <c r="AG14" s="18" t="s">
        <v>196</v>
      </c>
      <c r="AH14" s="49" t="e">
        <f>IF(#REF!="","",#REF!)</f>
        <v>#REF!</v>
      </c>
    </row>
    <row r="15" spans="1:35" ht="60" x14ac:dyDescent="0.25">
      <c r="B15" s="38"/>
      <c r="C15" s="18" t="s">
        <v>197</v>
      </c>
      <c r="D15" s="19" t="s">
        <v>198</v>
      </c>
      <c r="E15" s="19" t="s">
        <v>114</v>
      </c>
      <c r="L15" s="19" t="s">
        <v>199</v>
      </c>
      <c r="AG15" s="18" t="s">
        <v>200</v>
      </c>
      <c r="AH15" s="49" t="e">
        <f>IF(#REF!="","",#REF!)</f>
        <v>#REF!</v>
      </c>
    </row>
    <row r="16" spans="1:35" ht="90" x14ac:dyDescent="0.25">
      <c r="B16" s="38"/>
      <c r="C16" s="18" t="s">
        <v>201</v>
      </c>
      <c r="D16" s="19" t="s">
        <v>202</v>
      </c>
      <c r="E16" s="19" t="s">
        <v>114</v>
      </c>
      <c r="L16" s="19" t="s">
        <v>203</v>
      </c>
      <c r="AG16" s="18" t="s">
        <v>204</v>
      </c>
      <c r="AH16" s="49"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election sqref="A1:AZ1"/>
    </sheetView>
  </sheetViews>
  <sheetFormatPr baseColWidth="10" defaultColWidth="11.42578125" defaultRowHeight="15" x14ac:dyDescent="0.25"/>
  <cols>
    <col min="1" max="1" width="11.42578125" style="87"/>
    <col min="2" max="2" width="5.7109375" style="87" customWidth="1"/>
    <col min="3" max="3" width="6.85546875" style="87" customWidth="1"/>
    <col min="4" max="4" width="19.28515625" style="87" customWidth="1"/>
    <col min="5" max="5" width="4.140625" style="87" customWidth="1"/>
    <col min="6" max="6" width="19.7109375" style="87" customWidth="1"/>
    <col min="7" max="7" width="2" style="87" customWidth="1"/>
    <col min="8" max="8" width="19.7109375" style="87" customWidth="1"/>
    <col min="9" max="9" width="2" style="87" customWidth="1"/>
    <col min="10" max="10" width="19.7109375" style="87" customWidth="1"/>
    <col min="11" max="11" width="2.42578125" style="87" customWidth="1"/>
    <col min="12" max="12" width="19.7109375" style="87" customWidth="1"/>
    <col min="13" max="13" width="2.5703125" style="87" customWidth="1"/>
    <col min="14" max="14" width="19.7109375" style="87" customWidth="1"/>
    <col min="15" max="15" width="5.7109375" style="87" customWidth="1"/>
    <col min="16" max="16384" width="11.42578125" style="87"/>
  </cols>
  <sheetData>
    <row r="1" spans="2:18" ht="19.5" customHeight="1" x14ac:dyDescent="0.25"/>
    <row r="2" spans="2:18" ht="27" customHeight="1" x14ac:dyDescent="0.25">
      <c r="B2" s="220" t="s">
        <v>321</v>
      </c>
      <c r="C2" s="221"/>
      <c r="D2" s="221"/>
      <c r="E2" s="221"/>
      <c r="F2" s="221"/>
      <c r="G2" s="221"/>
      <c r="H2" s="221"/>
      <c r="I2" s="221"/>
      <c r="J2" s="221"/>
      <c r="K2" s="221"/>
      <c r="L2" s="221"/>
      <c r="M2" s="221"/>
      <c r="N2" s="221"/>
      <c r="O2" s="222"/>
    </row>
    <row r="3" spans="2:18" ht="30" customHeight="1" x14ac:dyDescent="0.25">
      <c r="B3" s="223"/>
      <c r="C3" s="224"/>
      <c r="D3" s="224"/>
      <c r="E3" s="224"/>
      <c r="F3" s="224"/>
      <c r="G3" s="224"/>
      <c r="H3" s="224"/>
      <c r="I3" s="224"/>
      <c r="J3" s="224"/>
      <c r="K3" s="224"/>
      <c r="L3" s="224"/>
      <c r="M3" s="224"/>
      <c r="N3" s="224"/>
      <c r="O3" s="225"/>
    </row>
    <row r="4" spans="2:18" ht="19.5" customHeight="1" x14ac:dyDescent="0.25">
      <c r="B4" s="89"/>
      <c r="C4" s="88"/>
      <c r="D4" s="88"/>
      <c r="E4" s="88"/>
      <c r="F4" s="88"/>
      <c r="G4" s="88"/>
      <c r="H4" s="88"/>
      <c r="I4" s="88"/>
      <c r="J4" s="88"/>
      <c r="K4" s="88"/>
      <c r="L4" s="88"/>
      <c r="M4" s="88"/>
      <c r="N4" s="88"/>
      <c r="O4" s="104"/>
    </row>
    <row r="5" spans="2:18" x14ac:dyDescent="0.25">
      <c r="B5" s="89"/>
      <c r="C5" s="91"/>
      <c r="D5" s="90"/>
      <c r="E5" s="91"/>
      <c r="F5" s="90"/>
      <c r="G5" s="91"/>
      <c r="H5" s="90"/>
      <c r="I5" s="91"/>
      <c r="J5" s="90"/>
      <c r="K5" s="91"/>
      <c r="L5" s="90"/>
      <c r="M5" s="91"/>
      <c r="N5" s="90"/>
      <c r="O5" s="104"/>
    </row>
    <row r="6" spans="2:18" ht="40.5" customHeight="1" x14ac:dyDescent="0.25">
      <c r="B6" s="89"/>
      <c r="C6" s="219" t="s">
        <v>302</v>
      </c>
      <c r="D6" s="92" t="str">
        <f>Datos!T2</f>
        <v>Casi seguro (5)</v>
      </c>
      <c r="E6" s="91"/>
      <c r="F6" s="93">
        <f>COUNTIFS(Mapa_Proceso!$M$12:$M$35,$D6,Mapa_Proceso!$N$12:$N$35,F$16)</f>
        <v>0</v>
      </c>
      <c r="G6" s="94"/>
      <c r="H6" s="93">
        <f>COUNTIFS(Mapa_Proceso!$M$12:$M$35,$D6,Mapa_Proceso!$N$12:$N$35,H$16)</f>
        <v>0</v>
      </c>
      <c r="I6" s="94"/>
      <c r="J6" s="95">
        <f>COUNTIFS(Mapa_Proceso!$M$12:$M$35,$D6,Mapa_Proceso!$N$12:$N$35,J$16)</f>
        <v>0</v>
      </c>
      <c r="K6" s="94"/>
      <c r="L6" s="95">
        <f>COUNTIFS(Mapa_Proceso!$M$12:$M$35,$D6,Mapa_Proceso!$N$12:$N$35,L$16)</f>
        <v>0</v>
      </c>
      <c r="M6" s="94"/>
      <c r="N6" s="95">
        <f>COUNTIFS(Mapa_Proceso!$M$12:$M$35,$D6,Mapa_Proceso!$N$12:$N$35,N$16)</f>
        <v>0</v>
      </c>
      <c r="O6" s="104"/>
    </row>
    <row r="7" spans="2:18" ht="12" customHeight="1" x14ac:dyDescent="0.25">
      <c r="B7" s="89"/>
      <c r="C7" s="219"/>
      <c r="D7" s="96"/>
      <c r="E7" s="91"/>
      <c r="F7" s="97"/>
      <c r="G7" s="94"/>
      <c r="H7" s="97"/>
      <c r="I7" s="94"/>
      <c r="J7" s="97"/>
      <c r="K7" s="94"/>
      <c r="L7" s="97"/>
      <c r="M7" s="94"/>
      <c r="N7" s="97"/>
      <c r="O7" s="104"/>
    </row>
    <row r="8" spans="2:18" ht="40.5" customHeight="1" x14ac:dyDescent="0.25">
      <c r="B8" s="89"/>
      <c r="C8" s="219"/>
      <c r="D8" s="92" t="str">
        <f>Datos!T3</f>
        <v>Probable (4)</v>
      </c>
      <c r="E8" s="91"/>
      <c r="F8" s="98">
        <f>COUNTIFS(Mapa_Proceso!$M$12:$M$35,$D8,Mapa_Proceso!$N$12:$N$35,F$16)</f>
        <v>0</v>
      </c>
      <c r="G8" s="94"/>
      <c r="H8" s="93">
        <f>COUNTIFS(Mapa_Proceso!$M$12:$M$35,$D8,Mapa_Proceso!$N$12:$N$35,H$16)</f>
        <v>0</v>
      </c>
      <c r="I8" s="94"/>
      <c r="J8" s="93">
        <f>COUNTIFS(Mapa_Proceso!$M$12:$M$35,$D8,Mapa_Proceso!$N$12:$N$35,J$16)</f>
        <v>0</v>
      </c>
      <c r="K8" s="94"/>
      <c r="L8" s="95">
        <f>COUNTIFS(Mapa_Proceso!$M$12:$M$35,$D8,Mapa_Proceso!$N$12:$N$35,L$16)</f>
        <v>0</v>
      </c>
      <c r="M8" s="94"/>
      <c r="N8" s="95">
        <f>COUNTIFS(Mapa_Proceso!$M$12:$M$35,$D8,Mapa_Proceso!$N$12:$N$35,N$16)</f>
        <v>0</v>
      </c>
      <c r="O8" s="104"/>
    </row>
    <row r="9" spans="2:18" ht="11.25" customHeight="1" x14ac:dyDescent="0.25">
      <c r="B9" s="89"/>
      <c r="C9" s="219"/>
      <c r="D9" s="96"/>
      <c r="E9" s="91"/>
      <c r="F9" s="97"/>
      <c r="G9" s="94"/>
      <c r="H9" s="97"/>
      <c r="I9" s="94"/>
      <c r="J9" s="97"/>
      <c r="K9" s="94"/>
      <c r="L9" s="97"/>
      <c r="M9" s="94"/>
      <c r="N9" s="97"/>
      <c r="O9" s="104"/>
    </row>
    <row r="10" spans="2:18" ht="40.5" customHeight="1" x14ac:dyDescent="0.25">
      <c r="B10" s="89"/>
      <c r="C10" s="219"/>
      <c r="D10" s="92" t="str">
        <f>Datos!T4</f>
        <v>Posible (3)</v>
      </c>
      <c r="E10" s="91"/>
      <c r="F10" s="99">
        <f>COUNTIFS(Mapa_Proceso!$M$12:$M$35,$D10,Mapa_Proceso!$N$12:$N$35,F$16)</f>
        <v>0</v>
      </c>
      <c r="G10" s="94"/>
      <c r="H10" s="98">
        <f>COUNTIFS(Mapa_Proceso!$M$12:$M$35,$D10,Mapa_Proceso!$N$12:$N$35,H$16)</f>
        <v>0</v>
      </c>
      <c r="I10" s="94"/>
      <c r="J10" s="93">
        <f>COUNTIFS(Mapa_Proceso!$M$12:$M$35,$D10,Mapa_Proceso!$N$12:$N$35,J$16)+2</f>
        <v>2</v>
      </c>
      <c r="K10" s="94"/>
      <c r="L10" s="95">
        <f>COUNTIFS(Mapa_Proceso!$M$12:$M$35,$D10,Mapa_Proceso!$N$12:$N$35,L$16)</f>
        <v>0</v>
      </c>
      <c r="M10" s="94"/>
      <c r="N10" s="95">
        <f>COUNTIFS(Mapa_Proceso!$M$12:$M$35,$D10,Mapa_Proceso!$N$12:$N$35,N$16)</f>
        <v>0</v>
      </c>
      <c r="O10" s="104"/>
      <c r="Q10" s="129"/>
      <c r="R10" s="130"/>
    </row>
    <row r="11" spans="2:18" ht="9" customHeight="1" x14ac:dyDescent="0.25">
      <c r="B11" s="89"/>
      <c r="C11" s="219"/>
      <c r="D11" s="96"/>
      <c r="E11" s="91"/>
      <c r="F11" s="97"/>
      <c r="G11" s="94"/>
      <c r="H11" s="97"/>
      <c r="I11" s="94"/>
      <c r="J11" s="97"/>
      <c r="K11" s="94"/>
      <c r="L11" s="97"/>
      <c r="M11" s="94"/>
      <c r="N11" s="97"/>
      <c r="O11" s="104"/>
    </row>
    <row r="12" spans="2:18" ht="40.5" customHeight="1" x14ac:dyDescent="0.25">
      <c r="B12" s="89"/>
      <c r="C12" s="219"/>
      <c r="D12" s="92" t="str">
        <f>Datos!T5</f>
        <v>Improbable (2)</v>
      </c>
      <c r="E12" s="91"/>
      <c r="F12" s="99">
        <f>COUNTIFS(Mapa_Proceso!$M$12:$M$35,$D12,Mapa_Proceso!$N$12:$N$35,F$16)</f>
        <v>0</v>
      </c>
      <c r="G12" s="94"/>
      <c r="H12" s="99">
        <f>COUNTIFS(Mapa_Proceso!$M$12:$M$35,$D12,Mapa_Proceso!$N$12:$N$35,H$16)+1</f>
        <v>1</v>
      </c>
      <c r="I12" s="94"/>
      <c r="J12" s="98">
        <f>COUNTIFS(Mapa_Proceso!$M$12:$M$35,$D12,Mapa_Proceso!$N$12:$N$35,J$16)+4</f>
        <v>5</v>
      </c>
      <c r="K12" s="94"/>
      <c r="L12" s="93">
        <f>COUNTIFS(Mapa_Proceso!$M$12:$M$35,$D12,Mapa_Proceso!$N$12:$N$35,L$16)</f>
        <v>0</v>
      </c>
      <c r="M12" s="94"/>
      <c r="N12" s="95">
        <f>COUNTIFS(Mapa_Proceso!$M$12:$M$35,$D12,Mapa_Proceso!$N$12:$N$35,N$16)</f>
        <v>1</v>
      </c>
      <c r="O12" s="104"/>
      <c r="Q12" s="129"/>
      <c r="R12" s="131"/>
    </row>
    <row r="13" spans="2:18" ht="9.75" customHeight="1" x14ac:dyDescent="0.25">
      <c r="B13" s="89"/>
      <c r="C13" s="219"/>
      <c r="D13" s="96"/>
      <c r="E13" s="91"/>
      <c r="F13" s="97"/>
      <c r="G13" s="94"/>
      <c r="H13" s="97"/>
      <c r="I13" s="94"/>
      <c r="J13" s="97"/>
      <c r="K13" s="94"/>
      <c r="L13" s="97"/>
      <c r="M13" s="94"/>
      <c r="N13" s="97"/>
      <c r="O13" s="104"/>
    </row>
    <row r="14" spans="2:18" ht="40.5" customHeight="1" x14ac:dyDescent="0.25">
      <c r="B14" s="89"/>
      <c r="C14" s="219"/>
      <c r="D14" s="92" t="s">
        <v>144</v>
      </c>
      <c r="E14" s="91"/>
      <c r="F14" s="99">
        <f>COUNTIFS(Mapa_Proceso!$M$12:$M$35,$D14,Mapa_Proceso!$N$12:$N$35,F$16)</f>
        <v>0</v>
      </c>
      <c r="G14" s="94"/>
      <c r="H14" s="99">
        <f>COUNTIFS(Mapa_Proceso!$M$12:$M$35,$D14,Mapa_Proceso!$N$12:$N$35,H$16)</f>
        <v>0</v>
      </c>
      <c r="I14" s="94"/>
      <c r="J14" s="98">
        <f>COUNTIFS(Mapa_Proceso!$M$12:$M$35,$D14,Mapa_Proceso!$N$12:$N$35,J$16)</f>
        <v>3</v>
      </c>
      <c r="K14" s="94"/>
      <c r="L14" s="93">
        <f>COUNTIFS(Mapa_Proceso!$M$12:$M$35,$D14,Mapa_Proceso!$N$12:$N$35,L$16)</f>
        <v>12</v>
      </c>
      <c r="M14" s="94"/>
      <c r="N14" s="95">
        <f>COUNTIFS(Mapa_Proceso!$M$12:$M$35,$D14,Mapa_Proceso!$N$12:$N$35,N$16)</f>
        <v>7</v>
      </c>
      <c r="O14" s="104"/>
    </row>
    <row r="15" spans="2:18" ht="27.75" customHeight="1" x14ac:dyDescent="0.25">
      <c r="B15" s="89"/>
      <c r="C15" s="91"/>
      <c r="D15" s="90"/>
      <c r="E15" s="91"/>
      <c r="F15" s="90"/>
      <c r="G15" s="91"/>
      <c r="H15" s="90"/>
      <c r="I15" s="91"/>
      <c r="J15" s="90"/>
      <c r="K15" s="91"/>
      <c r="L15" s="90"/>
      <c r="M15" s="91"/>
      <c r="N15" s="90"/>
      <c r="O15" s="104"/>
    </row>
    <row r="16" spans="2:18" ht="41.25" customHeight="1" x14ac:dyDescent="0.25">
      <c r="B16" s="89"/>
      <c r="C16" s="91"/>
      <c r="D16" s="91"/>
      <c r="E16" s="91"/>
      <c r="F16" s="92" t="str">
        <f>Datos!U6</f>
        <v>Insignificante (1)</v>
      </c>
      <c r="G16" s="100"/>
      <c r="H16" s="92" t="str">
        <f>Datos!U5</f>
        <v>Menor (2)</v>
      </c>
      <c r="I16" s="100"/>
      <c r="J16" s="92" t="str">
        <f>Datos!U4</f>
        <v>Moderado (3)</v>
      </c>
      <c r="K16" s="100"/>
      <c r="L16" s="92" t="str">
        <f>Datos!U3</f>
        <v>Mayor (4)</v>
      </c>
      <c r="M16" s="100"/>
      <c r="N16" s="92" t="str">
        <f>Datos!U2</f>
        <v>Catastrófico (5)</v>
      </c>
      <c r="O16" s="104"/>
    </row>
    <row r="17" spans="2:15" ht="41.25" customHeight="1" x14ac:dyDescent="0.25">
      <c r="B17" s="89"/>
      <c r="C17" s="91"/>
      <c r="D17" s="91"/>
      <c r="E17" s="91"/>
      <c r="F17" s="101"/>
      <c r="G17" s="102"/>
      <c r="H17" s="101"/>
      <c r="I17" s="102"/>
      <c r="J17" s="103" t="s">
        <v>301</v>
      </c>
      <c r="K17" s="102"/>
      <c r="L17" s="101"/>
      <c r="M17" s="102"/>
      <c r="N17" s="101"/>
      <c r="O17" s="104"/>
    </row>
    <row r="18" spans="2:15" ht="18" customHeight="1" x14ac:dyDescent="0.25">
      <c r="B18" s="89"/>
      <c r="C18" s="91"/>
      <c r="D18" s="91"/>
      <c r="E18" s="91"/>
      <c r="F18" s="91"/>
      <c r="G18" s="91"/>
      <c r="H18" s="91"/>
      <c r="I18" s="91"/>
      <c r="J18" s="91"/>
      <c r="K18" s="91"/>
      <c r="L18" s="91"/>
      <c r="M18" s="91"/>
      <c r="N18" s="91"/>
      <c r="O18" s="104"/>
    </row>
    <row r="19" spans="2:15" ht="26.25" customHeight="1" x14ac:dyDescent="0.25">
      <c r="B19" s="89"/>
      <c r="C19" s="91"/>
      <c r="D19" s="103" t="s">
        <v>234</v>
      </c>
      <c r="E19" s="91"/>
      <c r="F19" s="105">
        <f>F10+F12+F14+H12+H14</f>
        <v>1</v>
      </c>
      <c r="G19" s="94"/>
      <c r="H19" s="105">
        <f>F8+H10+J12+J14</f>
        <v>8</v>
      </c>
      <c r="I19" s="94"/>
      <c r="J19" s="105">
        <f>F6+H6+H8+J8+J10+L12+L14</f>
        <v>14</v>
      </c>
      <c r="K19" s="94"/>
      <c r="L19" s="105">
        <f>J6+L6+N6+L8+N8+L10+N10+N12+N14</f>
        <v>8</v>
      </c>
      <c r="M19" s="102"/>
      <c r="N19" s="102"/>
      <c r="O19" s="104"/>
    </row>
    <row r="20" spans="2:15" ht="26.25" customHeight="1" x14ac:dyDescent="0.3">
      <c r="B20" s="89"/>
      <c r="C20" s="91"/>
      <c r="D20" s="106">
        <f>SUM(F6:N14)</f>
        <v>31</v>
      </c>
      <c r="E20" s="91"/>
      <c r="F20" s="107" t="s">
        <v>303</v>
      </c>
      <c r="G20" s="108"/>
      <c r="H20" s="109" t="s">
        <v>86</v>
      </c>
      <c r="I20" s="108"/>
      <c r="J20" s="110" t="s">
        <v>304</v>
      </c>
      <c r="K20" s="108"/>
      <c r="L20" s="111" t="s">
        <v>305</v>
      </c>
      <c r="M20" s="91"/>
      <c r="N20" s="91"/>
      <c r="O20" s="104"/>
    </row>
    <row r="21" spans="2:15" x14ac:dyDescent="0.25">
      <c r="B21" s="112"/>
      <c r="C21" s="113"/>
      <c r="D21" s="113"/>
      <c r="E21" s="113"/>
      <c r="F21" s="113"/>
      <c r="G21" s="113"/>
      <c r="H21" s="113"/>
      <c r="I21" s="113"/>
      <c r="J21" s="113"/>
      <c r="K21" s="113"/>
      <c r="L21" s="113"/>
      <c r="M21" s="113"/>
      <c r="N21" s="113"/>
      <c r="O21" s="114"/>
    </row>
  </sheetData>
  <sheetProtection password="C5C7"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A1:E27"/>
  <sheetViews>
    <sheetView showGridLines="0" workbookViewId="0">
      <selection sqref="A1:AZ1"/>
    </sheetView>
  </sheetViews>
  <sheetFormatPr baseColWidth="10" defaultRowHeight="15" x14ac:dyDescent="0.25"/>
  <cols>
    <col min="1" max="1" width="23.140625" customWidth="1"/>
    <col min="2" max="2" width="31.140625" customWidth="1"/>
    <col min="3" max="3" width="32.85546875" customWidth="1"/>
    <col min="4" max="4" width="14.42578125" customWidth="1"/>
  </cols>
  <sheetData>
    <row r="1" spans="1:5" ht="48.75" customHeight="1" x14ac:dyDescent="0.25">
      <c r="A1" s="86"/>
      <c r="B1" s="86"/>
      <c r="C1" s="86"/>
      <c r="D1" s="86"/>
      <c r="E1" s="86"/>
    </row>
    <row r="2" spans="1:5" x14ac:dyDescent="0.25">
      <c r="A2" s="86"/>
      <c r="B2" s="159" t="s">
        <v>233</v>
      </c>
      <c r="C2" s="159" t="s">
        <v>235</v>
      </c>
      <c r="D2" s="159" t="s">
        <v>285</v>
      </c>
      <c r="E2" s="86"/>
    </row>
    <row r="3" spans="1:5" x14ac:dyDescent="0.25">
      <c r="A3" s="86"/>
      <c r="B3" s="86" t="s">
        <v>337</v>
      </c>
      <c r="C3" s="86" t="s">
        <v>54</v>
      </c>
      <c r="D3" s="117">
        <v>9</v>
      </c>
      <c r="E3" s="86"/>
    </row>
    <row r="4" spans="1:5" x14ac:dyDescent="0.25">
      <c r="A4" s="86"/>
      <c r="B4" s="86"/>
      <c r="C4" s="86" t="s">
        <v>81</v>
      </c>
      <c r="D4" s="117">
        <v>1</v>
      </c>
      <c r="E4" s="86"/>
    </row>
    <row r="5" spans="1:5" x14ac:dyDescent="0.25">
      <c r="A5" s="86"/>
      <c r="B5" s="86"/>
      <c r="C5" s="86" t="s">
        <v>105</v>
      </c>
      <c r="D5" s="117">
        <v>6</v>
      </c>
      <c r="E5" s="86"/>
    </row>
    <row r="6" spans="1:5" x14ac:dyDescent="0.25">
      <c r="A6" s="86"/>
      <c r="B6" s="137"/>
      <c r="C6" s="137" t="s">
        <v>126</v>
      </c>
      <c r="D6" s="118">
        <v>2</v>
      </c>
      <c r="E6" s="86"/>
    </row>
    <row r="7" spans="1:5" x14ac:dyDescent="0.25">
      <c r="A7" s="86"/>
      <c r="B7" s="138" t="s">
        <v>336</v>
      </c>
      <c r="C7" s="138" t="s">
        <v>81</v>
      </c>
      <c r="D7" s="119">
        <v>16</v>
      </c>
      <c r="E7" s="86"/>
    </row>
    <row r="8" spans="1:5" x14ac:dyDescent="0.25">
      <c r="A8" s="86"/>
      <c r="B8" s="138"/>
      <c r="C8" s="138" t="s">
        <v>105</v>
      </c>
      <c r="D8" s="119">
        <v>2</v>
      </c>
      <c r="E8" s="86"/>
    </row>
    <row r="9" spans="1:5" x14ac:dyDescent="0.25">
      <c r="A9" s="86"/>
      <c r="B9" s="137"/>
      <c r="C9" s="137" t="s">
        <v>126</v>
      </c>
      <c r="D9" s="118">
        <v>36</v>
      </c>
      <c r="E9" s="86"/>
    </row>
    <row r="10" spans="1:5" x14ac:dyDescent="0.25">
      <c r="A10" s="86"/>
      <c r="B10" s="138" t="s">
        <v>335</v>
      </c>
      <c r="C10" s="138" t="s">
        <v>105</v>
      </c>
      <c r="D10" s="117">
        <v>5</v>
      </c>
      <c r="E10" s="86"/>
    </row>
    <row r="11" spans="1:5" x14ac:dyDescent="0.25">
      <c r="A11" s="86"/>
      <c r="B11" s="86"/>
      <c r="C11" s="138" t="s">
        <v>126</v>
      </c>
      <c r="D11" s="119">
        <v>29</v>
      </c>
      <c r="E11" s="86"/>
    </row>
    <row r="12" spans="1:5" x14ac:dyDescent="0.25">
      <c r="A12" s="86"/>
      <c r="B12" s="139" t="s">
        <v>334</v>
      </c>
      <c r="C12" s="140" t="s">
        <v>126</v>
      </c>
      <c r="D12" s="120">
        <v>5</v>
      </c>
      <c r="E12" s="86"/>
    </row>
    <row r="13" spans="1:5" x14ac:dyDescent="0.25">
      <c r="A13" s="86"/>
      <c r="B13" s="141" t="s">
        <v>286</v>
      </c>
      <c r="C13" s="139"/>
      <c r="D13" s="121">
        <f>SUM(D3:D12)</f>
        <v>111</v>
      </c>
      <c r="E13" s="86"/>
    </row>
    <row r="14" spans="1:5" x14ac:dyDescent="0.25">
      <c r="A14" s="86"/>
      <c r="B14" s="86"/>
      <c r="C14" s="86"/>
      <c r="D14" s="86"/>
      <c r="E14" s="86"/>
    </row>
    <row r="15" spans="1:5" x14ac:dyDescent="0.25">
      <c r="A15" s="86"/>
      <c r="B15" s="86"/>
      <c r="C15" s="86"/>
      <c r="D15" s="86"/>
      <c r="E15" s="86"/>
    </row>
    <row r="16" spans="1:5" x14ac:dyDescent="0.25">
      <c r="A16" s="86"/>
      <c r="B16" s="86"/>
      <c r="C16" s="86"/>
      <c r="D16" s="86"/>
      <c r="E16" s="86"/>
    </row>
    <row r="17" spans="1:5" x14ac:dyDescent="0.25">
      <c r="A17" s="86"/>
      <c r="B17" s="86"/>
      <c r="C17" s="86"/>
      <c r="D17" s="86"/>
      <c r="E17" s="86"/>
    </row>
    <row r="18" spans="1:5" x14ac:dyDescent="0.25">
      <c r="A18" s="86"/>
      <c r="B18" s="86"/>
      <c r="C18" s="86"/>
      <c r="D18" s="86"/>
      <c r="E18" s="86"/>
    </row>
    <row r="19" spans="1:5" x14ac:dyDescent="0.25">
      <c r="A19" s="86"/>
      <c r="B19" s="86"/>
      <c r="C19" s="86"/>
      <c r="D19" s="86"/>
      <c r="E19" s="86"/>
    </row>
    <row r="20" spans="1:5" x14ac:dyDescent="0.25">
      <c r="A20" s="86"/>
      <c r="B20" s="86"/>
      <c r="C20" s="86"/>
      <c r="D20" s="86"/>
      <c r="E20" s="86"/>
    </row>
    <row r="21" spans="1:5" x14ac:dyDescent="0.25">
      <c r="A21" s="86"/>
      <c r="B21" s="86"/>
      <c r="C21" s="86"/>
      <c r="D21" s="86"/>
      <c r="E21" s="86"/>
    </row>
    <row r="22" spans="1:5" x14ac:dyDescent="0.25">
      <c r="A22" s="86"/>
      <c r="B22" s="86"/>
      <c r="C22" s="86"/>
      <c r="D22" s="86"/>
      <c r="E22" s="86"/>
    </row>
    <row r="23" spans="1:5" x14ac:dyDescent="0.25">
      <c r="A23" s="86"/>
      <c r="B23" s="86"/>
      <c r="C23" s="86"/>
      <c r="D23" s="86"/>
      <c r="E23" s="86"/>
    </row>
    <row r="24" spans="1:5" x14ac:dyDescent="0.25">
      <c r="A24" s="86"/>
      <c r="B24" s="86"/>
      <c r="C24" s="86"/>
      <c r="D24" s="86"/>
      <c r="E24" s="86"/>
    </row>
    <row r="25" spans="1:5" x14ac:dyDescent="0.25">
      <c r="A25" s="86"/>
      <c r="B25" s="86"/>
      <c r="C25" s="86"/>
      <c r="D25" s="86"/>
      <c r="E25" s="86"/>
    </row>
    <row r="26" spans="1:5" x14ac:dyDescent="0.25">
      <c r="A26" s="86"/>
      <c r="B26" s="86"/>
      <c r="C26" s="86"/>
      <c r="D26" s="86"/>
      <c r="E26" s="86"/>
    </row>
    <row r="27" spans="1:5" x14ac:dyDescent="0.25">
      <c r="B27" s="86"/>
      <c r="C27" s="86"/>
      <c r="D27" s="86"/>
      <c r="E27" s="86"/>
    </row>
  </sheetData>
  <sheetProtection password="C5C7"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election sqref="A1:AZ1"/>
    </sheetView>
  </sheetViews>
  <sheetFormatPr baseColWidth="10" defaultColWidth="11.42578125" defaultRowHeight="15" x14ac:dyDescent="0.25"/>
  <cols>
    <col min="1" max="1" width="11.42578125" style="87" customWidth="1"/>
    <col min="2" max="2" width="5.7109375" style="87" customWidth="1"/>
    <col min="3" max="3" width="6.85546875" style="87" customWidth="1"/>
    <col min="4" max="4" width="19.28515625" style="87" customWidth="1"/>
    <col min="5" max="5" width="4.140625" style="87" customWidth="1"/>
    <col min="6" max="6" width="19.7109375" style="87" customWidth="1"/>
    <col min="7" max="7" width="2" style="87" customWidth="1"/>
    <col min="8" max="8" width="19.7109375" style="87" customWidth="1"/>
    <col min="9" max="9" width="2" style="87" customWidth="1"/>
    <col min="10" max="10" width="19.7109375" style="87" customWidth="1"/>
    <col min="11" max="11" width="2.42578125" style="87" customWidth="1"/>
    <col min="12" max="12" width="19.7109375" style="87" customWidth="1"/>
    <col min="13" max="13" width="2.5703125" style="87" customWidth="1"/>
    <col min="14" max="14" width="19.7109375" style="87" customWidth="1"/>
    <col min="15" max="15" width="5.7109375" style="87" customWidth="1"/>
    <col min="16" max="16384" width="11.42578125" style="87"/>
  </cols>
  <sheetData>
    <row r="1" spans="2:18" ht="20.25" customHeight="1" x14ac:dyDescent="0.25"/>
    <row r="2" spans="2:18" ht="27" customHeight="1" x14ac:dyDescent="0.25">
      <c r="B2" s="220" t="s">
        <v>322</v>
      </c>
      <c r="C2" s="221"/>
      <c r="D2" s="221"/>
      <c r="E2" s="221"/>
      <c r="F2" s="221"/>
      <c r="G2" s="221"/>
      <c r="H2" s="221"/>
      <c r="I2" s="221"/>
      <c r="J2" s="221"/>
      <c r="K2" s="221"/>
      <c r="L2" s="221"/>
      <c r="M2" s="221"/>
      <c r="N2" s="221"/>
      <c r="O2" s="222"/>
      <c r="P2" s="115"/>
    </row>
    <row r="3" spans="2:18" ht="30" customHeight="1" x14ac:dyDescent="0.25">
      <c r="B3" s="223"/>
      <c r="C3" s="224"/>
      <c r="D3" s="224"/>
      <c r="E3" s="224"/>
      <c r="F3" s="224"/>
      <c r="G3" s="224"/>
      <c r="H3" s="224"/>
      <c r="I3" s="224"/>
      <c r="J3" s="224"/>
      <c r="K3" s="224"/>
      <c r="L3" s="224"/>
      <c r="M3" s="224"/>
      <c r="N3" s="224"/>
      <c r="O3" s="225"/>
      <c r="P3" s="115"/>
    </row>
    <row r="4" spans="2:18" ht="20.25" customHeight="1" x14ac:dyDescent="0.25">
      <c r="B4" s="89"/>
      <c r="C4" s="91"/>
      <c r="D4" s="91"/>
      <c r="E4" s="91"/>
      <c r="F4" s="91"/>
      <c r="G4" s="91"/>
      <c r="H4" s="91"/>
      <c r="I4" s="91"/>
      <c r="J4" s="91"/>
      <c r="K4" s="91"/>
      <c r="L4" s="91"/>
      <c r="M4" s="91"/>
      <c r="N4" s="91"/>
      <c r="O4" s="104"/>
      <c r="P4" s="89"/>
    </row>
    <row r="5" spans="2:18" x14ac:dyDescent="0.25">
      <c r="B5" s="89"/>
      <c r="C5" s="91"/>
      <c r="D5" s="90"/>
      <c r="E5" s="91"/>
      <c r="F5" s="90"/>
      <c r="G5" s="91"/>
      <c r="H5" s="90"/>
      <c r="I5" s="91"/>
      <c r="J5" s="90"/>
      <c r="K5" s="91"/>
      <c r="L5" s="90"/>
      <c r="M5" s="91"/>
      <c r="N5" s="90"/>
      <c r="O5" s="104"/>
      <c r="P5" s="89"/>
    </row>
    <row r="6" spans="2:18" ht="40.5" customHeight="1" x14ac:dyDescent="0.25">
      <c r="B6" s="89"/>
      <c r="C6" s="219" t="s">
        <v>302</v>
      </c>
      <c r="D6" s="92" t="str">
        <f>Datos!T2</f>
        <v>Casi seguro (5)</v>
      </c>
      <c r="E6" s="91"/>
      <c r="F6" s="93">
        <f>COUNTIFS(Mapa_Proceso!$Q$12:$Q$35,$D6,Mapa_Proceso!$R$12:$R$35,F$16)</f>
        <v>0</v>
      </c>
      <c r="G6" s="94"/>
      <c r="H6" s="93">
        <f>COUNTIFS(Mapa_Proceso!$Q$12:$Q$35,$D6,Mapa_Proceso!$R$12:$R$35,H$16)</f>
        <v>0</v>
      </c>
      <c r="I6" s="94"/>
      <c r="J6" s="95">
        <f>COUNTIFS(Mapa_Proceso!$Q$12:$Q$35,$D6,Mapa_Proceso!$R$12:$R$35,J$16)</f>
        <v>0</v>
      </c>
      <c r="K6" s="94"/>
      <c r="L6" s="95">
        <f>COUNTIFS(Mapa_Proceso!$Q$12:$Q$35,$D6,Mapa_Proceso!$R$12:$R$35,L$16)</f>
        <v>0</v>
      </c>
      <c r="M6" s="94"/>
      <c r="N6" s="95">
        <f>COUNTIFS(Mapa_Proceso!$Q$12:$Q$35,$D6,Mapa_Proceso!$R$12:$R$35,N$16)</f>
        <v>0</v>
      </c>
      <c r="O6" s="104"/>
      <c r="P6" s="89"/>
    </row>
    <row r="7" spans="2:18" ht="12" customHeight="1" x14ac:dyDescent="0.25">
      <c r="B7" s="89"/>
      <c r="C7" s="219"/>
      <c r="D7" s="96"/>
      <c r="E7" s="91"/>
      <c r="F7" s="97"/>
      <c r="G7" s="94"/>
      <c r="H7" s="97"/>
      <c r="I7" s="94"/>
      <c r="J7" s="97"/>
      <c r="K7" s="94"/>
      <c r="L7" s="97"/>
      <c r="M7" s="94"/>
      <c r="N7" s="97"/>
      <c r="O7" s="104"/>
      <c r="P7" s="89"/>
    </row>
    <row r="8" spans="2:18" ht="40.5" customHeight="1" x14ac:dyDescent="0.25">
      <c r="B8" s="89"/>
      <c r="C8" s="219"/>
      <c r="D8" s="92" t="str">
        <f>Datos!T3</f>
        <v>Probable (4)</v>
      </c>
      <c r="E8" s="91"/>
      <c r="F8" s="98">
        <f>COUNTIFS(Mapa_Proceso!$Q$12:$Q$35,$D8,Mapa_Proceso!$R$12:$R$35,F$16)</f>
        <v>0</v>
      </c>
      <c r="G8" s="94"/>
      <c r="H8" s="93">
        <f>COUNTIFS(Mapa_Proceso!$Q$12:$Q$35,$D8,Mapa_Proceso!$R$12:$R$35,H$16)</f>
        <v>0</v>
      </c>
      <c r="I8" s="94"/>
      <c r="J8" s="93">
        <f>COUNTIFS(Mapa_Proceso!$Q$12:$Q$35,$D8,Mapa_Proceso!$R$12:$R$35,J$16)</f>
        <v>0</v>
      </c>
      <c r="K8" s="94"/>
      <c r="L8" s="95">
        <f>COUNTIFS(Mapa_Proceso!$Q$12:$Q$35,$D8,Mapa_Proceso!$R$12:$R$35,L$16)</f>
        <v>0</v>
      </c>
      <c r="M8" s="94"/>
      <c r="N8" s="95">
        <f>COUNTIFS(Mapa_Proceso!$Q$12:$Q$35,$D8,Mapa_Proceso!$R$12:$R$35,N$16)</f>
        <v>0</v>
      </c>
      <c r="O8" s="104"/>
      <c r="P8" s="89"/>
    </row>
    <row r="9" spans="2:18" ht="11.25" customHeight="1" x14ac:dyDescent="0.25">
      <c r="B9" s="89"/>
      <c r="C9" s="219"/>
      <c r="D9" s="96"/>
      <c r="E9" s="91"/>
      <c r="F9" s="97"/>
      <c r="G9" s="94"/>
      <c r="H9" s="97"/>
      <c r="I9" s="94"/>
      <c r="J9" s="97"/>
      <c r="K9" s="94"/>
      <c r="L9" s="97"/>
      <c r="M9" s="94"/>
      <c r="N9" s="97"/>
      <c r="O9" s="104"/>
      <c r="P9" s="89"/>
    </row>
    <row r="10" spans="2:18" ht="40.5" customHeight="1" x14ac:dyDescent="0.25">
      <c r="B10" s="89"/>
      <c r="C10" s="219"/>
      <c r="D10" s="92" t="str">
        <f>Datos!T4</f>
        <v>Posible (3)</v>
      </c>
      <c r="E10" s="91"/>
      <c r="F10" s="99">
        <f>COUNTIFS(Mapa_Proceso!$Q$12:$Q$35,$D10,Mapa_Proceso!$R$12:$R$35,F$16)</f>
        <v>0</v>
      </c>
      <c r="G10" s="94"/>
      <c r="H10" s="98">
        <f>COUNTIFS(Mapa_Proceso!$Q$12:$Q$35,$D10,Mapa_Proceso!$R$12:$R$35,H$16)</f>
        <v>0</v>
      </c>
      <c r="I10" s="94"/>
      <c r="J10" s="93">
        <f>COUNTIFS(Mapa_Proceso!$Q$12:$Q$35,$D10,Mapa_Proceso!$R$12:$R$35,J$16)</f>
        <v>0</v>
      </c>
      <c r="K10" s="94"/>
      <c r="L10" s="95">
        <f>COUNTIFS(Mapa_Proceso!$Q$12:$Q$35,$D10,Mapa_Proceso!$R$12:$R$35,L$16)</f>
        <v>0</v>
      </c>
      <c r="M10" s="94"/>
      <c r="N10" s="95">
        <f>COUNTIFS(Mapa_Proceso!$Q$12:$Q$35,$D10,Mapa_Proceso!$R$12:$R$35,N$16)</f>
        <v>0</v>
      </c>
      <c r="O10" s="104"/>
      <c r="P10" s="89"/>
      <c r="R10" s="130"/>
    </row>
    <row r="11" spans="2:18" ht="9" customHeight="1" x14ac:dyDescent="0.25">
      <c r="B11" s="89"/>
      <c r="C11" s="219"/>
      <c r="D11" s="96"/>
      <c r="E11" s="91"/>
      <c r="F11" s="97"/>
      <c r="G11" s="94"/>
      <c r="H11" s="97"/>
      <c r="I11" s="94"/>
      <c r="J11" s="97"/>
      <c r="K11" s="94"/>
      <c r="L11" s="97"/>
      <c r="M11" s="94"/>
      <c r="N11" s="97"/>
      <c r="O11" s="104"/>
      <c r="P11" s="89"/>
    </row>
    <row r="12" spans="2:18" ht="40.5" customHeight="1" x14ac:dyDescent="0.25">
      <c r="B12" s="89"/>
      <c r="C12" s="219"/>
      <c r="D12" s="92" t="str">
        <f>Datos!T5</f>
        <v>Improbable (2)</v>
      </c>
      <c r="E12" s="91"/>
      <c r="F12" s="99">
        <f>COUNTIFS(Mapa_Proceso!$Q$12:$Q$35,$D12,Mapa_Proceso!$R$12:$R$35,F$16)+1</f>
        <v>1</v>
      </c>
      <c r="G12" s="94"/>
      <c r="H12" s="99">
        <f>COUNTIFS(Mapa_Proceso!$Q$12:$Q$35,$D12,Mapa_Proceso!$R$12:$R$35,H$16)</f>
        <v>0</v>
      </c>
      <c r="I12" s="94"/>
      <c r="J12" s="98">
        <f>COUNTIFS(Mapa_Proceso!$Q$12:$Q$35,$D12,Mapa_Proceso!$R$12:$R$35,J$16)+1</f>
        <v>1</v>
      </c>
      <c r="K12" s="94"/>
      <c r="L12" s="93">
        <f>COUNTIFS(Mapa_Proceso!$Q$12:$Q$35,$D12,Mapa_Proceso!$R$12:$R$35,L$16)</f>
        <v>0</v>
      </c>
      <c r="M12" s="94"/>
      <c r="N12" s="95">
        <f>COUNTIFS(Mapa_Proceso!$Q$12:$Q$35,$D12,Mapa_Proceso!$R$12:$R$35,N$16)</f>
        <v>0</v>
      </c>
      <c r="O12" s="104"/>
      <c r="P12" s="89"/>
      <c r="R12" s="131"/>
    </row>
    <row r="13" spans="2:18" ht="9.75" customHeight="1" x14ac:dyDescent="0.25">
      <c r="B13" s="89"/>
      <c r="C13" s="219"/>
      <c r="D13" s="96"/>
      <c r="E13" s="91"/>
      <c r="F13" s="97"/>
      <c r="G13" s="94"/>
      <c r="H13" s="97"/>
      <c r="I13" s="94"/>
      <c r="J13" s="97"/>
      <c r="K13" s="94"/>
      <c r="L13" s="97"/>
      <c r="M13" s="94"/>
      <c r="N13" s="97"/>
      <c r="O13" s="104"/>
      <c r="P13" s="89"/>
    </row>
    <row r="14" spans="2:18" ht="40.5" customHeight="1" x14ac:dyDescent="0.25">
      <c r="B14" s="89"/>
      <c r="C14" s="219"/>
      <c r="D14" s="92" t="s">
        <v>144</v>
      </c>
      <c r="E14" s="91"/>
      <c r="F14" s="99">
        <f>COUNTIFS(Mapa_Proceso!$Q$12:$Q$35,$D14,Mapa_Proceso!$R$12:$R$35,F$16)+3</f>
        <v>3</v>
      </c>
      <c r="G14" s="94"/>
      <c r="H14" s="99">
        <f>COUNTIFS(Mapa_Proceso!$Q$12:$Q$35,$D14,Mapa_Proceso!$R$12:$R$35,H$16)+1</f>
        <v>1</v>
      </c>
      <c r="I14" s="94"/>
      <c r="J14" s="98">
        <f>COUNTIFS(Mapa_Proceso!$Q$12:$Q$35,$D14,Mapa_Proceso!$R$12:$R$35,J$16)+1</f>
        <v>5</v>
      </c>
      <c r="K14" s="94"/>
      <c r="L14" s="93">
        <f>COUNTIFS(Mapa_Proceso!$Q$12:$Q$35,$D14,Mapa_Proceso!$R$12:$R$35,L$16)</f>
        <v>12</v>
      </c>
      <c r="M14" s="94"/>
      <c r="N14" s="95">
        <f>COUNTIFS(Mapa_Proceso!$Q$12:$Q$35,$D14,Mapa_Proceso!$R$12:$R$35,N$16)</f>
        <v>8</v>
      </c>
      <c r="O14" s="104"/>
      <c r="P14" s="89"/>
    </row>
    <row r="15" spans="2:18" ht="27.75" customHeight="1" x14ac:dyDescent="0.25">
      <c r="B15" s="89"/>
      <c r="C15" s="91"/>
      <c r="D15" s="90"/>
      <c r="E15" s="91"/>
      <c r="F15" s="90"/>
      <c r="G15" s="91"/>
      <c r="H15" s="90"/>
      <c r="I15" s="91"/>
      <c r="J15" s="90"/>
      <c r="K15" s="91"/>
      <c r="L15" s="90"/>
      <c r="M15" s="91"/>
      <c r="N15" s="90"/>
      <c r="O15" s="104"/>
      <c r="P15" s="89"/>
    </row>
    <row r="16" spans="2:18" ht="41.25" customHeight="1" x14ac:dyDescent="0.25">
      <c r="B16" s="89"/>
      <c r="C16" s="91"/>
      <c r="D16" s="91"/>
      <c r="E16" s="91"/>
      <c r="F16" s="92" t="str">
        <f>Datos!U6</f>
        <v>Insignificante (1)</v>
      </c>
      <c r="G16" s="100"/>
      <c r="H16" s="92" t="str">
        <f>Datos!U5</f>
        <v>Menor (2)</v>
      </c>
      <c r="I16" s="100"/>
      <c r="J16" s="92" t="str">
        <f>Datos!U4</f>
        <v>Moderado (3)</v>
      </c>
      <c r="K16" s="100"/>
      <c r="L16" s="92" t="str">
        <f>Datos!U3</f>
        <v>Mayor (4)</v>
      </c>
      <c r="M16" s="100"/>
      <c r="N16" s="92" t="str">
        <f>Datos!U2</f>
        <v>Catastrófico (5)</v>
      </c>
      <c r="O16" s="104"/>
      <c r="P16" s="89"/>
    </row>
    <row r="17" spans="2:16" ht="41.25" customHeight="1" x14ac:dyDescent="0.25">
      <c r="B17" s="89"/>
      <c r="C17" s="91"/>
      <c r="D17" s="91"/>
      <c r="E17" s="91"/>
      <c r="F17" s="101"/>
      <c r="G17" s="102"/>
      <c r="H17" s="101"/>
      <c r="I17" s="102"/>
      <c r="J17" s="103" t="s">
        <v>301</v>
      </c>
      <c r="K17" s="102"/>
      <c r="L17" s="101"/>
      <c r="M17" s="102"/>
      <c r="N17" s="101"/>
      <c r="O17" s="104"/>
      <c r="P17" s="89"/>
    </row>
    <row r="18" spans="2:16" ht="18" customHeight="1" x14ac:dyDescent="0.25">
      <c r="B18" s="89"/>
      <c r="C18" s="91"/>
      <c r="D18" s="91"/>
      <c r="E18" s="91"/>
      <c r="F18" s="91"/>
      <c r="G18" s="91"/>
      <c r="H18" s="91"/>
      <c r="I18" s="91"/>
      <c r="J18" s="91"/>
      <c r="K18" s="91"/>
      <c r="L18" s="91"/>
      <c r="M18" s="91"/>
      <c r="N18" s="91"/>
      <c r="O18" s="104"/>
      <c r="P18" s="89"/>
    </row>
    <row r="19" spans="2:16" ht="26.25" x14ac:dyDescent="0.25">
      <c r="B19" s="89"/>
      <c r="C19" s="91"/>
      <c r="D19" s="103" t="s">
        <v>234</v>
      </c>
      <c r="E19" s="91"/>
      <c r="F19" s="105">
        <f>F10+F12+F14+H12+H14</f>
        <v>5</v>
      </c>
      <c r="G19" s="94"/>
      <c r="H19" s="105">
        <f>F8+H10+J12+J14</f>
        <v>6</v>
      </c>
      <c r="I19" s="94"/>
      <c r="J19" s="105">
        <f>F6+H6+H8+J8+J10+L12+L14</f>
        <v>12</v>
      </c>
      <c r="K19" s="94"/>
      <c r="L19" s="105">
        <f>J6+L6+N6+L8+N8+L10+N10+N12+N14</f>
        <v>8</v>
      </c>
      <c r="M19" s="102"/>
      <c r="N19" s="102"/>
      <c r="O19" s="104"/>
      <c r="P19" s="89"/>
    </row>
    <row r="20" spans="2:16" ht="26.25" customHeight="1" x14ac:dyDescent="0.3">
      <c r="B20" s="89"/>
      <c r="C20" s="91"/>
      <c r="D20" s="106">
        <f>SUM(F6:N14)</f>
        <v>31</v>
      </c>
      <c r="E20" s="91"/>
      <c r="F20" s="107" t="s">
        <v>303</v>
      </c>
      <c r="G20" s="108"/>
      <c r="H20" s="109" t="s">
        <v>86</v>
      </c>
      <c r="I20" s="108"/>
      <c r="J20" s="110" t="s">
        <v>304</v>
      </c>
      <c r="K20" s="108"/>
      <c r="L20" s="111" t="s">
        <v>305</v>
      </c>
      <c r="M20" s="91"/>
      <c r="N20" s="91"/>
      <c r="O20" s="104"/>
      <c r="P20" s="89"/>
    </row>
    <row r="21" spans="2:16" x14ac:dyDescent="0.25">
      <c r="B21" s="112"/>
      <c r="C21" s="113"/>
      <c r="D21" s="113"/>
      <c r="E21" s="113"/>
      <c r="F21" s="113"/>
      <c r="G21" s="113"/>
      <c r="H21" s="113"/>
      <c r="I21" s="113"/>
      <c r="J21" s="113"/>
      <c r="K21" s="113"/>
      <c r="L21" s="113"/>
      <c r="M21" s="113"/>
      <c r="N21" s="113"/>
      <c r="O21" s="114"/>
      <c r="P21" s="89"/>
    </row>
  </sheetData>
  <sheetProtection password="C5C7"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5"/>
  <sheetViews>
    <sheetView workbookViewId="0"/>
  </sheetViews>
  <sheetFormatPr baseColWidth="10" defaultRowHeight="15" x14ac:dyDescent="0.25"/>
  <cols>
    <col min="1" max="1" width="64" customWidth="1"/>
    <col min="2" max="2" width="72.42578125" customWidth="1"/>
  </cols>
  <sheetData>
    <row r="1" spans="1:2" x14ac:dyDescent="0.25">
      <c r="A1" s="6" t="s">
        <v>2</v>
      </c>
      <c r="B1" s="79" t="s">
        <v>283</v>
      </c>
    </row>
    <row r="2" spans="1:2" x14ac:dyDescent="0.25">
      <c r="A2" s="18" t="s">
        <v>147</v>
      </c>
      <c r="B2" t="s">
        <v>265</v>
      </c>
    </row>
    <row r="3" spans="1:2" x14ac:dyDescent="0.25">
      <c r="A3" s="18" t="s">
        <v>90</v>
      </c>
      <c r="B3" t="s">
        <v>266</v>
      </c>
    </row>
    <row r="4" spans="1:2" x14ac:dyDescent="0.25">
      <c r="A4" s="18" t="s">
        <v>216</v>
      </c>
      <c r="B4" t="s">
        <v>267</v>
      </c>
    </row>
    <row r="5" spans="1:2" x14ac:dyDescent="0.25">
      <c r="A5" s="18" t="s">
        <v>201</v>
      </c>
      <c r="B5" t="s">
        <v>267</v>
      </c>
    </row>
    <row r="6" spans="1:2" x14ac:dyDescent="0.25">
      <c r="A6" s="18" t="s">
        <v>169</v>
      </c>
      <c r="B6" t="s">
        <v>268</v>
      </c>
    </row>
    <row r="7" spans="1:2" ht="25.5" x14ac:dyDescent="0.25">
      <c r="A7" s="18" t="s">
        <v>186</v>
      </c>
      <c r="B7" t="s">
        <v>268</v>
      </c>
    </row>
    <row r="8" spans="1:2" x14ac:dyDescent="0.25">
      <c r="A8" s="18" t="s">
        <v>209</v>
      </c>
      <c r="B8" t="s">
        <v>269</v>
      </c>
    </row>
    <row r="9" spans="1:2" x14ac:dyDescent="0.25">
      <c r="A9" s="18" t="s">
        <v>182</v>
      </c>
      <c r="B9" t="s">
        <v>270</v>
      </c>
    </row>
    <row r="10" spans="1:2" x14ac:dyDescent="0.25">
      <c r="A10" s="18" t="s">
        <v>159</v>
      </c>
      <c r="B10" t="s">
        <v>271</v>
      </c>
    </row>
    <row r="11" spans="1:2" ht="25.5" x14ac:dyDescent="0.25">
      <c r="A11" s="18" t="s">
        <v>189</v>
      </c>
      <c r="B11" t="s">
        <v>272</v>
      </c>
    </row>
    <row r="12" spans="1:2" x14ac:dyDescent="0.25">
      <c r="A12" s="18" t="s">
        <v>225</v>
      </c>
      <c r="B12" t="s">
        <v>273</v>
      </c>
    </row>
    <row r="13" spans="1:2" x14ac:dyDescent="0.25">
      <c r="A13" s="18" t="s">
        <v>36</v>
      </c>
      <c r="B13" t="s">
        <v>274</v>
      </c>
    </row>
    <row r="14" spans="1:2" ht="38.25" x14ac:dyDescent="0.25">
      <c r="A14" s="18" t="s">
        <v>65</v>
      </c>
      <c r="B14" t="s">
        <v>275</v>
      </c>
    </row>
    <row r="15" spans="1:2" x14ac:dyDescent="0.25">
      <c r="A15" s="18" t="s">
        <v>193</v>
      </c>
      <c r="B15" t="s">
        <v>276</v>
      </c>
    </row>
    <row r="16" spans="1:2" x14ac:dyDescent="0.25">
      <c r="A16" s="18" t="s">
        <v>112</v>
      </c>
      <c r="B16" t="s">
        <v>277</v>
      </c>
    </row>
    <row r="17" spans="1:2" x14ac:dyDescent="0.25">
      <c r="A17" s="18" t="s">
        <v>219</v>
      </c>
      <c r="B17" t="s">
        <v>278</v>
      </c>
    </row>
    <row r="18" spans="1:2" x14ac:dyDescent="0.25">
      <c r="A18" s="18" t="s">
        <v>197</v>
      </c>
      <c r="B18" t="s">
        <v>279</v>
      </c>
    </row>
    <row r="19" spans="1:2" x14ac:dyDescent="0.25">
      <c r="A19" s="18" t="s">
        <v>213</v>
      </c>
      <c r="B19" t="s">
        <v>279</v>
      </c>
    </row>
    <row r="20" spans="1:2" x14ac:dyDescent="0.25">
      <c r="A20" s="18" t="s">
        <v>205</v>
      </c>
      <c r="B20" t="s">
        <v>279</v>
      </c>
    </row>
    <row r="21" spans="1:2" x14ac:dyDescent="0.25">
      <c r="A21" s="18" t="s">
        <v>222</v>
      </c>
      <c r="B21" t="s">
        <v>280</v>
      </c>
    </row>
    <row r="22" spans="1:2" x14ac:dyDescent="0.25">
      <c r="A22" s="18" t="s">
        <v>176</v>
      </c>
      <c r="B22" t="s">
        <v>281</v>
      </c>
    </row>
    <row r="23" spans="1:2" x14ac:dyDescent="0.25">
      <c r="A23" s="18" t="s">
        <v>130</v>
      </c>
      <c r="B23" t="s">
        <v>282</v>
      </c>
    </row>
    <row r="24" spans="1:2" x14ac:dyDescent="0.25">
      <c r="A24" s="18" t="s">
        <v>323</v>
      </c>
      <c r="B24" t="s">
        <v>325</v>
      </c>
    </row>
    <row r="25" spans="1:2" ht="25.5" x14ac:dyDescent="0.25">
      <c r="A25" s="18" t="s">
        <v>324</v>
      </c>
      <c r="B25" t="s">
        <v>265</v>
      </c>
    </row>
  </sheetData>
  <sheetProtection password="C5C7" sheet="1" objects="1" scenarios="1"/>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A8" sqref="A8"/>
    </sheetView>
  </sheetViews>
  <sheetFormatPr baseColWidth="10" defaultColWidth="11.42578125" defaultRowHeight="15" x14ac:dyDescent="0.25"/>
  <cols>
    <col min="1" max="1" width="21.42578125" style="87" bestFit="1" customWidth="1"/>
    <col min="2" max="2" width="56.5703125" style="87" bestFit="1" customWidth="1"/>
    <col min="3" max="3" width="16.7109375" style="87" bestFit="1" customWidth="1"/>
    <col min="4" max="4" width="23.140625" style="87" bestFit="1" customWidth="1"/>
    <col min="5" max="16384" width="11.42578125" style="87"/>
  </cols>
  <sheetData>
    <row r="3" spans="1:3" x14ac:dyDescent="0.25">
      <c r="A3" s="116" t="s">
        <v>261</v>
      </c>
      <c r="B3"/>
      <c r="C3"/>
    </row>
    <row r="4" spans="1:3" x14ac:dyDescent="0.25">
      <c r="A4" s="87" t="s">
        <v>64</v>
      </c>
      <c r="B4"/>
      <c r="C4"/>
    </row>
    <row r="5" spans="1:3" x14ac:dyDescent="0.25">
      <c r="A5" s="87" t="s">
        <v>35</v>
      </c>
      <c r="B5"/>
      <c r="C5"/>
    </row>
    <row r="6" spans="1:3" x14ac:dyDescent="0.25">
      <c r="A6" s="87" t="s">
        <v>262</v>
      </c>
      <c r="B6"/>
      <c r="C6"/>
    </row>
    <row r="7" spans="1:3" x14ac:dyDescent="0.25">
      <c r="A7"/>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ColWidth="11.42578125" defaultRowHeight="15" x14ac:dyDescent="0.25"/>
  <cols>
    <col min="1" max="1" width="22.5703125" style="87" customWidth="1"/>
    <col min="2" max="2" width="4.28515625" style="87" customWidth="1"/>
    <col min="3" max="3" width="11.85546875" style="87" customWidth="1"/>
    <col min="4" max="4" width="21.140625" style="87" customWidth="1"/>
    <col min="5" max="16384" width="11.42578125" style="87"/>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87" t="s">
        <v>294</v>
      </c>
      <c r="B9" s="87" t="e">
        <f>COUNTIF(Mapa_Proceso!#REF!,Perpectivas!$A$3)+COUNTIF(Mapa_Proceso!#REF!,Perpectivas!$A$4)+COUNTIF(Mapa_Proceso!#REF!,Perpectivas!$A$2)</f>
        <v>#REF!</v>
      </c>
    </row>
    <row r="10" spans="1:2" x14ac:dyDescent="0.25">
      <c r="A10" s="87" t="s">
        <v>136</v>
      </c>
      <c r="B10" s="87" t="e">
        <f>COUNTIF(Mapa_Proceso!#REF!,Perpectivas!$A$3)+COUNTIF(Mapa_Proceso!#REF!,Perpectivas!$A$4)+COUNTIF(Mapa_Proceso!#REF!,Perpectivas!$A$2)</f>
        <v>#REF!</v>
      </c>
    </row>
    <row r="11" spans="1:2" x14ac:dyDescent="0.25">
      <c r="A11" s="87" t="s">
        <v>70</v>
      </c>
      <c r="B11" s="87" t="e">
        <f>COUNTIF(Mapa_Proceso!#REF!,Perpectivas!$A$3)+COUNTIF(Mapa_Proceso!#REF!,Perpectivas!$A$4)+COUNTIF(Mapa_Proceso!#REF!,Perpectivas!$A$2)</f>
        <v>#REF!</v>
      </c>
    </row>
    <row r="12" spans="1:2" x14ac:dyDescent="0.25">
      <c r="A12" s="87" t="s">
        <v>293</v>
      </c>
      <c r="B12" s="87" t="e">
        <f>COUNTIF(Mapa_Proceso!#REF!,Perpectivas!$A$3)+COUNTIF(Mapa_Proceso!#REF!,Perpectivas!$A$4)+COUNTIF(Mapa_Proceso!#REF!,Perpectivas!$A$2)</f>
        <v>#REF!</v>
      </c>
    </row>
    <row r="13" spans="1:2" x14ac:dyDescent="0.25">
      <c r="A13" s="87" t="s">
        <v>292</v>
      </c>
      <c r="B13" s="87" t="e">
        <f>COUNTIF(Mapa_Proceso!#REF!,Perpectivas!$A$3)+COUNTIF(Mapa_Proceso!#REF!,Perpectivas!$A$4)+COUNTIF(Mapa_Proceso!#REF!,Perpectivas!$A$2)</f>
        <v>#REF!</v>
      </c>
    </row>
    <row r="14" spans="1:2" x14ac:dyDescent="0.25">
      <c r="A14" s="87" t="s">
        <v>152</v>
      </c>
      <c r="B14" s="87" t="e">
        <f>COUNTIF(Mapa_Proceso!#REF!,Perpectivas!$A$3)+COUNTIF(Mapa_Proceso!#REF!,Perpectivas!$A$4)+COUNTIF(Mapa_Proceso!#REF!,Perpectivas!$A$2)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38"/>
  <sheetViews>
    <sheetView topLeftCell="A25" workbookViewId="0">
      <selection activeCell="C32" sqref="C32:C41"/>
    </sheetView>
  </sheetViews>
  <sheetFormatPr baseColWidth="10" defaultRowHeight="15" x14ac:dyDescent="0.25"/>
  <cols>
    <col min="1" max="1" width="17.5703125" bestFit="1" customWidth="1"/>
    <col min="2" max="2" width="22.42578125" bestFit="1" customWidth="1"/>
    <col min="3" max="3" width="9.5703125" bestFit="1" customWidth="1"/>
    <col min="4" max="4" width="9.85546875" bestFit="1" customWidth="1"/>
    <col min="5" max="5" width="13.140625" bestFit="1" customWidth="1"/>
    <col min="6" max="8" width="12.5703125" bestFit="1" customWidth="1"/>
    <col min="9" max="9" width="12.28515625" bestFit="1" customWidth="1"/>
    <col min="10"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306</v>
      </c>
    </row>
    <row r="3" spans="1:8" x14ac:dyDescent="0.25">
      <c r="B3" s="76" t="s">
        <v>263</v>
      </c>
    </row>
    <row r="4" spans="1:8" x14ac:dyDescent="0.25">
      <c r="A4" s="76" t="s">
        <v>261</v>
      </c>
      <c r="B4" t="s">
        <v>52</v>
      </c>
      <c r="C4" t="s">
        <v>79</v>
      </c>
      <c r="D4" t="s">
        <v>125</v>
      </c>
      <c r="E4" t="s">
        <v>104</v>
      </c>
      <c r="F4" t="s">
        <v>262</v>
      </c>
    </row>
    <row r="5" spans="1:8" x14ac:dyDescent="0.25">
      <c r="A5" s="77" t="s">
        <v>51</v>
      </c>
    </row>
    <row r="6" spans="1:8" x14ac:dyDescent="0.25">
      <c r="A6" s="77" t="s">
        <v>124</v>
      </c>
    </row>
    <row r="7" spans="1:8" x14ac:dyDescent="0.25">
      <c r="A7" s="77" t="s">
        <v>103</v>
      </c>
    </row>
    <row r="8" spans="1:8" x14ac:dyDescent="0.25">
      <c r="A8" s="77" t="s">
        <v>78</v>
      </c>
    </row>
    <row r="9" spans="1:8" x14ac:dyDescent="0.25">
      <c r="A9" s="77" t="s">
        <v>144</v>
      </c>
    </row>
    <row r="10" spans="1:8" x14ac:dyDescent="0.25">
      <c r="A10" s="77" t="s">
        <v>262</v>
      </c>
    </row>
    <row r="13" spans="1:8" x14ac:dyDescent="0.25">
      <c r="A13" s="77"/>
      <c r="B13" s="78"/>
      <c r="C13" s="78"/>
      <c r="D13" s="78"/>
      <c r="E13" s="78"/>
      <c r="F13" s="78"/>
      <c r="G13" s="78"/>
      <c r="H13" s="78"/>
    </row>
    <row r="14" spans="1:8" x14ac:dyDescent="0.25">
      <c r="A14" s="77"/>
      <c r="B14" s="78"/>
      <c r="C14" s="78"/>
      <c r="D14" s="78"/>
      <c r="E14" s="78"/>
      <c r="F14" s="78"/>
      <c r="G14" s="78"/>
      <c r="H14" s="78"/>
    </row>
    <row r="18" spans="1:24" x14ac:dyDescent="0.25">
      <c r="A18" t="s">
        <v>307</v>
      </c>
    </row>
    <row r="19" spans="1:24" x14ac:dyDescent="0.25">
      <c r="B19" s="76" t="s">
        <v>263</v>
      </c>
    </row>
    <row r="20" spans="1:24" x14ac:dyDescent="0.25">
      <c r="A20" s="76" t="s">
        <v>261</v>
      </c>
      <c r="B20" t="s">
        <v>52</v>
      </c>
      <c r="C20" t="s">
        <v>145</v>
      </c>
      <c r="D20" t="s">
        <v>79</v>
      </c>
      <c r="E20" t="s">
        <v>125</v>
      </c>
      <c r="F20" t="s">
        <v>104</v>
      </c>
      <c r="G20" t="s">
        <v>262</v>
      </c>
    </row>
    <row r="21" spans="1:24" x14ac:dyDescent="0.25">
      <c r="A21" s="77" t="s">
        <v>124</v>
      </c>
    </row>
    <row r="22" spans="1:24" x14ac:dyDescent="0.25">
      <c r="A22" s="77" t="s">
        <v>103</v>
      </c>
    </row>
    <row r="23" spans="1:24" x14ac:dyDescent="0.25">
      <c r="A23" s="77" t="s">
        <v>144</v>
      </c>
    </row>
    <row r="24" spans="1:24" x14ac:dyDescent="0.25">
      <c r="A24" s="77" t="s">
        <v>262</v>
      </c>
    </row>
    <row r="31" spans="1:24" x14ac:dyDescent="0.25">
      <c r="A31" s="76" t="s">
        <v>297</v>
      </c>
      <c r="B31" s="76" t="s">
        <v>300</v>
      </c>
    </row>
    <row r="32" spans="1:24" x14ac:dyDescent="0.25">
      <c r="A32" t="s">
        <v>81</v>
      </c>
      <c r="B32" t="s">
        <v>81</v>
      </c>
      <c r="K32" s="76"/>
      <c r="L32" s="76"/>
      <c r="M32" s="76"/>
      <c r="N32" s="76"/>
      <c r="O32" s="76"/>
      <c r="P32" s="76"/>
      <c r="Q32" s="76"/>
      <c r="R32" s="76"/>
      <c r="S32" s="76"/>
      <c r="T32" s="76"/>
      <c r="U32" s="76"/>
      <c r="V32" s="76"/>
      <c r="W32" s="76"/>
      <c r="X32" s="76"/>
    </row>
    <row r="33" spans="1:2" x14ac:dyDescent="0.25">
      <c r="B33" t="s">
        <v>126</v>
      </c>
    </row>
    <row r="34" spans="1:2" x14ac:dyDescent="0.25">
      <c r="A34" t="s">
        <v>126</v>
      </c>
      <c r="B34" t="s">
        <v>126</v>
      </c>
    </row>
    <row r="35" spans="1:2" x14ac:dyDescent="0.25">
      <c r="A35" t="s">
        <v>54</v>
      </c>
      <c r="B35" t="s">
        <v>54</v>
      </c>
    </row>
    <row r="36" spans="1:2" x14ac:dyDescent="0.25">
      <c r="B36" t="s">
        <v>105</v>
      </c>
    </row>
    <row r="37" spans="1:2" x14ac:dyDescent="0.25">
      <c r="A37" t="s">
        <v>105</v>
      </c>
      <c r="B37" t="s">
        <v>126</v>
      </c>
    </row>
    <row r="38" spans="1:2" x14ac:dyDescent="0.25">
      <c r="B38" t="s">
        <v>105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76" t="s">
        <v>261</v>
      </c>
      <c r="B3" s="76" t="s">
        <v>291</v>
      </c>
      <c r="C3" t="s">
        <v>264</v>
      </c>
    </row>
    <row r="4" spans="1:3" x14ac:dyDescent="0.25">
      <c r="A4" s="77" t="s">
        <v>81</v>
      </c>
      <c r="B4" s="77" t="s">
        <v>110</v>
      </c>
      <c r="C4" s="78">
        <v>1</v>
      </c>
    </row>
    <row r="5" spans="1:3" x14ac:dyDescent="0.25">
      <c r="B5" s="77" t="s">
        <v>61</v>
      </c>
      <c r="C5" s="78">
        <v>17</v>
      </c>
    </row>
    <row r="6" spans="1:3" x14ac:dyDescent="0.25">
      <c r="B6" s="77" t="s">
        <v>86</v>
      </c>
      <c r="C6" s="78">
        <v>1</v>
      </c>
    </row>
    <row r="7" spans="1:3" x14ac:dyDescent="0.25">
      <c r="A7" s="77" t="s">
        <v>126</v>
      </c>
      <c r="B7" s="77" t="s">
        <v>61</v>
      </c>
      <c r="C7" s="78">
        <v>57</v>
      </c>
    </row>
    <row r="8" spans="1:3" x14ac:dyDescent="0.25">
      <c r="B8" s="77" t="s">
        <v>86</v>
      </c>
      <c r="C8" s="78">
        <v>2</v>
      </c>
    </row>
    <row r="9" spans="1:3" x14ac:dyDescent="0.25">
      <c r="A9" s="77" t="s">
        <v>54</v>
      </c>
      <c r="B9" s="77" t="s">
        <v>61</v>
      </c>
      <c r="C9" s="78">
        <v>7</v>
      </c>
    </row>
    <row r="10" spans="1:3" x14ac:dyDescent="0.25">
      <c r="A10" s="77" t="s">
        <v>105</v>
      </c>
      <c r="B10" s="77" t="s">
        <v>61</v>
      </c>
      <c r="C10" s="78">
        <v>17</v>
      </c>
    </row>
    <row r="11" spans="1:3" x14ac:dyDescent="0.25">
      <c r="B11" s="77" t="s">
        <v>86</v>
      </c>
      <c r="C11" s="78">
        <v>3</v>
      </c>
    </row>
    <row r="12" spans="1:3" x14ac:dyDescent="0.25">
      <c r="A12" s="77" t="s">
        <v>262</v>
      </c>
      <c r="C12" s="78">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BS35"/>
  <sheetViews>
    <sheetView showGridLines="0" tabSelected="1" view="pageBreakPreview" zoomScale="60" zoomScaleNormal="60" workbookViewId="0">
      <selection sqref="A1:AH1"/>
    </sheetView>
  </sheetViews>
  <sheetFormatPr baseColWidth="10" defaultColWidth="11.42578125" defaultRowHeight="12.75" x14ac:dyDescent="0.2"/>
  <cols>
    <col min="1" max="1" width="35.5703125" style="2" customWidth="1"/>
    <col min="2" max="2" width="30.7109375" style="2" customWidth="1"/>
    <col min="3" max="3" width="53.85546875" style="2" customWidth="1"/>
    <col min="4" max="4" width="15.7109375" style="2" customWidth="1"/>
    <col min="5" max="5" width="15.42578125" style="2" customWidth="1"/>
    <col min="6" max="8" width="41" style="2" customWidth="1"/>
    <col min="9" max="9" width="44.85546875" style="2" customWidth="1"/>
    <col min="10" max="12" width="50.7109375" style="2" customWidth="1"/>
    <col min="13" max="14" width="5.28515625" style="2" customWidth="1"/>
    <col min="15" max="15" width="18.85546875" style="2" customWidth="1"/>
    <col min="16" max="16" width="31.140625" style="2" customWidth="1"/>
    <col min="17" max="18" width="5.28515625" style="2" customWidth="1"/>
    <col min="19" max="34" width="32.140625" style="2" customWidth="1"/>
    <col min="35" max="35" width="14.7109375" style="2" customWidth="1"/>
    <col min="36" max="36" width="23.42578125" style="2" customWidth="1"/>
    <col min="37" max="37" width="31.42578125" style="2" customWidth="1"/>
    <col min="38" max="38" width="14.7109375" style="2" customWidth="1"/>
    <col min="39" max="39" width="23.42578125" style="2" customWidth="1"/>
    <col min="40" max="40" width="31.42578125" style="2" customWidth="1"/>
    <col min="41" max="41" width="14.7109375" style="2" customWidth="1"/>
    <col min="42" max="42" width="23.42578125" style="2" customWidth="1"/>
    <col min="43" max="43" width="31.4257812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82" width="11.42578125" style="2" customWidth="1"/>
    <col min="83" max="16384" width="11.42578125" style="2"/>
  </cols>
  <sheetData>
    <row r="1" spans="1:71" ht="81" customHeight="1" x14ac:dyDescent="0.2">
      <c r="A1" s="212"/>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row>
    <row r="2" spans="1:71" ht="9.75" customHeight="1" x14ac:dyDescent="0.2">
      <c r="A2" s="211" t="s">
        <v>260</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row>
    <row r="3" spans="1:71" ht="9.75" customHeight="1" x14ac:dyDescent="0.2">
      <c r="A3" s="211"/>
      <c r="B3" s="211"/>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row>
    <row r="4" spans="1:71" ht="9.75" customHeight="1" x14ac:dyDescent="0.2">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row>
    <row r="5" spans="1:71" ht="5.25" customHeight="1" thickBot="1" x14ac:dyDescent="0.25">
      <c r="A5" s="212"/>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row>
    <row r="6" spans="1:71" ht="51" customHeight="1" thickTop="1" x14ac:dyDescent="0.2">
      <c r="A6" s="72" t="s">
        <v>244</v>
      </c>
      <c r="B6" s="85">
        <v>44466</v>
      </c>
      <c r="C6" s="3"/>
      <c r="D6" s="4"/>
      <c r="E6" s="4"/>
      <c r="F6" s="4"/>
      <c r="G6" s="4"/>
      <c r="H6" s="4"/>
      <c r="I6" s="4"/>
      <c r="J6" s="4"/>
      <c r="K6" s="4"/>
      <c r="L6" s="4"/>
      <c r="M6" s="226" t="s">
        <v>867</v>
      </c>
      <c r="N6" s="227"/>
      <c r="O6" s="227"/>
      <c r="P6" s="227"/>
      <c r="Q6" s="227"/>
      <c r="R6" s="227"/>
      <c r="S6" s="227"/>
      <c r="T6" s="228"/>
      <c r="U6" s="4"/>
      <c r="V6" s="4"/>
      <c r="W6" s="4"/>
      <c r="X6" s="4"/>
      <c r="Y6" s="4"/>
      <c r="Z6" s="4"/>
      <c r="AA6" s="4"/>
      <c r="AB6" s="4"/>
      <c r="AC6" s="4"/>
      <c r="AD6" s="4"/>
      <c r="AE6" s="4"/>
      <c r="AF6" s="4"/>
      <c r="AG6" s="4"/>
      <c r="AH6" s="4"/>
    </row>
    <row r="7" spans="1:71" ht="4.5" customHeight="1" thickBot="1" x14ac:dyDescent="0.25">
      <c r="A7" s="73"/>
      <c r="B7" s="73"/>
      <c r="M7" s="229"/>
      <c r="N7" s="230"/>
      <c r="O7" s="230"/>
      <c r="P7" s="230"/>
      <c r="Q7" s="230"/>
      <c r="R7" s="230"/>
      <c r="S7" s="230"/>
      <c r="T7" s="231"/>
    </row>
    <row r="8" spans="1:71" ht="5.25" customHeight="1" thickTop="1" thickBot="1" x14ac:dyDescent="0.25">
      <c r="A8" s="45"/>
      <c r="B8" s="73"/>
    </row>
    <row r="9" spans="1:71" ht="18" customHeight="1" x14ac:dyDescent="0.2">
      <c r="A9" s="74"/>
      <c r="B9" s="143"/>
      <c r="C9" s="147"/>
      <c r="D9" s="143"/>
      <c r="E9" s="150"/>
      <c r="F9" s="184" t="s">
        <v>246</v>
      </c>
      <c r="G9" s="185"/>
      <c r="H9" s="186"/>
      <c r="I9" s="190" t="s">
        <v>247</v>
      </c>
      <c r="J9" s="191"/>
      <c r="K9" s="191"/>
      <c r="L9" s="192"/>
      <c r="M9" s="177"/>
      <c r="N9" s="200" t="s">
        <v>248</v>
      </c>
      <c r="O9" s="200"/>
      <c r="P9" s="201"/>
      <c r="Q9" s="205" t="s">
        <v>249</v>
      </c>
      <c r="R9" s="206"/>
      <c r="S9" s="206"/>
      <c r="T9" s="207"/>
      <c r="U9" s="196" t="s">
        <v>243</v>
      </c>
      <c r="V9" s="197"/>
      <c r="W9" s="197"/>
      <c r="X9" s="197"/>
      <c r="Y9" s="197"/>
      <c r="Z9" s="197"/>
      <c r="AA9" s="197"/>
      <c r="AB9" s="197"/>
      <c r="AC9" s="197"/>
      <c r="AD9" s="197"/>
      <c r="AE9" s="197"/>
      <c r="AF9" s="197"/>
      <c r="AG9" s="197"/>
      <c r="AH9" s="197"/>
      <c r="AI9" s="178" t="s">
        <v>241</v>
      </c>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80"/>
    </row>
    <row r="10" spans="1:71" ht="21.95" customHeight="1" x14ac:dyDescent="0.2">
      <c r="A10" s="75"/>
      <c r="B10" s="145"/>
      <c r="C10" s="148"/>
      <c r="D10" s="146"/>
      <c r="E10" s="151"/>
      <c r="F10" s="187"/>
      <c r="G10" s="188"/>
      <c r="H10" s="189"/>
      <c r="I10" s="193"/>
      <c r="J10" s="194"/>
      <c r="K10" s="194"/>
      <c r="L10" s="195"/>
      <c r="M10" s="54"/>
      <c r="N10" s="202"/>
      <c r="O10" s="203"/>
      <c r="P10" s="204"/>
      <c r="Q10" s="208"/>
      <c r="R10" s="209"/>
      <c r="S10" s="209"/>
      <c r="T10" s="210"/>
      <c r="U10" s="58"/>
      <c r="V10" s="213" t="s">
        <v>329</v>
      </c>
      <c r="W10" s="214"/>
      <c r="X10" s="214"/>
      <c r="Y10" s="214"/>
      <c r="Z10" s="215"/>
      <c r="AA10" s="216" t="s">
        <v>250</v>
      </c>
      <c r="AB10" s="217"/>
      <c r="AC10" s="217"/>
      <c r="AD10" s="217"/>
      <c r="AE10" s="218"/>
      <c r="AF10" s="198" t="s">
        <v>251</v>
      </c>
      <c r="AG10" s="199"/>
      <c r="AH10" s="199"/>
      <c r="AI10" s="181"/>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3"/>
    </row>
    <row r="11" spans="1:71" ht="132" customHeight="1" x14ac:dyDescent="0.2">
      <c r="A11" s="80" t="s">
        <v>326</v>
      </c>
      <c r="B11" s="142" t="s">
        <v>327</v>
      </c>
      <c r="C11" s="149" t="s">
        <v>245</v>
      </c>
      <c r="D11" s="142" t="s">
        <v>228</v>
      </c>
      <c r="E11" s="144" t="s">
        <v>229</v>
      </c>
      <c r="F11" s="46" t="s">
        <v>231</v>
      </c>
      <c r="G11" s="46" t="s">
        <v>232</v>
      </c>
      <c r="H11" s="50" t="s">
        <v>230</v>
      </c>
      <c r="I11" s="46" t="s">
        <v>328</v>
      </c>
      <c r="J11" s="55" t="s">
        <v>253</v>
      </c>
      <c r="K11" s="46" t="s">
        <v>254</v>
      </c>
      <c r="L11" s="46" t="s">
        <v>308</v>
      </c>
      <c r="M11" s="56" t="s">
        <v>295</v>
      </c>
      <c r="N11" s="56" t="s">
        <v>296</v>
      </c>
      <c r="O11" s="57" t="s">
        <v>297</v>
      </c>
      <c r="P11" s="57" t="s">
        <v>255</v>
      </c>
      <c r="Q11" s="51" t="s">
        <v>298</v>
      </c>
      <c r="R11" s="47" t="s">
        <v>299</v>
      </c>
      <c r="S11" s="50" t="s">
        <v>300</v>
      </c>
      <c r="T11" s="50" t="s">
        <v>255</v>
      </c>
      <c r="U11" s="46" t="s">
        <v>256</v>
      </c>
      <c r="V11" s="50" t="s">
        <v>257</v>
      </c>
      <c r="W11" s="50" t="s">
        <v>236</v>
      </c>
      <c r="X11" s="50" t="s">
        <v>237</v>
      </c>
      <c r="Y11" s="50" t="s">
        <v>238</v>
      </c>
      <c r="Z11" s="50" t="s">
        <v>239</v>
      </c>
      <c r="AA11" s="46" t="s">
        <v>257</v>
      </c>
      <c r="AB11" s="46" t="s">
        <v>236</v>
      </c>
      <c r="AC11" s="46" t="s">
        <v>237</v>
      </c>
      <c r="AD11" s="46" t="s">
        <v>238</v>
      </c>
      <c r="AE11" s="46" t="s">
        <v>239</v>
      </c>
      <c r="AF11" s="174" t="s">
        <v>240</v>
      </c>
      <c r="AG11" s="50" t="s">
        <v>236</v>
      </c>
      <c r="AH11" s="50" t="s">
        <v>237</v>
      </c>
      <c r="AI11" s="63" t="s">
        <v>258</v>
      </c>
      <c r="AJ11" s="71" t="s">
        <v>259</v>
      </c>
      <c r="AK11" s="66" t="s">
        <v>242</v>
      </c>
      <c r="AL11" s="50" t="s">
        <v>258</v>
      </c>
      <c r="AM11" s="67" t="s">
        <v>259</v>
      </c>
      <c r="AN11" s="64" t="s">
        <v>242</v>
      </c>
      <c r="AO11" s="46" t="s">
        <v>258</v>
      </c>
      <c r="AP11" s="71" t="s">
        <v>259</v>
      </c>
      <c r="AQ11" s="66" t="s">
        <v>242</v>
      </c>
      <c r="AR11" s="50" t="s">
        <v>258</v>
      </c>
      <c r="AS11" s="67" t="s">
        <v>259</v>
      </c>
      <c r="AT11" s="64" t="s">
        <v>242</v>
      </c>
      <c r="AU11" s="46" t="s">
        <v>258</v>
      </c>
      <c r="AV11" s="71" t="s">
        <v>259</v>
      </c>
      <c r="AW11" s="66" t="s">
        <v>242</v>
      </c>
      <c r="AX11" s="50" t="s">
        <v>258</v>
      </c>
      <c r="AY11" s="67" t="s">
        <v>259</v>
      </c>
      <c r="AZ11" s="64" t="s">
        <v>242</v>
      </c>
      <c r="BA11" s="46" t="s">
        <v>258</v>
      </c>
      <c r="BB11" s="71" t="s">
        <v>259</v>
      </c>
      <c r="BC11" s="66" t="s">
        <v>242</v>
      </c>
      <c r="BD11" s="50" t="s">
        <v>258</v>
      </c>
      <c r="BE11" s="67" t="s">
        <v>259</v>
      </c>
      <c r="BF11" s="64" t="s">
        <v>242</v>
      </c>
      <c r="BG11" s="46" t="s">
        <v>258</v>
      </c>
      <c r="BH11" s="71" t="s">
        <v>259</v>
      </c>
      <c r="BI11" s="66" t="s">
        <v>242</v>
      </c>
      <c r="BJ11" s="50" t="s">
        <v>258</v>
      </c>
      <c r="BK11" s="67" t="s">
        <v>259</v>
      </c>
      <c r="BL11" s="64" t="s">
        <v>242</v>
      </c>
      <c r="BM11" s="46" t="s">
        <v>258</v>
      </c>
      <c r="BN11" s="71" t="s">
        <v>259</v>
      </c>
      <c r="BO11" s="66" t="s">
        <v>242</v>
      </c>
      <c r="BP11" s="50" t="s">
        <v>258</v>
      </c>
      <c r="BQ11" s="71" t="s">
        <v>259</v>
      </c>
      <c r="BR11" s="69" t="s">
        <v>242</v>
      </c>
      <c r="BS11" s="2" t="s">
        <v>284</v>
      </c>
    </row>
    <row r="12" spans="1:71" ht="409.5" customHeight="1" x14ac:dyDescent="0.2">
      <c r="A12" s="52" t="s">
        <v>309</v>
      </c>
      <c r="B12" s="84" t="s">
        <v>352</v>
      </c>
      <c r="C12" s="53" t="s">
        <v>353</v>
      </c>
      <c r="D12" s="81" t="s">
        <v>64</v>
      </c>
      <c r="E12" s="81" t="s">
        <v>92</v>
      </c>
      <c r="F12" s="52" t="s">
        <v>354</v>
      </c>
      <c r="G12" s="52" t="s">
        <v>355</v>
      </c>
      <c r="H12" s="52" t="s">
        <v>356</v>
      </c>
      <c r="I12" s="52" t="s">
        <v>338</v>
      </c>
      <c r="J12" s="52" t="s">
        <v>339</v>
      </c>
      <c r="K12" s="52" t="s">
        <v>340</v>
      </c>
      <c r="L12" s="52" t="s">
        <v>341</v>
      </c>
      <c r="M12" s="83" t="s">
        <v>144</v>
      </c>
      <c r="N12" s="83" t="s">
        <v>52</v>
      </c>
      <c r="O12" s="81" t="s">
        <v>54</v>
      </c>
      <c r="P12" s="52" t="s">
        <v>357</v>
      </c>
      <c r="Q12" s="83" t="s">
        <v>144</v>
      </c>
      <c r="R12" s="83" t="s">
        <v>52</v>
      </c>
      <c r="S12" s="81" t="s">
        <v>54</v>
      </c>
      <c r="T12" s="52" t="s">
        <v>358</v>
      </c>
      <c r="U12" s="81" t="s">
        <v>359</v>
      </c>
      <c r="V12" s="52" t="s">
        <v>342</v>
      </c>
      <c r="W12" s="52" t="s">
        <v>342</v>
      </c>
      <c r="X12" s="52" t="s">
        <v>342</v>
      </c>
      <c r="Y12" s="52" t="s">
        <v>342</v>
      </c>
      <c r="Z12" s="52" t="s">
        <v>342</v>
      </c>
      <c r="AA12" s="52" t="s">
        <v>360</v>
      </c>
      <c r="AB12" s="52" t="s">
        <v>361</v>
      </c>
      <c r="AC12" s="52" t="s">
        <v>362</v>
      </c>
      <c r="AD12" s="52" t="s">
        <v>363</v>
      </c>
      <c r="AE12" s="52" t="s">
        <v>364</v>
      </c>
      <c r="AF12" s="52" t="s">
        <v>365</v>
      </c>
      <c r="AG12" s="52" t="s">
        <v>366</v>
      </c>
      <c r="AH12" s="52" t="s">
        <v>367</v>
      </c>
      <c r="AI12" s="175">
        <v>43593</v>
      </c>
      <c r="AJ12" s="171" t="s">
        <v>343</v>
      </c>
      <c r="AK12" s="68" t="s">
        <v>368</v>
      </c>
      <c r="AL12" s="176">
        <v>43755</v>
      </c>
      <c r="AM12" s="173" t="s">
        <v>345</v>
      </c>
      <c r="AN12" s="65" t="s">
        <v>369</v>
      </c>
      <c r="AO12" s="176" t="s">
        <v>370</v>
      </c>
      <c r="AP12" s="171" t="s">
        <v>371</v>
      </c>
      <c r="AQ12" s="68" t="s">
        <v>372</v>
      </c>
      <c r="AR12" s="176">
        <v>44056</v>
      </c>
      <c r="AS12" s="173" t="s">
        <v>373</v>
      </c>
      <c r="AT12" s="65" t="s">
        <v>374</v>
      </c>
      <c r="AU12" s="176">
        <v>44168</v>
      </c>
      <c r="AV12" s="171" t="s">
        <v>375</v>
      </c>
      <c r="AW12" s="68" t="s">
        <v>376</v>
      </c>
      <c r="AX12" s="176">
        <v>44335</v>
      </c>
      <c r="AY12" s="173" t="s">
        <v>347</v>
      </c>
      <c r="AZ12" s="65" t="s">
        <v>377</v>
      </c>
      <c r="BA12" s="176" t="s">
        <v>349</v>
      </c>
      <c r="BB12" s="171" t="s">
        <v>350</v>
      </c>
      <c r="BC12" s="68" t="s">
        <v>349</v>
      </c>
      <c r="BD12" s="176" t="s">
        <v>349</v>
      </c>
      <c r="BE12" s="173" t="s">
        <v>350</v>
      </c>
      <c r="BF12" s="65" t="s">
        <v>349</v>
      </c>
      <c r="BG12" s="176" t="s">
        <v>349</v>
      </c>
      <c r="BH12" s="171" t="s">
        <v>350</v>
      </c>
      <c r="BI12" s="68" t="s">
        <v>349</v>
      </c>
      <c r="BJ12" s="176" t="s">
        <v>349</v>
      </c>
      <c r="BK12" s="173" t="s">
        <v>350</v>
      </c>
      <c r="BL12" s="65" t="s">
        <v>349</v>
      </c>
      <c r="BM12" s="172" t="s">
        <v>349</v>
      </c>
      <c r="BN12" s="171" t="s">
        <v>350</v>
      </c>
      <c r="BO12" s="68" t="s">
        <v>349</v>
      </c>
      <c r="BP12" s="172" t="s">
        <v>349</v>
      </c>
      <c r="BQ12" s="173" t="s">
        <v>350</v>
      </c>
      <c r="BR12" s="70" t="s">
        <v>350</v>
      </c>
      <c r="BS12" s="128" t="s">
        <v>274</v>
      </c>
    </row>
    <row r="13" spans="1:71" ht="409.5" customHeight="1" x14ac:dyDescent="0.2">
      <c r="A13" s="52" t="s">
        <v>311</v>
      </c>
      <c r="B13" s="84" t="s">
        <v>394</v>
      </c>
      <c r="C13" s="53" t="s">
        <v>395</v>
      </c>
      <c r="D13" s="81" t="s">
        <v>64</v>
      </c>
      <c r="E13" s="81" t="s">
        <v>42</v>
      </c>
      <c r="F13" s="52" t="s">
        <v>396</v>
      </c>
      <c r="G13" s="52" t="s">
        <v>355</v>
      </c>
      <c r="H13" s="52" t="s">
        <v>397</v>
      </c>
      <c r="I13" s="52" t="s">
        <v>378</v>
      </c>
      <c r="J13" s="52" t="s">
        <v>388</v>
      </c>
      <c r="K13" s="52" t="s">
        <v>379</v>
      </c>
      <c r="L13" s="52" t="s">
        <v>389</v>
      </c>
      <c r="M13" s="83" t="s">
        <v>144</v>
      </c>
      <c r="N13" s="83" t="s">
        <v>52</v>
      </c>
      <c r="O13" s="81" t="s">
        <v>54</v>
      </c>
      <c r="P13" s="52" t="s">
        <v>398</v>
      </c>
      <c r="Q13" s="83" t="s">
        <v>144</v>
      </c>
      <c r="R13" s="83" t="s">
        <v>52</v>
      </c>
      <c r="S13" s="81" t="s">
        <v>54</v>
      </c>
      <c r="T13" s="52" t="s">
        <v>399</v>
      </c>
      <c r="U13" s="81" t="s">
        <v>359</v>
      </c>
      <c r="V13" s="52" t="s">
        <v>342</v>
      </c>
      <c r="W13" s="52" t="s">
        <v>342</v>
      </c>
      <c r="X13" s="52" t="s">
        <v>342</v>
      </c>
      <c r="Y13" s="52" t="s">
        <v>342</v>
      </c>
      <c r="Z13" s="52" t="s">
        <v>342</v>
      </c>
      <c r="AA13" s="52" t="s">
        <v>400</v>
      </c>
      <c r="AB13" s="52" t="s">
        <v>390</v>
      </c>
      <c r="AC13" s="52" t="s">
        <v>401</v>
      </c>
      <c r="AD13" s="52" t="s">
        <v>402</v>
      </c>
      <c r="AE13" s="52" t="s">
        <v>403</v>
      </c>
      <c r="AF13" s="52" t="s">
        <v>404</v>
      </c>
      <c r="AG13" s="52" t="s">
        <v>392</v>
      </c>
      <c r="AH13" s="52" t="s">
        <v>405</v>
      </c>
      <c r="AI13" s="175">
        <v>43496</v>
      </c>
      <c r="AJ13" s="171" t="s">
        <v>343</v>
      </c>
      <c r="AK13" s="68" t="s">
        <v>381</v>
      </c>
      <c r="AL13" s="176">
        <v>43593</v>
      </c>
      <c r="AM13" s="173" t="s">
        <v>343</v>
      </c>
      <c r="AN13" s="65" t="s">
        <v>406</v>
      </c>
      <c r="AO13" s="176">
        <v>43755</v>
      </c>
      <c r="AP13" s="171" t="s">
        <v>373</v>
      </c>
      <c r="AQ13" s="68" t="s">
        <v>407</v>
      </c>
      <c r="AR13" s="176">
        <v>43917</v>
      </c>
      <c r="AS13" s="173" t="s">
        <v>371</v>
      </c>
      <c r="AT13" s="65" t="s">
        <v>408</v>
      </c>
      <c r="AU13" s="176">
        <v>44022</v>
      </c>
      <c r="AV13" s="171" t="s">
        <v>346</v>
      </c>
      <c r="AW13" s="68" t="s">
        <v>393</v>
      </c>
      <c r="AX13" s="176">
        <v>44084</v>
      </c>
      <c r="AY13" s="173" t="s">
        <v>347</v>
      </c>
      <c r="AZ13" s="65" t="s">
        <v>409</v>
      </c>
      <c r="BA13" s="176">
        <v>44169</v>
      </c>
      <c r="BB13" s="171" t="s">
        <v>410</v>
      </c>
      <c r="BC13" s="68" t="s">
        <v>411</v>
      </c>
      <c r="BD13" s="176">
        <v>44249</v>
      </c>
      <c r="BE13" s="173" t="s">
        <v>371</v>
      </c>
      <c r="BF13" s="65" t="s">
        <v>412</v>
      </c>
      <c r="BG13" s="176" t="s">
        <v>349</v>
      </c>
      <c r="BH13" s="171" t="s">
        <v>350</v>
      </c>
      <c r="BI13" s="68" t="s">
        <v>349</v>
      </c>
      <c r="BJ13" s="176" t="s">
        <v>349</v>
      </c>
      <c r="BK13" s="173" t="s">
        <v>350</v>
      </c>
      <c r="BL13" s="65" t="s">
        <v>349</v>
      </c>
      <c r="BM13" s="172" t="s">
        <v>349</v>
      </c>
      <c r="BN13" s="171" t="s">
        <v>350</v>
      </c>
      <c r="BO13" s="68" t="s">
        <v>349</v>
      </c>
      <c r="BP13" s="172" t="s">
        <v>349</v>
      </c>
      <c r="BQ13" s="173" t="s">
        <v>350</v>
      </c>
      <c r="BR13" s="70" t="s">
        <v>350</v>
      </c>
      <c r="BS13" s="128" t="s">
        <v>277</v>
      </c>
    </row>
    <row r="14" spans="1:71" ht="409.5" customHeight="1" x14ac:dyDescent="0.2">
      <c r="A14" s="52" t="s">
        <v>311</v>
      </c>
      <c r="B14" s="84" t="s">
        <v>413</v>
      </c>
      <c r="C14" s="53" t="s">
        <v>414</v>
      </c>
      <c r="D14" s="81" t="s">
        <v>64</v>
      </c>
      <c r="E14" s="81" t="s">
        <v>42</v>
      </c>
      <c r="F14" s="52" t="s">
        <v>415</v>
      </c>
      <c r="G14" s="52" t="s">
        <v>416</v>
      </c>
      <c r="H14" s="52" t="s">
        <v>417</v>
      </c>
      <c r="I14" s="52" t="s">
        <v>378</v>
      </c>
      <c r="J14" s="52" t="s">
        <v>388</v>
      </c>
      <c r="K14" s="52" t="s">
        <v>379</v>
      </c>
      <c r="L14" s="52" t="s">
        <v>380</v>
      </c>
      <c r="M14" s="83" t="s">
        <v>144</v>
      </c>
      <c r="N14" s="83" t="s">
        <v>52</v>
      </c>
      <c r="O14" s="81" t="s">
        <v>54</v>
      </c>
      <c r="P14" s="52" t="s">
        <v>418</v>
      </c>
      <c r="Q14" s="83" t="s">
        <v>144</v>
      </c>
      <c r="R14" s="83" t="s">
        <v>52</v>
      </c>
      <c r="S14" s="81" t="s">
        <v>54</v>
      </c>
      <c r="T14" s="52" t="s">
        <v>419</v>
      </c>
      <c r="U14" s="81" t="s">
        <v>359</v>
      </c>
      <c r="V14" s="52" t="s">
        <v>342</v>
      </c>
      <c r="W14" s="52" t="s">
        <v>342</v>
      </c>
      <c r="X14" s="52" t="s">
        <v>342</v>
      </c>
      <c r="Y14" s="52" t="s">
        <v>342</v>
      </c>
      <c r="Z14" s="52" t="s">
        <v>342</v>
      </c>
      <c r="AA14" s="52" t="s">
        <v>420</v>
      </c>
      <c r="AB14" s="52" t="s">
        <v>421</v>
      </c>
      <c r="AC14" s="52" t="s">
        <v>422</v>
      </c>
      <c r="AD14" s="52" t="s">
        <v>423</v>
      </c>
      <c r="AE14" s="52" t="s">
        <v>424</v>
      </c>
      <c r="AF14" s="52" t="s">
        <v>425</v>
      </c>
      <c r="AG14" s="52" t="s">
        <v>392</v>
      </c>
      <c r="AH14" s="52" t="s">
        <v>426</v>
      </c>
      <c r="AI14" s="175">
        <v>43496</v>
      </c>
      <c r="AJ14" s="171" t="s">
        <v>343</v>
      </c>
      <c r="AK14" s="68" t="s">
        <v>381</v>
      </c>
      <c r="AL14" s="176">
        <v>43594</v>
      </c>
      <c r="AM14" s="173" t="s">
        <v>343</v>
      </c>
      <c r="AN14" s="65" t="s">
        <v>406</v>
      </c>
      <c r="AO14" s="176">
        <v>43917</v>
      </c>
      <c r="AP14" s="171" t="s">
        <v>371</v>
      </c>
      <c r="AQ14" s="68" t="s">
        <v>427</v>
      </c>
      <c r="AR14" s="176">
        <v>44022</v>
      </c>
      <c r="AS14" s="173" t="s">
        <v>346</v>
      </c>
      <c r="AT14" s="65" t="s">
        <v>393</v>
      </c>
      <c r="AU14" s="176">
        <v>44169</v>
      </c>
      <c r="AV14" s="171" t="s">
        <v>373</v>
      </c>
      <c r="AW14" s="68" t="s">
        <v>428</v>
      </c>
      <c r="AX14" s="176">
        <v>44249</v>
      </c>
      <c r="AY14" s="173" t="s">
        <v>348</v>
      </c>
      <c r="AZ14" s="65" t="s">
        <v>429</v>
      </c>
      <c r="BA14" s="176">
        <v>44449</v>
      </c>
      <c r="BB14" s="171" t="s">
        <v>346</v>
      </c>
      <c r="BC14" s="68" t="s">
        <v>430</v>
      </c>
      <c r="BD14" s="176" t="s">
        <v>349</v>
      </c>
      <c r="BE14" s="173" t="s">
        <v>350</v>
      </c>
      <c r="BF14" s="65" t="s">
        <v>349</v>
      </c>
      <c r="BG14" s="176" t="s">
        <v>349</v>
      </c>
      <c r="BH14" s="171" t="s">
        <v>350</v>
      </c>
      <c r="BI14" s="68" t="s">
        <v>349</v>
      </c>
      <c r="BJ14" s="176" t="s">
        <v>349</v>
      </c>
      <c r="BK14" s="173" t="s">
        <v>350</v>
      </c>
      <c r="BL14" s="65" t="s">
        <v>349</v>
      </c>
      <c r="BM14" s="172" t="s">
        <v>349</v>
      </c>
      <c r="BN14" s="171" t="s">
        <v>350</v>
      </c>
      <c r="BO14" s="68" t="s">
        <v>349</v>
      </c>
      <c r="BP14" s="172" t="s">
        <v>349</v>
      </c>
      <c r="BQ14" s="173" t="s">
        <v>350</v>
      </c>
      <c r="BR14" s="70" t="s">
        <v>350</v>
      </c>
      <c r="BS14" s="128" t="s">
        <v>277</v>
      </c>
    </row>
    <row r="15" spans="1:71" ht="409.5" customHeight="1" x14ac:dyDescent="0.2">
      <c r="A15" s="52" t="s">
        <v>312</v>
      </c>
      <c r="B15" s="84" t="s">
        <v>432</v>
      </c>
      <c r="C15" s="53" t="s">
        <v>433</v>
      </c>
      <c r="D15" s="81" t="s">
        <v>64</v>
      </c>
      <c r="E15" s="81" t="s">
        <v>42</v>
      </c>
      <c r="F15" s="52" t="s">
        <v>434</v>
      </c>
      <c r="G15" s="52" t="s">
        <v>435</v>
      </c>
      <c r="H15" s="52" t="s">
        <v>436</v>
      </c>
      <c r="I15" s="52" t="s">
        <v>378</v>
      </c>
      <c r="J15" s="52" t="s">
        <v>339</v>
      </c>
      <c r="K15" s="52" t="s">
        <v>379</v>
      </c>
      <c r="L15" s="52" t="s">
        <v>380</v>
      </c>
      <c r="M15" s="83" t="s">
        <v>144</v>
      </c>
      <c r="N15" s="83" t="s">
        <v>79</v>
      </c>
      <c r="O15" s="81" t="s">
        <v>81</v>
      </c>
      <c r="P15" s="52" t="s">
        <v>437</v>
      </c>
      <c r="Q15" s="83" t="s">
        <v>144</v>
      </c>
      <c r="R15" s="83" t="s">
        <v>79</v>
      </c>
      <c r="S15" s="81" t="s">
        <v>81</v>
      </c>
      <c r="T15" s="52" t="s">
        <v>438</v>
      </c>
      <c r="U15" s="81" t="s">
        <v>359</v>
      </c>
      <c r="V15" s="52" t="s">
        <v>342</v>
      </c>
      <c r="W15" s="52" t="s">
        <v>342</v>
      </c>
      <c r="X15" s="52" t="s">
        <v>342</v>
      </c>
      <c r="Y15" s="52" t="s">
        <v>342</v>
      </c>
      <c r="Z15" s="52" t="s">
        <v>342</v>
      </c>
      <c r="AA15" s="52" t="s">
        <v>439</v>
      </c>
      <c r="AB15" s="52" t="s">
        <v>440</v>
      </c>
      <c r="AC15" s="52" t="s">
        <v>441</v>
      </c>
      <c r="AD15" s="52" t="s">
        <v>442</v>
      </c>
      <c r="AE15" s="52" t="s">
        <v>443</v>
      </c>
      <c r="AF15" s="52" t="s">
        <v>444</v>
      </c>
      <c r="AG15" s="52" t="s">
        <v>445</v>
      </c>
      <c r="AH15" s="52" t="s">
        <v>446</v>
      </c>
      <c r="AI15" s="175">
        <v>43353</v>
      </c>
      <c r="AJ15" s="171" t="s">
        <v>343</v>
      </c>
      <c r="AK15" s="68" t="s">
        <v>431</v>
      </c>
      <c r="AL15" s="176">
        <v>43593</v>
      </c>
      <c r="AM15" s="173" t="s">
        <v>343</v>
      </c>
      <c r="AN15" s="65" t="s">
        <v>447</v>
      </c>
      <c r="AO15" s="176">
        <v>43763</v>
      </c>
      <c r="AP15" s="171" t="s">
        <v>383</v>
      </c>
      <c r="AQ15" s="68" t="s">
        <v>448</v>
      </c>
      <c r="AR15" s="176">
        <v>43895</v>
      </c>
      <c r="AS15" s="173" t="s">
        <v>449</v>
      </c>
      <c r="AT15" s="65" t="s">
        <v>450</v>
      </c>
      <c r="AU15" s="176">
        <v>44074</v>
      </c>
      <c r="AV15" s="171" t="s">
        <v>348</v>
      </c>
      <c r="AW15" s="68" t="s">
        <v>451</v>
      </c>
      <c r="AX15" s="176">
        <v>44167</v>
      </c>
      <c r="AY15" s="173" t="s">
        <v>373</v>
      </c>
      <c r="AZ15" s="65" t="s">
        <v>452</v>
      </c>
      <c r="BA15" s="176">
        <v>44245</v>
      </c>
      <c r="BB15" s="171" t="s">
        <v>384</v>
      </c>
      <c r="BC15" s="68" t="s">
        <v>453</v>
      </c>
      <c r="BD15" s="176">
        <v>44293</v>
      </c>
      <c r="BE15" s="173" t="s">
        <v>383</v>
      </c>
      <c r="BF15" s="65" t="s">
        <v>454</v>
      </c>
      <c r="BG15" s="176" t="s">
        <v>349</v>
      </c>
      <c r="BH15" s="171" t="s">
        <v>350</v>
      </c>
      <c r="BI15" s="68" t="s">
        <v>349</v>
      </c>
      <c r="BJ15" s="176" t="s">
        <v>349</v>
      </c>
      <c r="BK15" s="173" t="s">
        <v>350</v>
      </c>
      <c r="BL15" s="65" t="s">
        <v>349</v>
      </c>
      <c r="BM15" s="172" t="s">
        <v>349</v>
      </c>
      <c r="BN15" s="171" t="s">
        <v>350</v>
      </c>
      <c r="BO15" s="68" t="s">
        <v>349</v>
      </c>
      <c r="BP15" s="172" t="s">
        <v>349</v>
      </c>
      <c r="BQ15" s="173" t="s">
        <v>350</v>
      </c>
      <c r="BR15" s="70" t="s">
        <v>350</v>
      </c>
      <c r="BS15" s="128" t="s">
        <v>282</v>
      </c>
    </row>
    <row r="16" spans="1:71" ht="409.5" customHeight="1" x14ac:dyDescent="0.2">
      <c r="A16" s="52" t="s">
        <v>159</v>
      </c>
      <c r="B16" s="84" t="s">
        <v>458</v>
      </c>
      <c r="C16" s="53" t="s">
        <v>461</v>
      </c>
      <c r="D16" s="81" t="s">
        <v>64</v>
      </c>
      <c r="E16" s="81" t="s">
        <v>136</v>
      </c>
      <c r="F16" s="52" t="s">
        <v>462</v>
      </c>
      <c r="G16" s="52" t="s">
        <v>463</v>
      </c>
      <c r="H16" s="52" t="s">
        <v>464</v>
      </c>
      <c r="I16" s="52" t="s">
        <v>378</v>
      </c>
      <c r="J16" s="52" t="s">
        <v>387</v>
      </c>
      <c r="K16" s="52" t="s">
        <v>379</v>
      </c>
      <c r="L16" s="52" t="s">
        <v>380</v>
      </c>
      <c r="M16" s="83" t="s">
        <v>144</v>
      </c>
      <c r="N16" s="83" t="s">
        <v>104</v>
      </c>
      <c r="O16" s="81" t="s">
        <v>105</v>
      </c>
      <c r="P16" s="52" t="s">
        <v>465</v>
      </c>
      <c r="Q16" s="83" t="s">
        <v>144</v>
      </c>
      <c r="R16" s="83" t="s">
        <v>104</v>
      </c>
      <c r="S16" s="81" t="s">
        <v>105</v>
      </c>
      <c r="T16" s="52" t="s">
        <v>466</v>
      </c>
      <c r="U16" s="81" t="s">
        <v>359</v>
      </c>
      <c r="V16" s="52" t="s">
        <v>342</v>
      </c>
      <c r="W16" s="52" t="s">
        <v>342</v>
      </c>
      <c r="X16" s="52" t="s">
        <v>342</v>
      </c>
      <c r="Y16" s="52" t="s">
        <v>342</v>
      </c>
      <c r="Z16" s="52" t="s">
        <v>342</v>
      </c>
      <c r="AA16" s="52" t="s">
        <v>467</v>
      </c>
      <c r="AB16" s="52" t="s">
        <v>468</v>
      </c>
      <c r="AC16" s="52" t="s">
        <v>469</v>
      </c>
      <c r="AD16" s="52" t="s">
        <v>470</v>
      </c>
      <c r="AE16" s="52" t="s">
        <v>471</v>
      </c>
      <c r="AF16" s="52" t="s">
        <v>472</v>
      </c>
      <c r="AG16" s="52" t="s">
        <v>473</v>
      </c>
      <c r="AH16" s="52" t="s">
        <v>474</v>
      </c>
      <c r="AI16" s="175">
        <v>43496</v>
      </c>
      <c r="AJ16" s="171" t="s">
        <v>343</v>
      </c>
      <c r="AK16" s="68" t="s">
        <v>381</v>
      </c>
      <c r="AL16" s="176">
        <v>43594</v>
      </c>
      <c r="AM16" s="173" t="s">
        <v>343</v>
      </c>
      <c r="AN16" s="65" t="s">
        <v>455</v>
      </c>
      <c r="AO16" s="176">
        <v>43998</v>
      </c>
      <c r="AP16" s="171" t="s">
        <v>343</v>
      </c>
      <c r="AQ16" s="68" t="s">
        <v>475</v>
      </c>
      <c r="AR16" s="176">
        <v>44076</v>
      </c>
      <c r="AS16" s="173" t="s">
        <v>348</v>
      </c>
      <c r="AT16" s="65" t="s">
        <v>460</v>
      </c>
      <c r="AU16" s="176">
        <v>44168</v>
      </c>
      <c r="AV16" s="171" t="s">
        <v>343</v>
      </c>
      <c r="AW16" s="68" t="s">
        <v>459</v>
      </c>
      <c r="AX16" s="176">
        <v>44250</v>
      </c>
      <c r="AY16" s="173" t="s">
        <v>457</v>
      </c>
      <c r="AZ16" s="65" t="s">
        <v>476</v>
      </c>
      <c r="BA16" s="176" t="s">
        <v>349</v>
      </c>
      <c r="BB16" s="171" t="s">
        <v>350</v>
      </c>
      <c r="BC16" s="68" t="s">
        <v>349</v>
      </c>
      <c r="BD16" s="176" t="s">
        <v>349</v>
      </c>
      <c r="BE16" s="173" t="s">
        <v>350</v>
      </c>
      <c r="BF16" s="65" t="s">
        <v>349</v>
      </c>
      <c r="BG16" s="176" t="s">
        <v>349</v>
      </c>
      <c r="BH16" s="171" t="s">
        <v>350</v>
      </c>
      <c r="BI16" s="68" t="s">
        <v>349</v>
      </c>
      <c r="BJ16" s="176" t="s">
        <v>349</v>
      </c>
      <c r="BK16" s="173" t="s">
        <v>350</v>
      </c>
      <c r="BL16" s="65" t="s">
        <v>349</v>
      </c>
      <c r="BM16" s="172" t="s">
        <v>349</v>
      </c>
      <c r="BN16" s="171" t="s">
        <v>350</v>
      </c>
      <c r="BO16" s="68" t="s">
        <v>349</v>
      </c>
      <c r="BP16" s="172" t="s">
        <v>349</v>
      </c>
      <c r="BQ16" s="173" t="s">
        <v>350</v>
      </c>
      <c r="BR16" s="70" t="s">
        <v>350</v>
      </c>
      <c r="BS16" s="128" t="s">
        <v>271</v>
      </c>
    </row>
    <row r="17" spans="1:71" ht="409.5" customHeight="1" x14ac:dyDescent="0.2">
      <c r="A17" s="52" t="s">
        <v>159</v>
      </c>
      <c r="B17" s="84" t="s">
        <v>458</v>
      </c>
      <c r="C17" s="53" t="s">
        <v>477</v>
      </c>
      <c r="D17" s="81" t="s">
        <v>64</v>
      </c>
      <c r="E17" s="81" t="s">
        <v>152</v>
      </c>
      <c r="F17" s="52" t="s">
        <v>478</v>
      </c>
      <c r="G17" s="52" t="s">
        <v>463</v>
      </c>
      <c r="H17" s="52" t="s">
        <v>479</v>
      </c>
      <c r="I17" s="52" t="s">
        <v>378</v>
      </c>
      <c r="J17" s="52" t="s">
        <v>339</v>
      </c>
      <c r="K17" s="52" t="s">
        <v>379</v>
      </c>
      <c r="L17" s="52" t="s">
        <v>380</v>
      </c>
      <c r="M17" s="83" t="s">
        <v>144</v>
      </c>
      <c r="N17" s="83" t="s">
        <v>104</v>
      </c>
      <c r="O17" s="81" t="s">
        <v>105</v>
      </c>
      <c r="P17" s="52" t="s">
        <v>465</v>
      </c>
      <c r="Q17" s="83" t="s">
        <v>144</v>
      </c>
      <c r="R17" s="83" t="s">
        <v>104</v>
      </c>
      <c r="S17" s="81" t="s">
        <v>105</v>
      </c>
      <c r="T17" s="52" t="s">
        <v>480</v>
      </c>
      <c r="U17" s="81" t="s">
        <v>359</v>
      </c>
      <c r="V17" s="52" t="s">
        <v>342</v>
      </c>
      <c r="W17" s="52" t="s">
        <v>342</v>
      </c>
      <c r="X17" s="52" t="s">
        <v>342</v>
      </c>
      <c r="Y17" s="52" t="s">
        <v>342</v>
      </c>
      <c r="Z17" s="52" t="s">
        <v>342</v>
      </c>
      <c r="AA17" s="52" t="s">
        <v>481</v>
      </c>
      <c r="AB17" s="52" t="s">
        <v>482</v>
      </c>
      <c r="AC17" s="52" t="s">
        <v>483</v>
      </c>
      <c r="AD17" s="52" t="s">
        <v>484</v>
      </c>
      <c r="AE17" s="52" t="s">
        <v>485</v>
      </c>
      <c r="AF17" s="52" t="s">
        <v>486</v>
      </c>
      <c r="AG17" s="52" t="s">
        <v>473</v>
      </c>
      <c r="AH17" s="52" t="s">
        <v>487</v>
      </c>
      <c r="AI17" s="175">
        <v>43496</v>
      </c>
      <c r="AJ17" s="171" t="s">
        <v>343</v>
      </c>
      <c r="AK17" s="68" t="s">
        <v>381</v>
      </c>
      <c r="AL17" s="176">
        <v>43594</v>
      </c>
      <c r="AM17" s="173" t="s">
        <v>343</v>
      </c>
      <c r="AN17" s="65" t="s">
        <v>455</v>
      </c>
      <c r="AO17" s="176">
        <v>43998</v>
      </c>
      <c r="AP17" s="171" t="s">
        <v>343</v>
      </c>
      <c r="AQ17" s="68" t="s">
        <v>475</v>
      </c>
      <c r="AR17" s="176">
        <v>44076</v>
      </c>
      <c r="AS17" s="173" t="s">
        <v>347</v>
      </c>
      <c r="AT17" s="65" t="s">
        <v>456</v>
      </c>
      <c r="AU17" s="176">
        <v>44168</v>
      </c>
      <c r="AV17" s="171" t="s">
        <v>391</v>
      </c>
      <c r="AW17" s="68" t="s">
        <v>459</v>
      </c>
      <c r="AX17" s="176">
        <v>44250</v>
      </c>
      <c r="AY17" s="173" t="s">
        <v>457</v>
      </c>
      <c r="AZ17" s="65" t="s">
        <v>488</v>
      </c>
      <c r="BA17" s="176" t="s">
        <v>349</v>
      </c>
      <c r="BB17" s="171" t="s">
        <v>350</v>
      </c>
      <c r="BC17" s="68" t="s">
        <v>349</v>
      </c>
      <c r="BD17" s="176" t="s">
        <v>349</v>
      </c>
      <c r="BE17" s="173" t="s">
        <v>350</v>
      </c>
      <c r="BF17" s="65" t="s">
        <v>349</v>
      </c>
      <c r="BG17" s="176" t="s">
        <v>349</v>
      </c>
      <c r="BH17" s="171" t="s">
        <v>350</v>
      </c>
      <c r="BI17" s="68" t="s">
        <v>349</v>
      </c>
      <c r="BJ17" s="176" t="s">
        <v>349</v>
      </c>
      <c r="BK17" s="173" t="s">
        <v>350</v>
      </c>
      <c r="BL17" s="65" t="s">
        <v>349</v>
      </c>
      <c r="BM17" s="172" t="s">
        <v>349</v>
      </c>
      <c r="BN17" s="171" t="s">
        <v>350</v>
      </c>
      <c r="BO17" s="68" t="s">
        <v>349</v>
      </c>
      <c r="BP17" s="172" t="s">
        <v>349</v>
      </c>
      <c r="BQ17" s="173" t="s">
        <v>350</v>
      </c>
      <c r="BR17" s="70" t="s">
        <v>350</v>
      </c>
      <c r="BS17" s="128" t="s">
        <v>271</v>
      </c>
    </row>
    <row r="18" spans="1:71" ht="409.5" customHeight="1" x14ac:dyDescent="0.2">
      <c r="A18" s="52" t="s">
        <v>169</v>
      </c>
      <c r="B18" s="84" t="s">
        <v>497</v>
      </c>
      <c r="C18" s="53" t="s">
        <v>498</v>
      </c>
      <c r="D18" s="81" t="s">
        <v>64</v>
      </c>
      <c r="E18" s="81" t="s">
        <v>92</v>
      </c>
      <c r="F18" s="52" t="s">
        <v>499</v>
      </c>
      <c r="G18" s="52" t="s">
        <v>500</v>
      </c>
      <c r="H18" s="52" t="s">
        <v>501</v>
      </c>
      <c r="I18" s="52" t="s">
        <v>338</v>
      </c>
      <c r="J18" s="52" t="s">
        <v>339</v>
      </c>
      <c r="K18" s="52" t="s">
        <v>379</v>
      </c>
      <c r="L18" s="52" t="s">
        <v>380</v>
      </c>
      <c r="M18" s="83" t="s">
        <v>144</v>
      </c>
      <c r="N18" s="83" t="s">
        <v>79</v>
      </c>
      <c r="O18" s="81" t="s">
        <v>81</v>
      </c>
      <c r="P18" s="52" t="s">
        <v>502</v>
      </c>
      <c r="Q18" s="83" t="s">
        <v>144</v>
      </c>
      <c r="R18" s="83" t="s">
        <v>79</v>
      </c>
      <c r="S18" s="81" t="s">
        <v>81</v>
      </c>
      <c r="T18" s="52" t="s">
        <v>503</v>
      </c>
      <c r="U18" s="81" t="s">
        <v>359</v>
      </c>
      <c r="V18" s="52" t="s">
        <v>342</v>
      </c>
      <c r="W18" s="52" t="s">
        <v>342</v>
      </c>
      <c r="X18" s="52" t="s">
        <v>342</v>
      </c>
      <c r="Y18" s="52" t="s">
        <v>342</v>
      </c>
      <c r="Z18" s="52" t="s">
        <v>342</v>
      </c>
      <c r="AA18" s="52" t="s">
        <v>504</v>
      </c>
      <c r="AB18" s="52" t="s">
        <v>489</v>
      </c>
      <c r="AC18" s="52" t="s">
        <v>505</v>
      </c>
      <c r="AD18" s="52" t="s">
        <v>490</v>
      </c>
      <c r="AE18" s="52" t="s">
        <v>491</v>
      </c>
      <c r="AF18" s="52" t="s">
        <v>506</v>
      </c>
      <c r="AG18" s="52" t="s">
        <v>507</v>
      </c>
      <c r="AH18" s="52" t="s">
        <v>508</v>
      </c>
      <c r="AI18" s="175">
        <v>43593</v>
      </c>
      <c r="AJ18" s="171" t="s">
        <v>343</v>
      </c>
      <c r="AK18" s="68" t="s">
        <v>509</v>
      </c>
      <c r="AL18" s="176">
        <v>43784</v>
      </c>
      <c r="AM18" s="173" t="s">
        <v>343</v>
      </c>
      <c r="AN18" s="65" t="s">
        <v>510</v>
      </c>
      <c r="AO18" s="176">
        <v>43895</v>
      </c>
      <c r="AP18" s="171" t="s">
        <v>449</v>
      </c>
      <c r="AQ18" s="68" t="s">
        <v>511</v>
      </c>
      <c r="AR18" s="176">
        <v>44062</v>
      </c>
      <c r="AS18" s="173" t="s">
        <v>345</v>
      </c>
      <c r="AT18" s="65" t="s">
        <v>493</v>
      </c>
      <c r="AU18" s="176">
        <v>44169</v>
      </c>
      <c r="AV18" s="171" t="s">
        <v>375</v>
      </c>
      <c r="AW18" s="68" t="s">
        <v>494</v>
      </c>
      <c r="AX18" s="176">
        <v>44246</v>
      </c>
      <c r="AY18" s="173" t="s">
        <v>384</v>
      </c>
      <c r="AZ18" s="65" t="s">
        <v>512</v>
      </c>
      <c r="BA18" s="176">
        <v>44442</v>
      </c>
      <c r="BB18" s="171" t="s">
        <v>383</v>
      </c>
      <c r="BC18" s="68" t="s">
        <v>495</v>
      </c>
      <c r="BD18" s="176" t="s">
        <v>349</v>
      </c>
      <c r="BE18" s="173" t="s">
        <v>350</v>
      </c>
      <c r="BF18" s="65" t="s">
        <v>349</v>
      </c>
      <c r="BG18" s="176" t="s">
        <v>349</v>
      </c>
      <c r="BH18" s="171" t="s">
        <v>350</v>
      </c>
      <c r="BI18" s="68" t="s">
        <v>349</v>
      </c>
      <c r="BJ18" s="176" t="s">
        <v>349</v>
      </c>
      <c r="BK18" s="173" t="s">
        <v>350</v>
      </c>
      <c r="BL18" s="65" t="s">
        <v>349</v>
      </c>
      <c r="BM18" s="172" t="s">
        <v>349</v>
      </c>
      <c r="BN18" s="171" t="s">
        <v>350</v>
      </c>
      <c r="BO18" s="68" t="s">
        <v>349</v>
      </c>
      <c r="BP18" s="172" t="s">
        <v>349</v>
      </c>
      <c r="BQ18" s="173" t="s">
        <v>350</v>
      </c>
      <c r="BR18" s="70" t="s">
        <v>350</v>
      </c>
      <c r="BS18" s="128" t="s">
        <v>268</v>
      </c>
    </row>
    <row r="19" spans="1:71" ht="409.5" customHeight="1" x14ac:dyDescent="0.2">
      <c r="A19" s="52" t="s">
        <v>313</v>
      </c>
      <c r="B19" s="84" t="s">
        <v>513</v>
      </c>
      <c r="C19" s="53" t="s">
        <v>514</v>
      </c>
      <c r="D19" s="81" t="s">
        <v>64</v>
      </c>
      <c r="E19" s="81" t="s">
        <v>42</v>
      </c>
      <c r="F19" s="52" t="s">
        <v>515</v>
      </c>
      <c r="G19" s="52" t="s">
        <v>355</v>
      </c>
      <c r="H19" s="52" t="s">
        <v>516</v>
      </c>
      <c r="I19" s="52" t="s">
        <v>378</v>
      </c>
      <c r="J19" s="52" t="s">
        <v>339</v>
      </c>
      <c r="K19" s="52" t="s">
        <v>379</v>
      </c>
      <c r="L19" s="52" t="s">
        <v>380</v>
      </c>
      <c r="M19" s="83" t="s">
        <v>144</v>
      </c>
      <c r="N19" s="83" t="s">
        <v>79</v>
      </c>
      <c r="O19" s="81" t="s">
        <v>81</v>
      </c>
      <c r="P19" s="52" t="s">
        <v>517</v>
      </c>
      <c r="Q19" s="83" t="s">
        <v>144</v>
      </c>
      <c r="R19" s="83" t="s">
        <v>79</v>
      </c>
      <c r="S19" s="81" t="s">
        <v>81</v>
      </c>
      <c r="T19" s="52" t="s">
        <v>518</v>
      </c>
      <c r="U19" s="81" t="s">
        <v>359</v>
      </c>
      <c r="V19" s="52" t="s">
        <v>342</v>
      </c>
      <c r="W19" s="52" t="s">
        <v>342</v>
      </c>
      <c r="X19" s="52" t="s">
        <v>342</v>
      </c>
      <c r="Y19" s="52" t="s">
        <v>342</v>
      </c>
      <c r="Z19" s="52" t="s">
        <v>342</v>
      </c>
      <c r="AA19" s="52" t="s">
        <v>519</v>
      </c>
      <c r="AB19" s="52" t="s">
        <v>520</v>
      </c>
      <c r="AC19" s="52" t="s">
        <v>521</v>
      </c>
      <c r="AD19" s="52" t="s">
        <v>522</v>
      </c>
      <c r="AE19" s="52" t="s">
        <v>523</v>
      </c>
      <c r="AF19" s="52" t="s">
        <v>524</v>
      </c>
      <c r="AG19" s="52" t="s">
        <v>525</v>
      </c>
      <c r="AH19" s="52" t="s">
        <v>526</v>
      </c>
      <c r="AI19" s="175">
        <v>43496</v>
      </c>
      <c r="AJ19" s="171" t="s">
        <v>343</v>
      </c>
      <c r="AK19" s="68" t="s">
        <v>496</v>
      </c>
      <c r="AL19" s="176">
        <v>43594</v>
      </c>
      <c r="AM19" s="173" t="s">
        <v>343</v>
      </c>
      <c r="AN19" s="65" t="s">
        <v>527</v>
      </c>
      <c r="AO19" s="176">
        <v>43902</v>
      </c>
      <c r="AP19" s="171" t="s">
        <v>449</v>
      </c>
      <c r="AQ19" s="68" t="s">
        <v>450</v>
      </c>
      <c r="AR19" s="176">
        <v>44075</v>
      </c>
      <c r="AS19" s="173" t="s">
        <v>348</v>
      </c>
      <c r="AT19" s="65" t="s">
        <v>528</v>
      </c>
      <c r="AU19" s="176">
        <v>44167</v>
      </c>
      <c r="AV19" s="171" t="s">
        <v>373</v>
      </c>
      <c r="AW19" s="68" t="s">
        <v>452</v>
      </c>
      <c r="AX19" s="176">
        <v>44246</v>
      </c>
      <c r="AY19" s="173" t="s">
        <v>384</v>
      </c>
      <c r="AZ19" s="65" t="s">
        <v>529</v>
      </c>
      <c r="BA19" s="176" t="s">
        <v>349</v>
      </c>
      <c r="BB19" s="171" t="s">
        <v>350</v>
      </c>
      <c r="BC19" s="68" t="s">
        <v>349</v>
      </c>
      <c r="BD19" s="176" t="s">
        <v>349</v>
      </c>
      <c r="BE19" s="173" t="s">
        <v>350</v>
      </c>
      <c r="BF19" s="65" t="s">
        <v>349</v>
      </c>
      <c r="BG19" s="176" t="s">
        <v>349</v>
      </c>
      <c r="BH19" s="171" t="s">
        <v>350</v>
      </c>
      <c r="BI19" s="68" t="s">
        <v>349</v>
      </c>
      <c r="BJ19" s="176" t="s">
        <v>349</v>
      </c>
      <c r="BK19" s="173" t="s">
        <v>350</v>
      </c>
      <c r="BL19" s="65" t="s">
        <v>349</v>
      </c>
      <c r="BM19" s="172" t="s">
        <v>349</v>
      </c>
      <c r="BN19" s="171" t="s">
        <v>350</v>
      </c>
      <c r="BO19" s="68" t="s">
        <v>349</v>
      </c>
      <c r="BP19" s="172" t="s">
        <v>349</v>
      </c>
      <c r="BQ19" s="173" t="s">
        <v>350</v>
      </c>
      <c r="BR19" s="70" t="s">
        <v>350</v>
      </c>
      <c r="BS19" s="128" t="s">
        <v>281</v>
      </c>
    </row>
    <row r="20" spans="1:71" ht="409.5" customHeight="1" x14ac:dyDescent="0.2">
      <c r="A20" s="52" t="s">
        <v>313</v>
      </c>
      <c r="B20" s="84" t="s">
        <v>513</v>
      </c>
      <c r="C20" s="53" t="s">
        <v>530</v>
      </c>
      <c r="D20" s="81" t="s">
        <v>64</v>
      </c>
      <c r="E20" s="81" t="s">
        <v>42</v>
      </c>
      <c r="F20" s="52" t="s">
        <v>531</v>
      </c>
      <c r="G20" s="52" t="s">
        <v>355</v>
      </c>
      <c r="H20" s="52" t="s">
        <v>532</v>
      </c>
      <c r="I20" s="52" t="s">
        <v>378</v>
      </c>
      <c r="J20" s="52" t="s">
        <v>339</v>
      </c>
      <c r="K20" s="52" t="s">
        <v>379</v>
      </c>
      <c r="L20" s="52" t="s">
        <v>380</v>
      </c>
      <c r="M20" s="83" t="s">
        <v>144</v>
      </c>
      <c r="N20" s="83" t="s">
        <v>79</v>
      </c>
      <c r="O20" s="81" t="s">
        <v>81</v>
      </c>
      <c r="P20" s="52" t="s">
        <v>517</v>
      </c>
      <c r="Q20" s="83" t="s">
        <v>144</v>
      </c>
      <c r="R20" s="83" t="s">
        <v>79</v>
      </c>
      <c r="S20" s="81" t="s">
        <v>81</v>
      </c>
      <c r="T20" s="52" t="s">
        <v>518</v>
      </c>
      <c r="U20" s="81" t="s">
        <v>359</v>
      </c>
      <c r="V20" s="52" t="s">
        <v>342</v>
      </c>
      <c r="W20" s="52" t="s">
        <v>342</v>
      </c>
      <c r="X20" s="52" t="s">
        <v>342</v>
      </c>
      <c r="Y20" s="52" t="s">
        <v>342</v>
      </c>
      <c r="Z20" s="52" t="s">
        <v>342</v>
      </c>
      <c r="AA20" s="52" t="s">
        <v>519</v>
      </c>
      <c r="AB20" s="52" t="s">
        <v>520</v>
      </c>
      <c r="AC20" s="52" t="s">
        <v>521</v>
      </c>
      <c r="AD20" s="52" t="s">
        <v>522</v>
      </c>
      <c r="AE20" s="52" t="s">
        <v>523</v>
      </c>
      <c r="AF20" s="52" t="s">
        <v>533</v>
      </c>
      <c r="AG20" s="52" t="s">
        <v>534</v>
      </c>
      <c r="AH20" s="52" t="s">
        <v>535</v>
      </c>
      <c r="AI20" s="175">
        <v>43496</v>
      </c>
      <c r="AJ20" s="171" t="s">
        <v>343</v>
      </c>
      <c r="AK20" s="68" t="s">
        <v>496</v>
      </c>
      <c r="AL20" s="176">
        <v>43594</v>
      </c>
      <c r="AM20" s="173" t="s">
        <v>343</v>
      </c>
      <c r="AN20" s="65" t="s">
        <v>527</v>
      </c>
      <c r="AO20" s="176">
        <v>43902</v>
      </c>
      <c r="AP20" s="171" t="s">
        <v>449</v>
      </c>
      <c r="AQ20" s="68" t="s">
        <v>450</v>
      </c>
      <c r="AR20" s="176">
        <v>44075</v>
      </c>
      <c r="AS20" s="173" t="s">
        <v>348</v>
      </c>
      <c r="AT20" s="65" t="s">
        <v>528</v>
      </c>
      <c r="AU20" s="176">
        <v>44167</v>
      </c>
      <c r="AV20" s="171" t="s">
        <v>373</v>
      </c>
      <c r="AW20" s="68" t="s">
        <v>452</v>
      </c>
      <c r="AX20" s="176">
        <v>44246</v>
      </c>
      <c r="AY20" s="173" t="s">
        <v>384</v>
      </c>
      <c r="AZ20" s="65" t="s">
        <v>529</v>
      </c>
      <c r="BA20" s="176" t="s">
        <v>349</v>
      </c>
      <c r="BB20" s="171" t="s">
        <v>350</v>
      </c>
      <c r="BC20" s="68" t="s">
        <v>349</v>
      </c>
      <c r="BD20" s="176" t="s">
        <v>349</v>
      </c>
      <c r="BE20" s="173" t="s">
        <v>350</v>
      </c>
      <c r="BF20" s="65" t="s">
        <v>349</v>
      </c>
      <c r="BG20" s="176" t="s">
        <v>349</v>
      </c>
      <c r="BH20" s="171" t="s">
        <v>350</v>
      </c>
      <c r="BI20" s="68" t="s">
        <v>349</v>
      </c>
      <c r="BJ20" s="176" t="s">
        <v>349</v>
      </c>
      <c r="BK20" s="173" t="s">
        <v>350</v>
      </c>
      <c r="BL20" s="65" t="s">
        <v>349</v>
      </c>
      <c r="BM20" s="172" t="s">
        <v>349</v>
      </c>
      <c r="BN20" s="171" t="s">
        <v>350</v>
      </c>
      <c r="BO20" s="68" t="s">
        <v>349</v>
      </c>
      <c r="BP20" s="172" t="s">
        <v>349</v>
      </c>
      <c r="BQ20" s="173" t="s">
        <v>350</v>
      </c>
      <c r="BR20" s="70" t="s">
        <v>350</v>
      </c>
      <c r="BS20" s="128" t="s">
        <v>281</v>
      </c>
    </row>
    <row r="21" spans="1:71" ht="409.5" x14ac:dyDescent="0.2">
      <c r="A21" s="52" t="s">
        <v>197</v>
      </c>
      <c r="B21" s="84" t="s">
        <v>538</v>
      </c>
      <c r="C21" s="53" t="s">
        <v>539</v>
      </c>
      <c r="D21" s="81" t="s">
        <v>64</v>
      </c>
      <c r="E21" s="81" t="s">
        <v>136</v>
      </c>
      <c r="F21" s="52" t="s">
        <v>540</v>
      </c>
      <c r="G21" s="52" t="s">
        <v>541</v>
      </c>
      <c r="H21" s="52" t="s">
        <v>542</v>
      </c>
      <c r="I21" s="52" t="s">
        <v>378</v>
      </c>
      <c r="J21" s="52" t="s">
        <v>339</v>
      </c>
      <c r="K21" s="52" t="s">
        <v>379</v>
      </c>
      <c r="L21" s="52" t="s">
        <v>380</v>
      </c>
      <c r="M21" s="83" t="s">
        <v>144</v>
      </c>
      <c r="N21" s="83" t="s">
        <v>52</v>
      </c>
      <c r="O21" s="81" t="s">
        <v>54</v>
      </c>
      <c r="P21" s="52" t="s">
        <v>543</v>
      </c>
      <c r="Q21" s="83" t="s">
        <v>144</v>
      </c>
      <c r="R21" s="83" t="s">
        <v>52</v>
      </c>
      <c r="S21" s="81" t="s">
        <v>54</v>
      </c>
      <c r="T21" s="52" t="s">
        <v>544</v>
      </c>
      <c r="U21" s="81" t="s">
        <v>359</v>
      </c>
      <c r="V21" s="52" t="s">
        <v>342</v>
      </c>
      <c r="W21" s="52" t="s">
        <v>342</v>
      </c>
      <c r="X21" s="52" t="s">
        <v>342</v>
      </c>
      <c r="Y21" s="52" t="s">
        <v>342</v>
      </c>
      <c r="Z21" s="52" t="s">
        <v>342</v>
      </c>
      <c r="AA21" s="52" t="s">
        <v>545</v>
      </c>
      <c r="AB21" s="52" t="s">
        <v>546</v>
      </c>
      <c r="AC21" s="52" t="s">
        <v>547</v>
      </c>
      <c r="AD21" s="52" t="s">
        <v>548</v>
      </c>
      <c r="AE21" s="52" t="s">
        <v>549</v>
      </c>
      <c r="AF21" s="52" t="s">
        <v>550</v>
      </c>
      <c r="AG21" s="52" t="s">
        <v>551</v>
      </c>
      <c r="AH21" s="52" t="s">
        <v>552</v>
      </c>
      <c r="AI21" s="175">
        <v>43349</v>
      </c>
      <c r="AJ21" s="171" t="s">
        <v>343</v>
      </c>
      <c r="AK21" s="68" t="s">
        <v>496</v>
      </c>
      <c r="AL21" s="176">
        <v>43592</v>
      </c>
      <c r="AM21" s="173" t="s">
        <v>536</v>
      </c>
      <c r="AN21" s="65" t="s">
        <v>553</v>
      </c>
      <c r="AO21" s="176">
        <v>43776</v>
      </c>
      <c r="AP21" s="171" t="s">
        <v>351</v>
      </c>
      <c r="AQ21" s="68" t="s">
        <v>554</v>
      </c>
      <c r="AR21" s="176">
        <v>43902</v>
      </c>
      <c r="AS21" s="173" t="s">
        <v>346</v>
      </c>
      <c r="AT21" s="65" t="s">
        <v>555</v>
      </c>
      <c r="AU21" s="176">
        <v>43923</v>
      </c>
      <c r="AV21" s="171" t="s">
        <v>556</v>
      </c>
      <c r="AW21" s="68" t="s">
        <v>557</v>
      </c>
      <c r="AX21" s="176">
        <v>44112</v>
      </c>
      <c r="AY21" s="173" t="s">
        <v>343</v>
      </c>
      <c r="AZ21" s="65" t="s">
        <v>558</v>
      </c>
      <c r="BA21" s="176">
        <v>44168</v>
      </c>
      <c r="BB21" s="171" t="s">
        <v>347</v>
      </c>
      <c r="BC21" s="68" t="s">
        <v>559</v>
      </c>
      <c r="BD21" s="176">
        <v>44251</v>
      </c>
      <c r="BE21" s="173" t="s">
        <v>384</v>
      </c>
      <c r="BF21" s="65" t="s">
        <v>560</v>
      </c>
      <c r="BG21" s="176">
        <v>44452</v>
      </c>
      <c r="BH21" s="171" t="s">
        <v>373</v>
      </c>
      <c r="BI21" s="68" t="s">
        <v>561</v>
      </c>
      <c r="BJ21" s="176" t="s">
        <v>349</v>
      </c>
      <c r="BK21" s="173" t="s">
        <v>350</v>
      </c>
      <c r="BL21" s="65" t="s">
        <v>349</v>
      </c>
      <c r="BM21" s="172" t="s">
        <v>349</v>
      </c>
      <c r="BN21" s="171" t="s">
        <v>350</v>
      </c>
      <c r="BO21" s="68" t="s">
        <v>349</v>
      </c>
      <c r="BP21" s="172" t="s">
        <v>349</v>
      </c>
      <c r="BQ21" s="173" t="s">
        <v>350</v>
      </c>
      <c r="BR21" s="70" t="s">
        <v>350</v>
      </c>
      <c r="BS21" s="2" t="s">
        <v>279</v>
      </c>
    </row>
    <row r="22" spans="1:71" ht="409.5" x14ac:dyDescent="0.2">
      <c r="A22" s="52" t="s">
        <v>197</v>
      </c>
      <c r="B22" s="84" t="s">
        <v>563</v>
      </c>
      <c r="C22" s="53" t="s">
        <v>564</v>
      </c>
      <c r="D22" s="81" t="s">
        <v>64</v>
      </c>
      <c r="E22" s="81" t="s">
        <v>136</v>
      </c>
      <c r="F22" s="52" t="s">
        <v>565</v>
      </c>
      <c r="G22" s="52" t="s">
        <v>566</v>
      </c>
      <c r="H22" s="52" t="s">
        <v>567</v>
      </c>
      <c r="I22" s="52" t="s">
        <v>378</v>
      </c>
      <c r="J22" s="52" t="s">
        <v>339</v>
      </c>
      <c r="K22" s="52" t="s">
        <v>379</v>
      </c>
      <c r="L22" s="52" t="s">
        <v>380</v>
      </c>
      <c r="M22" s="83" t="s">
        <v>144</v>
      </c>
      <c r="N22" s="83" t="s">
        <v>79</v>
      </c>
      <c r="O22" s="81" t="s">
        <v>81</v>
      </c>
      <c r="P22" s="52" t="s">
        <v>568</v>
      </c>
      <c r="Q22" s="83" t="s">
        <v>144</v>
      </c>
      <c r="R22" s="83" t="s">
        <v>79</v>
      </c>
      <c r="S22" s="81" t="s">
        <v>81</v>
      </c>
      <c r="T22" s="52" t="s">
        <v>569</v>
      </c>
      <c r="U22" s="81" t="s">
        <v>359</v>
      </c>
      <c r="V22" s="52" t="s">
        <v>342</v>
      </c>
      <c r="W22" s="52" t="s">
        <v>342</v>
      </c>
      <c r="X22" s="52" t="s">
        <v>342</v>
      </c>
      <c r="Y22" s="52" t="s">
        <v>342</v>
      </c>
      <c r="Z22" s="52" t="s">
        <v>342</v>
      </c>
      <c r="AA22" s="52" t="s">
        <v>570</v>
      </c>
      <c r="AB22" s="52" t="s">
        <v>571</v>
      </c>
      <c r="AC22" s="52" t="s">
        <v>572</v>
      </c>
      <c r="AD22" s="52" t="s">
        <v>573</v>
      </c>
      <c r="AE22" s="52" t="s">
        <v>574</v>
      </c>
      <c r="AF22" s="52" t="s">
        <v>575</v>
      </c>
      <c r="AG22" s="52" t="s">
        <v>576</v>
      </c>
      <c r="AH22" s="52" t="s">
        <v>577</v>
      </c>
      <c r="AI22" s="175">
        <v>43592</v>
      </c>
      <c r="AJ22" s="171" t="s">
        <v>343</v>
      </c>
      <c r="AK22" s="68" t="s">
        <v>578</v>
      </c>
      <c r="AL22" s="176">
        <v>43776</v>
      </c>
      <c r="AM22" s="173" t="s">
        <v>375</v>
      </c>
      <c r="AN22" s="65" t="s">
        <v>579</v>
      </c>
      <c r="AO22" s="176">
        <v>43902</v>
      </c>
      <c r="AP22" s="171" t="s">
        <v>384</v>
      </c>
      <c r="AQ22" s="68" t="s">
        <v>580</v>
      </c>
      <c r="AR22" s="176">
        <v>44112</v>
      </c>
      <c r="AS22" s="173" t="s">
        <v>536</v>
      </c>
      <c r="AT22" s="65" t="s">
        <v>581</v>
      </c>
      <c r="AU22" s="176">
        <v>44168</v>
      </c>
      <c r="AV22" s="171" t="s">
        <v>383</v>
      </c>
      <c r="AW22" s="68" t="s">
        <v>582</v>
      </c>
      <c r="AX22" s="176">
        <v>44251</v>
      </c>
      <c r="AY22" s="173" t="s">
        <v>384</v>
      </c>
      <c r="AZ22" s="65" t="s">
        <v>560</v>
      </c>
      <c r="BA22" s="176">
        <v>44452</v>
      </c>
      <c r="BB22" s="171" t="s">
        <v>373</v>
      </c>
      <c r="BC22" s="68" t="s">
        <v>561</v>
      </c>
      <c r="BD22" s="176" t="s">
        <v>349</v>
      </c>
      <c r="BE22" s="173" t="s">
        <v>350</v>
      </c>
      <c r="BF22" s="65" t="s">
        <v>349</v>
      </c>
      <c r="BG22" s="176" t="s">
        <v>349</v>
      </c>
      <c r="BH22" s="171" t="s">
        <v>350</v>
      </c>
      <c r="BI22" s="68" t="s">
        <v>349</v>
      </c>
      <c r="BJ22" s="176" t="s">
        <v>349</v>
      </c>
      <c r="BK22" s="173" t="s">
        <v>350</v>
      </c>
      <c r="BL22" s="65" t="s">
        <v>349</v>
      </c>
      <c r="BM22" s="172" t="s">
        <v>349</v>
      </c>
      <c r="BN22" s="171" t="s">
        <v>350</v>
      </c>
      <c r="BO22" s="68" t="s">
        <v>349</v>
      </c>
      <c r="BP22" s="172" t="s">
        <v>349</v>
      </c>
      <c r="BQ22" s="173" t="s">
        <v>350</v>
      </c>
      <c r="BR22" s="70" t="s">
        <v>350</v>
      </c>
      <c r="BS22" s="2" t="s">
        <v>279</v>
      </c>
    </row>
    <row r="23" spans="1:71" ht="344.25" x14ac:dyDescent="0.2">
      <c r="A23" s="52" t="s">
        <v>209</v>
      </c>
      <c r="B23" s="84" t="s">
        <v>585</v>
      </c>
      <c r="C23" s="53" t="s">
        <v>588</v>
      </c>
      <c r="D23" s="81" t="s">
        <v>64</v>
      </c>
      <c r="E23" s="81" t="s">
        <v>70</v>
      </c>
      <c r="F23" s="52" t="s">
        <v>589</v>
      </c>
      <c r="G23" s="52" t="s">
        <v>590</v>
      </c>
      <c r="H23" s="52" t="s">
        <v>591</v>
      </c>
      <c r="I23" s="52" t="s">
        <v>583</v>
      </c>
      <c r="J23" s="52" t="s">
        <v>339</v>
      </c>
      <c r="K23" s="52" t="s">
        <v>340</v>
      </c>
      <c r="L23" s="52" t="s">
        <v>380</v>
      </c>
      <c r="M23" s="83" t="s">
        <v>124</v>
      </c>
      <c r="N23" s="83" t="s">
        <v>104</v>
      </c>
      <c r="O23" s="81" t="s">
        <v>105</v>
      </c>
      <c r="P23" s="52" t="s">
        <v>592</v>
      </c>
      <c r="Q23" s="83" t="s">
        <v>144</v>
      </c>
      <c r="R23" s="83" t="s">
        <v>104</v>
      </c>
      <c r="S23" s="81" t="s">
        <v>105</v>
      </c>
      <c r="T23" s="52" t="s">
        <v>593</v>
      </c>
      <c r="U23" s="81" t="s">
        <v>359</v>
      </c>
      <c r="V23" s="52" t="s">
        <v>342</v>
      </c>
      <c r="W23" s="52" t="s">
        <v>342</v>
      </c>
      <c r="X23" s="52" t="s">
        <v>342</v>
      </c>
      <c r="Y23" s="52" t="s">
        <v>342</v>
      </c>
      <c r="Z23" s="52" t="s">
        <v>342</v>
      </c>
      <c r="AA23" s="52" t="s">
        <v>594</v>
      </c>
      <c r="AB23" s="52" t="s">
        <v>595</v>
      </c>
      <c r="AC23" s="52" t="s">
        <v>596</v>
      </c>
      <c r="AD23" s="52" t="s">
        <v>597</v>
      </c>
      <c r="AE23" s="52" t="s">
        <v>598</v>
      </c>
      <c r="AF23" s="52" t="s">
        <v>599</v>
      </c>
      <c r="AG23" s="52" t="s">
        <v>600</v>
      </c>
      <c r="AH23" s="52" t="s">
        <v>601</v>
      </c>
      <c r="AI23" s="175">
        <v>43496</v>
      </c>
      <c r="AJ23" s="171" t="s">
        <v>343</v>
      </c>
      <c r="AK23" s="68" t="s">
        <v>602</v>
      </c>
      <c r="AL23" s="176">
        <v>43759</v>
      </c>
      <c r="AM23" s="173" t="s">
        <v>492</v>
      </c>
      <c r="AN23" s="65" t="s">
        <v>603</v>
      </c>
      <c r="AO23" s="176">
        <v>43909</v>
      </c>
      <c r="AP23" s="171" t="s">
        <v>449</v>
      </c>
      <c r="AQ23" s="68" t="s">
        <v>604</v>
      </c>
      <c r="AR23" s="176">
        <v>44074</v>
      </c>
      <c r="AS23" s="173" t="s">
        <v>348</v>
      </c>
      <c r="AT23" s="65" t="s">
        <v>605</v>
      </c>
      <c r="AU23" s="176">
        <v>44168</v>
      </c>
      <c r="AV23" s="171" t="s">
        <v>373</v>
      </c>
      <c r="AW23" s="68" t="s">
        <v>606</v>
      </c>
      <c r="AX23" s="176">
        <v>44249</v>
      </c>
      <c r="AY23" s="173" t="s">
        <v>371</v>
      </c>
      <c r="AZ23" s="65" t="s">
        <v>607</v>
      </c>
      <c r="BA23" s="176">
        <v>44404</v>
      </c>
      <c r="BB23" s="171" t="s">
        <v>383</v>
      </c>
      <c r="BC23" s="68" t="s">
        <v>608</v>
      </c>
      <c r="BD23" s="176">
        <v>44455</v>
      </c>
      <c r="BE23" s="173" t="s">
        <v>347</v>
      </c>
      <c r="BF23" s="65" t="s">
        <v>586</v>
      </c>
      <c r="BG23" s="176" t="s">
        <v>349</v>
      </c>
      <c r="BH23" s="171" t="s">
        <v>350</v>
      </c>
      <c r="BI23" s="68" t="s">
        <v>349</v>
      </c>
      <c r="BJ23" s="176" t="s">
        <v>349</v>
      </c>
      <c r="BK23" s="173" t="s">
        <v>350</v>
      </c>
      <c r="BL23" s="65" t="s">
        <v>349</v>
      </c>
      <c r="BM23" s="172" t="s">
        <v>349</v>
      </c>
      <c r="BN23" s="171" t="s">
        <v>350</v>
      </c>
      <c r="BO23" s="68" t="s">
        <v>349</v>
      </c>
      <c r="BP23" s="172" t="s">
        <v>349</v>
      </c>
      <c r="BQ23" s="173" t="s">
        <v>350</v>
      </c>
      <c r="BR23" s="70" t="s">
        <v>350</v>
      </c>
      <c r="BS23" s="2" t="s">
        <v>269</v>
      </c>
    </row>
    <row r="24" spans="1:71" ht="318.75" x14ac:dyDescent="0.2">
      <c r="A24" s="52" t="s">
        <v>209</v>
      </c>
      <c r="B24" s="84" t="s">
        <v>609</v>
      </c>
      <c r="C24" s="53" t="s">
        <v>610</v>
      </c>
      <c r="D24" s="81" t="s">
        <v>64</v>
      </c>
      <c r="E24" s="81" t="s">
        <v>152</v>
      </c>
      <c r="F24" s="52" t="s">
        <v>611</v>
      </c>
      <c r="G24" s="52" t="s">
        <v>435</v>
      </c>
      <c r="H24" s="52" t="s">
        <v>612</v>
      </c>
      <c r="I24" s="52" t="s">
        <v>583</v>
      </c>
      <c r="J24" s="52" t="s">
        <v>339</v>
      </c>
      <c r="K24" s="52" t="s">
        <v>382</v>
      </c>
      <c r="L24" s="52" t="s">
        <v>380</v>
      </c>
      <c r="M24" s="83" t="s">
        <v>144</v>
      </c>
      <c r="N24" s="83" t="s">
        <v>104</v>
      </c>
      <c r="O24" s="81" t="s">
        <v>105</v>
      </c>
      <c r="P24" s="52" t="s">
        <v>613</v>
      </c>
      <c r="Q24" s="83" t="s">
        <v>144</v>
      </c>
      <c r="R24" s="83" t="s">
        <v>104</v>
      </c>
      <c r="S24" s="81" t="s">
        <v>105</v>
      </c>
      <c r="T24" s="52" t="s">
        <v>614</v>
      </c>
      <c r="U24" s="81" t="s">
        <v>359</v>
      </c>
      <c r="V24" s="52" t="s">
        <v>342</v>
      </c>
      <c r="W24" s="52" t="s">
        <v>342</v>
      </c>
      <c r="X24" s="52" t="s">
        <v>342</v>
      </c>
      <c r="Y24" s="52" t="s">
        <v>342</v>
      </c>
      <c r="Z24" s="52" t="s">
        <v>342</v>
      </c>
      <c r="AA24" s="52" t="s">
        <v>615</v>
      </c>
      <c r="AB24" s="52" t="s">
        <v>616</v>
      </c>
      <c r="AC24" s="52" t="s">
        <v>617</v>
      </c>
      <c r="AD24" s="52" t="s">
        <v>618</v>
      </c>
      <c r="AE24" s="52" t="s">
        <v>619</v>
      </c>
      <c r="AF24" s="52" t="s">
        <v>620</v>
      </c>
      <c r="AG24" s="52" t="s">
        <v>621</v>
      </c>
      <c r="AH24" s="52" t="s">
        <v>622</v>
      </c>
      <c r="AI24" s="175">
        <v>43496</v>
      </c>
      <c r="AJ24" s="171" t="s">
        <v>343</v>
      </c>
      <c r="AK24" s="68" t="s">
        <v>584</v>
      </c>
      <c r="AL24" s="176">
        <v>43593</v>
      </c>
      <c r="AM24" s="173" t="s">
        <v>343</v>
      </c>
      <c r="AN24" s="65" t="s">
        <v>623</v>
      </c>
      <c r="AO24" s="176">
        <v>43759</v>
      </c>
      <c r="AP24" s="171" t="s">
        <v>383</v>
      </c>
      <c r="AQ24" s="68" t="s">
        <v>624</v>
      </c>
      <c r="AR24" s="176">
        <v>43909</v>
      </c>
      <c r="AS24" s="173" t="s">
        <v>625</v>
      </c>
      <c r="AT24" s="65" t="s">
        <v>626</v>
      </c>
      <c r="AU24" s="176">
        <v>44074</v>
      </c>
      <c r="AV24" s="171" t="s">
        <v>348</v>
      </c>
      <c r="AW24" s="68" t="s">
        <v>627</v>
      </c>
      <c r="AX24" s="176">
        <v>44168</v>
      </c>
      <c r="AY24" s="173" t="s">
        <v>383</v>
      </c>
      <c r="AZ24" s="65" t="s">
        <v>628</v>
      </c>
      <c r="BA24" s="176">
        <v>44249</v>
      </c>
      <c r="BB24" s="171" t="s">
        <v>384</v>
      </c>
      <c r="BC24" s="68" t="s">
        <v>587</v>
      </c>
      <c r="BD24" s="176" t="s">
        <v>349</v>
      </c>
      <c r="BE24" s="173" t="s">
        <v>350</v>
      </c>
      <c r="BF24" s="65" t="s">
        <v>349</v>
      </c>
      <c r="BG24" s="176" t="s">
        <v>349</v>
      </c>
      <c r="BH24" s="171" t="s">
        <v>350</v>
      </c>
      <c r="BI24" s="68" t="s">
        <v>349</v>
      </c>
      <c r="BJ24" s="176" t="s">
        <v>349</v>
      </c>
      <c r="BK24" s="173" t="s">
        <v>350</v>
      </c>
      <c r="BL24" s="65" t="s">
        <v>349</v>
      </c>
      <c r="BM24" s="172" t="s">
        <v>349</v>
      </c>
      <c r="BN24" s="171" t="s">
        <v>350</v>
      </c>
      <c r="BO24" s="68" t="s">
        <v>349</v>
      </c>
      <c r="BP24" s="172" t="s">
        <v>349</v>
      </c>
      <c r="BQ24" s="173" t="s">
        <v>350</v>
      </c>
      <c r="BR24" s="70" t="s">
        <v>350</v>
      </c>
      <c r="BS24" s="2" t="s">
        <v>269</v>
      </c>
    </row>
    <row r="25" spans="1:71" ht="409.5" x14ac:dyDescent="0.2">
      <c r="A25" s="52" t="s">
        <v>189</v>
      </c>
      <c r="B25" s="84" t="s">
        <v>631</v>
      </c>
      <c r="C25" s="53" t="s">
        <v>632</v>
      </c>
      <c r="D25" s="81" t="s">
        <v>64</v>
      </c>
      <c r="E25" s="81" t="s">
        <v>152</v>
      </c>
      <c r="F25" s="52" t="s">
        <v>633</v>
      </c>
      <c r="G25" s="52" t="s">
        <v>634</v>
      </c>
      <c r="H25" s="52" t="s">
        <v>635</v>
      </c>
      <c r="I25" s="52" t="s">
        <v>378</v>
      </c>
      <c r="J25" s="52" t="s">
        <v>339</v>
      </c>
      <c r="K25" s="52" t="s">
        <v>340</v>
      </c>
      <c r="L25" s="52" t="s">
        <v>380</v>
      </c>
      <c r="M25" s="83" t="s">
        <v>144</v>
      </c>
      <c r="N25" s="83" t="s">
        <v>79</v>
      </c>
      <c r="O25" s="81" t="s">
        <v>81</v>
      </c>
      <c r="P25" s="52" t="s">
        <v>636</v>
      </c>
      <c r="Q25" s="83" t="s">
        <v>144</v>
      </c>
      <c r="R25" s="83" t="s">
        <v>79</v>
      </c>
      <c r="S25" s="81" t="s">
        <v>81</v>
      </c>
      <c r="T25" s="52" t="s">
        <v>637</v>
      </c>
      <c r="U25" s="81" t="s">
        <v>359</v>
      </c>
      <c r="V25" s="52" t="s">
        <v>342</v>
      </c>
      <c r="W25" s="52" t="s">
        <v>342</v>
      </c>
      <c r="X25" s="52" t="s">
        <v>342</v>
      </c>
      <c r="Y25" s="52" t="s">
        <v>342</v>
      </c>
      <c r="Z25" s="52" t="s">
        <v>342</v>
      </c>
      <c r="AA25" s="52" t="s">
        <v>638</v>
      </c>
      <c r="AB25" s="52" t="s">
        <v>639</v>
      </c>
      <c r="AC25" s="52" t="s">
        <v>640</v>
      </c>
      <c r="AD25" s="52" t="s">
        <v>641</v>
      </c>
      <c r="AE25" s="52" t="s">
        <v>642</v>
      </c>
      <c r="AF25" s="52" t="s">
        <v>643</v>
      </c>
      <c r="AG25" s="52" t="s">
        <v>644</v>
      </c>
      <c r="AH25" s="52" t="s">
        <v>645</v>
      </c>
      <c r="AI25" s="175">
        <v>43496</v>
      </c>
      <c r="AJ25" s="171" t="s">
        <v>343</v>
      </c>
      <c r="AK25" s="68" t="s">
        <v>386</v>
      </c>
      <c r="AL25" s="176">
        <v>43594</v>
      </c>
      <c r="AM25" s="173" t="s">
        <v>391</v>
      </c>
      <c r="AN25" s="65" t="s">
        <v>646</v>
      </c>
      <c r="AO25" s="176">
        <v>43787</v>
      </c>
      <c r="AP25" s="171" t="s">
        <v>343</v>
      </c>
      <c r="AQ25" s="68" t="s">
        <v>629</v>
      </c>
      <c r="AR25" s="176">
        <v>43916</v>
      </c>
      <c r="AS25" s="173" t="s">
        <v>343</v>
      </c>
      <c r="AT25" s="65" t="s">
        <v>647</v>
      </c>
      <c r="AU25" s="176">
        <v>44169</v>
      </c>
      <c r="AV25" s="171" t="s">
        <v>373</v>
      </c>
      <c r="AW25" s="68" t="s">
        <v>648</v>
      </c>
      <c r="AX25" s="176">
        <v>44249</v>
      </c>
      <c r="AY25" s="173" t="s">
        <v>371</v>
      </c>
      <c r="AZ25" s="65" t="s">
        <v>649</v>
      </c>
      <c r="BA25" s="176">
        <v>44448</v>
      </c>
      <c r="BB25" s="171" t="s">
        <v>373</v>
      </c>
      <c r="BC25" s="68" t="s">
        <v>650</v>
      </c>
      <c r="BD25" s="176" t="s">
        <v>349</v>
      </c>
      <c r="BE25" s="173" t="s">
        <v>350</v>
      </c>
      <c r="BF25" s="65" t="s">
        <v>349</v>
      </c>
      <c r="BG25" s="176" t="s">
        <v>349</v>
      </c>
      <c r="BH25" s="171" t="s">
        <v>350</v>
      </c>
      <c r="BI25" s="68" t="s">
        <v>349</v>
      </c>
      <c r="BJ25" s="176" t="s">
        <v>349</v>
      </c>
      <c r="BK25" s="173" t="s">
        <v>350</v>
      </c>
      <c r="BL25" s="65" t="s">
        <v>349</v>
      </c>
      <c r="BM25" s="172" t="s">
        <v>349</v>
      </c>
      <c r="BN25" s="171" t="s">
        <v>350</v>
      </c>
      <c r="BO25" s="68" t="s">
        <v>349</v>
      </c>
      <c r="BP25" s="172" t="s">
        <v>349</v>
      </c>
      <c r="BQ25" s="173" t="s">
        <v>350</v>
      </c>
      <c r="BR25" s="70" t="s">
        <v>350</v>
      </c>
      <c r="BS25" s="2" t="s">
        <v>272</v>
      </c>
    </row>
    <row r="26" spans="1:71" ht="409.5" x14ac:dyDescent="0.2">
      <c r="A26" s="52" t="s">
        <v>189</v>
      </c>
      <c r="B26" s="84" t="s">
        <v>651</v>
      </c>
      <c r="C26" s="53" t="s">
        <v>652</v>
      </c>
      <c r="D26" s="81" t="s">
        <v>64</v>
      </c>
      <c r="E26" s="81" t="s">
        <v>152</v>
      </c>
      <c r="F26" s="52" t="s">
        <v>653</v>
      </c>
      <c r="G26" s="52" t="s">
        <v>654</v>
      </c>
      <c r="H26" s="52" t="s">
        <v>655</v>
      </c>
      <c r="I26" s="52" t="s">
        <v>378</v>
      </c>
      <c r="J26" s="52" t="s">
        <v>339</v>
      </c>
      <c r="K26" s="52" t="s">
        <v>562</v>
      </c>
      <c r="L26" s="52" t="s">
        <v>380</v>
      </c>
      <c r="M26" s="83" t="s">
        <v>144</v>
      </c>
      <c r="N26" s="83" t="s">
        <v>79</v>
      </c>
      <c r="O26" s="81" t="s">
        <v>81</v>
      </c>
      <c r="P26" s="52" t="s">
        <v>656</v>
      </c>
      <c r="Q26" s="83" t="s">
        <v>144</v>
      </c>
      <c r="R26" s="83" t="s">
        <v>79</v>
      </c>
      <c r="S26" s="81" t="s">
        <v>81</v>
      </c>
      <c r="T26" s="52" t="s">
        <v>657</v>
      </c>
      <c r="U26" s="81" t="s">
        <v>359</v>
      </c>
      <c r="V26" s="52" t="s">
        <v>342</v>
      </c>
      <c r="W26" s="52" t="s">
        <v>342</v>
      </c>
      <c r="X26" s="52" t="s">
        <v>342</v>
      </c>
      <c r="Y26" s="52" t="s">
        <v>342</v>
      </c>
      <c r="Z26" s="52" t="s">
        <v>342</v>
      </c>
      <c r="AA26" s="52" t="s">
        <v>658</v>
      </c>
      <c r="AB26" s="52" t="s">
        <v>659</v>
      </c>
      <c r="AC26" s="52" t="s">
        <v>660</v>
      </c>
      <c r="AD26" s="52" t="s">
        <v>661</v>
      </c>
      <c r="AE26" s="52" t="s">
        <v>662</v>
      </c>
      <c r="AF26" s="52" t="s">
        <v>663</v>
      </c>
      <c r="AG26" s="52" t="s">
        <v>664</v>
      </c>
      <c r="AH26" s="52" t="s">
        <v>665</v>
      </c>
      <c r="AI26" s="175">
        <v>43496</v>
      </c>
      <c r="AJ26" s="171" t="s">
        <v>343</v>
      </c>
      <c r="AK26" s="68" t="s">
        <v>386</v>
      </c>
      <c r="AL26" s="176">
        <v>43594</v>
      </c>
      <c r="AM26" s="173" t="s">
        <v>391</v>
      </c>
      <c r="AN26" s="65" t="s">
        <v>666</v>
      </c>
      <c r="AO26" s="176">
        <v>43787</v>
      </c>
      <c r="AP26" s="171" t="s">
        <v>343</v>
      </c>
      <c r="AQ26" s="68" t="s">
        <v>667</v>
      </c>
      <c r="AR26" s="176">
        <v>43916</v>
      </c>
      <c r="AS26" s="173" t="s">
        <v>384</v>
      </c>
      <c r="AT26" s="65" t="s">
        <v>668</v>
      </c>
      <c r="AU26" s="176">
        <v>44169</v>
      </c>
      <c r="AV26" s="171" t="s">
        <v>373</v>
      </c>
      <c r="AW26" s="68" t="s">
        <v>669</v>
      </c>
      <c r="AX26" s="176">
        <v>44249</v>
      </c>
      <c r="AY26" s="173" t="s">
        <v>371</v>
      </c>
      <c r="AZ26" s="65" t="s">
        <v>630</v>
      </c>
      <c r="BA26" s="176">
        <v>44448</v>
      </c>
      <c r="BB26" s="171" t="s">
        <v>373</v>
      </c>
      <c r="BC26" s="68" t="s">
        <v>670</v>
      </c>
      <c r="BD26" s="176" t="s">
        <v>349</v>
      </c>
      <c r="BE26" s="173" t="s">
        <v>350</v>
      </c>
      <c r="BF26" s="65" t="s">
        <v>349</v>
      </c>
      <c r="BG26" s="176" t="s">
        <v>349</v>
      </c>
      <c r="BH26" s="171" t="s">
        <v>350</v>
      </c>
      <c r="BI26" s="68" t="s">
        <v>349</v>
      </c>
      <c r="BJ26" s="176" t="s">
        <v>349</v>
      </c>
      <c r="BK26" s="173" t="s">
        <v>350</v>
      </c>
      <c r="BL26" s="65" t="s">
        <v>349</v>
      </c>
      <c r="BM26" s="172" t="s">
        <v>349</v>
      </c>
      <c r="BN26" s="171" t="s">
        <v>350</v>
      </c>
      <c r="BO26" s="68" t="s">
        <v>349</v>
      </c>
      <c r="BP26" s="172" t="s">
        <v>349</v>
      </c>
      <c r="BQ26" s="173" t="s">
        <v>350</v>
      </c>
      <c r="BR26" s="70" t="s">
        <v>350</v>
      </c>
      <c r="BS26" s="2" t="s">
        <v>272</v>
      </c>
    </row>
    <row r="27" spans="1:71" ht="409.5" x14ac:dyDescent="0.2">
      <c r="A27" s="52" t="s">
        <v>318</v>
      </c>
      <c r="B27" s="84" t="s">
        <v>671</v>
      </c>
      <c r="C27" s="53" t="s">
        <v>677</v>
      </c>
      <c r="D27" s="81" t="s">
        <v>64</v>
      </c>
      <c r="E27" s="81" t="s">
        <v>152</v>
      </c>
      <c r="F27" s="52" t="s">
        <v>678</v>
      </c>
      <c r="G27" s="52" t="s">
        <v>679</v>
      </c>
      <c r="H27" s="52" t="s">
        <v>680</v>
      </c>
      <c r="I27" s="52" t="s">
        <v>378</v>
      </c>
      <c r="J27" s="52" t="s">
        <v>339</v>
      </c>
      <c r="K27" s="52" t="s">
        <v>379</v>
      </c>
      <c r="L27" s="52" t="s">
        <v>380</v>
      </c>
      <c r="M27" s="83" t="s">
        <v>144</v>
      </c>
      <c r="N27" s="83" t="s">
        <v>52</v>
      </c>
      <c r="O27" s="81" t="s">
        <v>54</v>
      </c>
      <c r="P27" s="52" t="s">
        <v>681</v>
      </c>
      <c r="Q27" s="83" t="s">
        <v>144</v>
      </c>
      <c r="R27" s="83" t="s">
        <v>52</v>
      </c>
      <c r="S27" s="81" t="s">
        <v>54</v>
      </c>
      <c r="T27" s="52" t="s">
        <v>682</v>
      </c>
      <c r="U27" s="81" t="s">
        <v>359</v>
      </c>
      <c r="V27" s="52" t="s">
        <v>342</v>
      </c>
      <c r="W27" s="52" t="s">
        <v>342</v>
      </c>
      <c r="X27" s="52" t="s">
        <v>342</v>
      </c>
      <c r="Y27" s="52" t="s">
        <v>342</v>
      </c>
      <c r="Z27" s="52" t="s">
        <v>342</v>
      </c>
      <c r="AA27" s="52" t="s">
        <v>683</v>
      </c>
      <c r="AB27" s="52" t="s">
        <v>684</v>
      </c>
      <c r="AC27" s="52" t="s">
        <v>685</v>
      </c>
      <c r="AD27" s="52" t="s">
        <v>686</v>
      </c>
      <c r="AE27" s="52" t="s">
        <v>687</v>
      </c>
      <c r="AF27" s="52" t="s">
        <v>688</v>
      </c>
      <c r="AG27" s="52" t="s">
        <v>689</v>
      </c>
      <c r="AH27" s="52" t="s">
        <v>690</v>
      </c>
      <c r="AI27" s="175">
        <v>43599</v>
      </c>
      <c r="AJ27" s="171" t="s">
        <v>343</v>
      </c>
      <c r="AK27" s="68" t="s">
        <v>672</v>
      </c>
      <c r="AL27" s="176">
        <v>43767</v>
      </c>
      <c r="AM27" s="173" t="s">
        <v>410</v>
      </c>
      <c r="AN27" s="65" t="s">
        <v>691</v>
      </c>
      <c r="AO27" s="176">
        <v>43901</v>
      </c>
      <c r="AP27" s="171" t="s">
        <v>384</v>
      </c>
      <c r="AQ27" s="68" t="s">
        <v>692</v>
      </c>
      <c r="AR27" s="176">
        <v>44074</v>
      </c>
      <c r="AS27" s="173" t="s">
        <v>347</v>
      </c>
      <c r="AT27" s="65" t="s">
        <v>673</v>
      </c>
      <c r="AU27" s="176">
        <v>44169</v>
      </c>
      <c r="AV27" s="171" t="s">
        <v>373</v>
      </c>
      <c r="AW27" s="68" t="s">
        <v>693</v>
      </c>
      <c r="AX27" s="176">
        <v>44244</v>
      </c>
      <c r="AY27" s="173" t="s">
        <v>373</v>
      </c>
      <c r="AZ27" s="65" t="s">
        <v>694</v>
      </c>
      <c r="BA27" s="176">
        <v>44249</v>
      </c>
      <c r="BB27" s="171" t="s">
        <v>346</v>
      </c>
      <c r="BC27" s="68" t="s">
        <v>674</v>
      </c>
      <c r="BD27" s="176">
        <v>44419</v>
      </c>
      <c r="BE27" s="173" t="s">
        <v>347</v>
      </c>
      <c r="BF27" s="65" t="s">
        <v>675</v>
      </c>
      <c r="BG27" s="176" t="s">
        <v>349</v>
      </c>
      <c r="BH27" s="171" t="s">
        <v>350</v>
      </c>
      <c r="BI27" s="68" t="s">
        <v>349</v>
      </c>
      <c r="BJ27" s="176" t="s">
        <v>349</v>
      </c>
      <c r="BK27" s="173" t="s">
        <v>350</v>
      </c>
      <c r="BL27" s="65" t="s">
        <v>349</v>
      </c>
      <c r="BM27" s="172" t="s">
        <v>349</v>
      </c>
      <c r="BN27" s="171" t="s">
        <v>350</v>
      </c>
      <c r="BO27" s="68" t="s">
        <v>349</v>
      </c>
      <c r="BP27" s="172" t="s">
        <v>349</v>
      </c>
      <c r="BQ27" s="173" t="s">
        <v>350</v>
      </c>
      <c r="BR27" s="70" t="s">
        <v>350</v>
      </c>
      <c r="BS27" s="2" t="s">
        <v>280</v>
      </c>
    </row>
    <row r="28" spans="1:71" ht="409.5" x14ac:dyDescent="0.2">
      <c r="A28" s="52" t="s">
        <v>186</v>
      </c>
      <c r="B28" s="84" t="s">
        <v>703</v>
      </c>
      <c r="C28" s="53" t="s">
        <v>704</v>
      </c>
      <c r="D28" s="81" t="s">
        <v>64</v>
      </c>
      <c r="E28" s="81" t="s">
        <v>96</v>
      </c>
      <c r="F28" s="52" t="s">
        <v>705</v>
      </c>
      <c r="G28" s="52" t="s">
        <v>706</v>
      </c>
      <c r="H28" s="52" t="s">
        <v>707</v>
      </c>
      <c r="I28" s="52" t="s">
        <v>695</v>
      </c>
      <c r="J28" s="52" t="s">
        <v>339</v>
      </c>
      <c r="K28" s="52" t="s">
        <v>379</v>
      </c>
      <c r="L28" s="52" t="s">
        <v>380</v>
      </c>
      <c r="M28" s="83" t="s">
        <v>144</v>
      </c>
      <c r="N28" s="83" t="s">
        <v>52</v>
      </c>
      <c r="O28" s="81" t="s">
        <v>54</v>
      </c>
      <c r="P28" s="52" t="s">
        <v>708</v>
      </c>
      <c r="Q28" s="83" t="s">
        <v>144</v>
      </c>
      <c r="R28" s="83" t="s">
        <v>52</v>
      </c>
      <c r="S28" s="81" t="s">
        <v>54</v>
      </c>
      <c r="T28" s="52" t="s">
        <v>709</v>
      </c>
      <c r="U28" s="81" t="s">
        <v>359</v>
      </c>
      <c r="V28" s="52" t="s">
        <v>342</v>
      </c>
      <c r="W28" s="52" t="s">
        <v>342</v>
      </c>
      <c r="X28" s="52" t="s">
        <v>342</v>
      </c>
      <c r="Y28" s="52" t="s">
        <v>342</v>
      </c>
      <c r="Z28" s="52" t="s">
        <v>342</v>
      </c>
      <c r="AA28" s="52" t="s">
        <v>696</v>
      </c>
      <c r="AB28" s="52" t="s">
        <v>697</v>
      </c>
      <c r="AC28" s="52" t="s">
        <v>698</v>
      </c>
      <c r="AD28" s="52" t="s">
        <v>699</v>
      </c>
      <c r="AE28" s="52" t="s">
        <v>700</v>
      </c>
      <c r="AF28" s="52" t="s">
        <v>710</v>
      </c>
      <c r="AG28" s="52" t="s">
        <v>711</v>
      </c>
      <c r="AH28" s="52" t="s">
        <v>712</v>
      </c>
      <c r="AI28" s="175">
        <v>43593</v>
      </c>
      <c r="AJ28" s="171" t="s">
        <v>343</v>
      </c>
      <c r="AK28" s="68" t="s">
        <v>713</v>
      </c>
      <c r="AL28" s="176">
        <v>43784</v>
      </c>
      <c r="AM28" s="173" t="s">
        <v>344</v>
      </c>
      <c r="AN28" s="65" t="s">
        <v>714</v>
      </c>
      <c r="AO28" s="176">
        <v>43895</v>
      </c>
      <c r="AP28" s="171" t="s">
        <v>371</v>
      </c>
      <c r="AQ28" s="68" t="s">
        <v>701</v>
      </c>
      <c r="AR28" s="176">
        <v>44062</v>
      </c>
      <c r="AS28" s="173" t="s">
        <v>384</v>
      </c>
      <c r="AT28" s="65" t="s">
        <v>702</v>
      </c>
      <c r="AU28" s="176">
        <v>44169</v>
      </c>
      <c r="AV28" s="171" t="s">
        <v>391</v>
      </c>
      <c r="AW28" s="68" t="s">
        <v>715</v>
      </c>
      <c r="AX28" s="176">
        <v>44246</v>
      </c>
      <c r="AY28" s="173" t="s">
        <v>371</v>
      </c>
      <c r="AZ28" s="65" t="s">
        <v>716</v>
      </c>
      <c r="BA28" s="176">
        <v>44442</v>
      </c>
      <c r="BB28" s="171" t="s">
        <v>383</v>
      </c>
      <c r="BC28" s="68" t="s">
        <v>717</v>
      </c>
      <c r="BD28" s="176" t="s">
        <v>349</v>
      </c>
      <c r="BE28" s="173" t="s">
        <v>350</v>
      </c>
      <c r="BF28" s="65" t="s">
        <v>349</v>
      </c>
      <c r="BG28" s="176" t="s">
        <v>349</v>
      </c>
      <c r="BH28" s="171" t="s">
        <v>350</v>
      </c>
      <c r="BI28" s="68" t="s">
        <v>349</v>
      </c>
      <c r="BJ28" s="176" t="s">
        <v>349</v>
      </c>
      <c r="BK28" s="173" t="s">
        <v>350</v>
      </c>
      <c r="BL28" s="65" t="s">
        <v>349</v>
      </c>
      <c r="BM28" s="172" t="s">
        <v>349</v>
      </c>
      <c r="BN28" s="171" t="s">
        <v>350</v>
      </c>
      <c r="BO28" s="68" t="s">
        <v>349</v>
      </c>
      <c r="BP28" s="172" t="s">
        <v>349</v>
      </c>
      <c r="BQ28" s="173" t="s">
        <v>350</v>
      </c>
      <c r="BR28" s="70" t="s">
        <v>350</v>
      </c>
      <c r="BS28" s="2" t="s">
        <v>268</v>
      </c>
    </row>
    <row r="29" spans="1:71" ht="409.5" x14ac:dyDescent="0.2">
      <c r="A29" s="52" t="s">
        <v>205</v>
      </c>
      <c r="B29" s="84" t="s">
        <v>721</v>
      </c>
      <c r="C29" s="53" t="s">
        <v>722</v>
      </c>
      <c r="D29" s="81" t="s">
        <v>64</v>
      </c>
      <c r="E29" s="81" t="s">
        <v>136</v>
      </c>
      <c r="F29" s="52" t="s">
        <v>723</v>
      </c>
      <c r="G29" s="52" t="s">
        <v>355</v>
      </c>
      <c r="H29" s="52" t="s">
        <v>724</v>
      </c>
      <c r="I29" s="52" t="s">
        <v>378</v>
      </c>
      <c r="J29" s="52" t="s">
        <v>339</v>
      </c>
      <c r="K29" s="52" t="s">
        <v>379</v>
      </c>
      <c r="L29" s="52" t="s">
        <v>380</v>
      </c>
      <c r="M29" s="83" t="s">
        <v>144</v>
      </c>
      <c r="N29" s="83" t="s">
        <v>79</v>
      </c>
      <c r="O29" s="81" t="s">
        <v>81</v>
      </c>
      <c r="P29" s="52" t="s">
        <v>725</v>
      </c>
      <c r="Q29" s="83" t="s">
        <v>144</v>
      </c>
      <c r="R29" s="83" t="s">
        <v>79</v>
      </c>
      <c r="S29" s="81" t="s">
        <v>81</v>
      </c>
      <c r="T29" s="52" t="s">
        <v>726</v>
      </c>
      <c r="U29" s="81" t="s">
        <v>359</v>
      </c>
      <c r="V29" s="52" t="s">
        <v>342</v>
      </c>
      <c r="W29" s="52" t="s">
        <v>342</v>
      </c>
      <c r="X29" s="52" t="s">
        <v>342</v>
      </c>
      <c r="Y29" s="52" t="s">
        <v>342</v>
      </c>
      <c r="Z29" s="52" t="s">
        <v>342</v>
      </c>
      <c r="AA29" s="52" t="s">
        <v>727</v>
      </c>
      <c r="AB29" s="52" t="s">
        <v>728</v>
      </c>
      <c r="AC29" s="52" t="s">
        <v>729</v>
      </c>
      <c r="AD29" s="52" t="s">
        <v>730</v>
      </c>
      <c r="AE29" s="52" t="s">
        <v>731</v>
      </c>
      <c r="AF29" s="52" t="s">
        <v>732</v>
      </c>
      <c r="AG29" s="52" t="s">
        <v>733</v>
      </c>
      <c r="AH29" s="52" t="s">
        <v>734</v>
      </c>
      <c r="AI29" s="175">
        <v>43592</v>
      </c>
      <c r="AJ29" s="171" t="s">
        <v>343</v>
      </c>
      <c r="AK29" s="68" t="s">
        <v>672</v>
      </c>
      <c r="AL29" s="176">
        <v>43768</v>
      </c>
      <c r="AM29" s="173" t="s">
        <v>410</v>
      </c>
      <c r="AN29" s="65" t="s">
        <v>735</v>
      </c>
      <c r="AO29" s="176">
        <v>43902</v>
      </c>
      <c r="AP29" s="171" t="s">
        <v>449</v>
      </c>
      <c r="AQ29" s="68" t="s">
        <v>736</v>
      </c>
      <c r="AR29" s="176">
        <v>44071</v>
      </c>
      <c r="AS29" s="173" t="s">
        <v>348</v>
      </c>
      <c r="AT29" s="65" t="s">
        <v>737</v>
      </c>
      <c r="AU29" s="176">
        <v>44167</v>
      </c>
      <c r="AV29" s="171" t="s">
        <v>375</v>
      </c>
      <c r="AW29" s="68" t="s">
        <v>738</v>
      </c>
      <c r="AX29" s="176">
        <v>44243</v>
      </c>
      <c r="AY29" s="173" t="s">
        <v>373</v>
      </c>
      <c r="AZ29" s="65" t="s">
        <v>718</v>
      </c>
      <c r="BA29" s="176">
        <v>44316</v>
      </c>
      <c r="BB29" s="171" t="s">
        <v>347</v>
      </c>
      <c r="BC29" s="68" t="s">
        <v>720</v>
      </c>
      <c r="BD29" s="176">
        <v>44407</v>
      </c>
      <c r="BE29" s="173" t="s">
        <v>373</v>
      </c>
      <c r="BF29" s="65" t="s">
        <v>719</v>
      </c>
      <c r="BG29" s="176" t="s">
        <v>349</v>
      </c>
      <c r="BH29" s="171" t="s">
        <v>350</v>
      </c>
      <c r="BI29" s="68" t="s">
        <v>349</v>
      </c>
      <c r="BJ29" s="176" t="s">
        <v>349</v>
      </c>
      <c r="BK29" s="173" t="s">
        <v>350</v>
      </c>
      <c r="BL29" s="65" t="s">
        <v>349</v>
      </c>
      <c r="BM29" s="172" t="s">
        <v>349</v>
      </c>
      <c r="BN29" s="171" t="s">
        <v>350</v>
      </c>
      <c r="BO29" s="68" t="s">
        <v>349</v>
      </c>
      <c r="BP29" s="172" t="s">
        <v>349</v>
      </c>
      <c r="BQ29" s="173" t="s">
        <v>350</v>
      </c>
      <c r="BR29" s="70" t="s">
        <v>350</v>
      </c>
      <c r="BS29" s="2" t="s">
        <v>279</v>
      </c>
    </row>
    <row r="30" spans="1:71" ht="318.75" x14ac:dyDescent="0.2">
      <c r="A30" s="52" t="s">
        <v>315</v>
      </c>
      <c r="B30" s="84" t="s">
        <v>741</v>
      </c>
      <c r="C30" s="53" t="s">
        <v>742</v>
      </c>
      <c r="D30" s="81" t="s">
        <v>64</v>
      </c>
      <c r="E30" s="81" t="s">
        <v>92</v>
      </c>
      <c r="F30" s="52" t="s">
        <v>743</v>
      </c>
      <c r="G30" s="52" t="s">
        <v>355</v>
      </c>
      <c r="H30" s="52" t="s">
        <v>744</v>
      </c>
      <c r="I30" s="52" t="s">
        <v>378</v>
      </c>
      <c r="J30" s="52" t="s">
        <v>339</v>
      </c>
      <c r="K30" s="52" t="s">
        <v>379</v>
      </c>
      <c r="L30" s="52" t="s">
        <v>380</v>
      </c>
      <c r="M30" s="83" t="s">
        <v>144</v>
      </c>
      <c r="N30" s="83" t="s">
        <v>79</v>
      </c>
      <c r="O30" s="81" t="s">
        <v>81</v>
      </c>
      <c r="P30" s="52" t="s">
        <v>745</v>
      </c>
      <c r="Q30" s="83" t="s">
        <v>144</v>
      </c>
      <c r="R30" s="83" t="s">
        <v>79</v>
      </c>
      <c r="S30" s="81" t="s">
        <v>81</v>
      </c>
      <c r="T30" s="52" t="s">
        <v>746</v>
      </c>
      <c r="U30" s="81" t="s">
        <v>359</v>
      </c>
      <c r="V30" s="52" t="s">
        <v>342</v>
      </c>
      <c r="W30" s="52" t="s">
        <v>342</v>
      </c>
      <c r="X30" s="52" t="s">
        <v>342</v>
      </c>
      <c r="Y30" s="52" t="s">
        <v>342</v>
      </c>
      <c r="Z30" s="52" t="s">
        <v>342</v>
      </c>
      <c r="AA30" s="52" t="s">
        <v>747</v>
      </c>
      <c r="AB30" s="52" t="s">
        <v>748</v>
      </c>
      <c r="AC30" s="52" t="s">
        <v>749</v>
      </c>
      <c r="AD30" s="52" t="s">
        <v>750</v>
      </c>
      <c r="AE30" s="52" t="s">
        <v>751</v>
      </c>
      <c r="AF30" s="52" t="s">
        <v>752</v>
      </c>
      <c r="AG30" s="52" t="s">
        <v>753</v>
      </c>
      <c r="AH30" s="52" t="s">
        <v>754</v>
      </c>
      <c r="AI30" s="175">
        <v>43593</v>
      </c>
      <c r="AJ30" s="171" t="s">
        <v>343</v>
      </c>
      <c r="AK30" s="68" t="s">
        <v>386</v>
      </c>
      <c r="AL30" s="176">
        <v>43783</v>
      </c>
      <c r="AM30" s="173" t="s">
        <v>343</v>
      </c>
      <c r="AN30" s="65" t="s">
        <v>755</v>
      </c>
      <c r="AO30" s="176">
        <v>43914</v>
      </c>
      <c r="AP30" s="171" t="s">
        <v>449</v>
      </c>
      <c r="AQ30" s="68" t="s">
        <v>756</v>
      </c>
      <c r="AR30" s="176">
        <v>44074</v>
      </c>
      <c r="AS30" s="173" t="s">
        <v>383</v>
      </c>
      <c r="AT30" s="65" t="s">
        <v>739</v>
      </c>
      <c r="AU30" s="176">
        <v>44168</v>
      </c>
      <c r="AV30" s="171" t="s">
        <v>373</v>
      </c>
      <c r="AW30" s="68" t="s">
        <v>740</v>
      </c>
      <c r="AX30" s="176" t="s">
        <v>757</v>
      </c>
      <c r="AY30" s="173" t="s">
        <v>373</v>
      </c>
      <c r="AZ30" s="65" t="s">
        <v>758</v>
      </c>
      <c r="BA30" s="176" t="s">
        <v>349</v>
      </c>
      <c r="BB30" s="171" t="s">
        <v>350</v>
      </c>
      <c r="BC30" s="68" t="s">
        <v>349</v>
      </c>
      <c r="BD30" s="176" t="s">
        <v>349</v>
      </c>
      <c r="BE30" s="173" t="s">
        <v>350</v>
      </c>
      <c r="BF30" s="65" t="s">
        <v>349</v>
      </c>
      <c r="BG30" s="176" t="s">
        <v>349</v>
      </c>
      <c r="BH30" s="171" t="s">
        <v>350</v>
      </c>
      <c r="BI30" s="68" t="s">
        <v>349</v>
      </c>
      <c r="BJ30" s="176" t="s">
        <v>349</v>
      </c>
      <c r="BK30" s="173" t="s">
        <v>350</v>
      </c>
      <c r="BL30" s="65" t="s">
        <v>349</v>
      </c>
      <c r="BM30" s="172" t="s">
        <v>349</v>
      </c>
      <c r="BN30" s="171" t="s">
        <v>350</v>
      </c>
      <c r="BO30" s="68" t="s">
        <v>349</v>
      </c>
      <c r="BP30" s="172" t="s">
        <v>349</v>
      </c>
      <c r="BQ30" s="173" t="s">
        <v>350</v>
      </c>
      <c r="BR30" s="70" t="s">
        <v>350</v>
      </c>
      <c r="BS30" s="2" t="s">
        <v>279</v>
      </c>
    </row>
    <row r="31" spans="1:71" ht="409.5" x14ac:dyDescent="0.2">
      <c r="A31" s="52" t="s">
        <v>316</v>
      </c>
      <c r="B31" s="84" t="s">
        <v>761</v>
      </c>
      <c r="C31" s="53" t="s">
        <v>762</v>
      </c>
      <c r="D31" s="81" t="s">
        <v>64</v>
      </c>
      <c r="E31" s="81" t="s">
        <v>70</v>
      </c>
      <c r="F31" s="52" t="s">
        <v>763</v>
      </c>
      <c r="G31" s="52" t="s">
        <v>764</v>
      </c>
      <c r="H31" s="52" t="s">
        <v>765</v>
      </c>
      <c r="I31" s="52" t="s">
        <v>759</v>
      </c>
      <c r="J31" s="52" t="s">
        <v>385</v>
      </c>
      <c r="K31" s="52" t="s">
        <v>379</v>
      </c>
      <c r="L31" s="52" t="s">
        <v>380</v>
      </c>
      <c r="M31" s="83" t="s">
        <v>144</v>
      </c>
      <c r="N31" s="83" t="s">
        <v>79</v>
      </c>
      <c r="O31" s="81" t="s">
        <v>81</v>
      </c>
      <c r="P31" s="52" t="s">
        <v>766</v>
      </c>
      <c r="Q31" s="83" t="s">
        <v>144</v>
      </c>
      <c r="R31" s="83" t="s">
        <v>79</v>
      </c>
      <c r="S31" s="81" t="s">
        <v>81</v>
      </c>
      <c r="T31" s="52" t="s">
        <v>767</v>
      </c>
      <c r="U31" s="81" t="s">
        <v>359</v>
      </c>
      <c r="V31" s="52" t="s">
        <v>342</v>
      </c>
      <c r="W31" s="52" t="s">
        <v>342</v>
      </c>
      <c r="X31" s="52" t="s">
        <v>342</v>
      </c>
      <c r="Y31" s="52" t="s">
        <v>342</v>
      </c>
      <c r="Z31" s="52" t="s">
        <v>342</v>
      </c>
      <c r="AA31" s="52" t="s">
        <v>768</v>
      </c>
      <c r="AB31" s="52" t="s">
        <v>769</v>
      </c>
      <c r="AC31" s="52" t="s">
        <v>770</v>
      </c>
      <c r="AD31" s="52" t="s">
        <v>771</v>
      </c>
      <c r="AE31" s="52" t="s">
        <v>772</v>
      </c>
      <c r="AF31" s="52" t="s">
        <v>773</v>
      </c>
      <c r="AG31" s="52" t="s">
        <v>760</v>
      </c>
      <c r="AH31" s="52" t="s">
        <v>774</v>
      </c>
      <c r="AI31" s="175">
        <v>43496</v>
      </c>
      <c r="AJ31" s="171" t="s">
        <v>343</v>
      </c>
      <c r="AK31" s="68" t="s">
        <v>381</v>
      </c>
      <c r="AL31" s="176">
        <v>43594</v>
      </c>
      <c r="AM31" s="173" t="s">
        <v>537</v>
      </c>
      <c r="AN31" s="65" t="s">
        <v>775</v>
      </c>
      <c r="AO31" s="176">
        <v>43769</v>
      </c>
      <c r="AP31" s="171" t="s">
        <v>383</v>
      </c>
      <c r="AQ31" s="68" t="s">
        <v>776</v>
      </c>
      <c r="AR31" s="176">
        <v>43921</v>
      </c>
      <c r="AS31" s="173" t="s">
        <v>676</v>
      </c>
      <c r="AT31" s="65" t="s">
        <v>777</v>
      </c>
      <c r="AU31" s="176">
        <v>44025</v>
      </c>
      <c r="AV31" s="171" t="s">
        <v>346</v>
      </c>
      <c r="AW31" s="68" t="s">
        <v>778</v>
      </c>
      <c r="AX31" s="176">
        <v>44169</v>
      </c>
      <c r="AY31" s="173" t="s">
        <v>373</v>
      </c>
      <c r="AZ31" s="65" t="s">
        <v>779</v>
      </c>
      <c r="BA31" s="176">
        <v>44249</v>
      </c>
      <c r="BB31" s="171" t="s">
        <v>371</v>
      </c>
      <c r="BC31" s="68" t="s">
        <v>780</v>
      </c>
      <c r="BD31" s="176">
        <v>44302</v>
      </c>
      <c r="BE31" s="173" t="s">
        <v>373</v>
      </c>
      <c r="BF31" s="65" t="s">
        <v>781</v>
      </c>
      <c r="BG31" s="176" t="s">
        <v>349</v>
      </c>
      <c r="BH31" s="171" t="s">
        <v>350</v>
      </c>
      <c r="BI31" s="68" t="s">
        <v>349</v>
      </c>
      <c r="BJ31" s="176" t="s">
        <v>349</v>
      </c>
      <c r="BK31" s="173" t="s">
        <v>350</v>
      </c>
      <c r="BL31" s="65" t="s">
        <v>349</v>
      </c>
      <c r="BM31" s="172" t="s">
        <v>349</v>
      </c>
      <c r="BN31" s="171" t="s">
        <v>350</v>
      </c>
      <c r="BO31" s="68" t="s">
        <v>349</v>
      </c>
      <c r="BP31" s="172" t="s">
        <v>349</v>
      </c>
      <c r="BQ31" s="173" t="s">
        <v>350</v>
      </c>
      <c r="BR31" s="70" t="s">
        <v>350</v>
      </c>
      <c r="BS31" s="2" t="s">
        <v>267</v>
      </c>
    </row>
    <row r="32" spans="1:71" ht="409.5" x14ac:dyDescent="0.2">
      <c r="A32" s="52" t="s">
        <v>316</v>
      </c>
      <c r="B32" s="84" t="s">
        <v>782</v>
      </c>
      <c r="C32" s="53" t="s">
        <v>783</v>
      </c>
      <c r="D32" s="81" t="s">
        <v>64</v>
      </c>
      <c r="E32" s="81" t="s">
        <v>136</v>
      </c>
      <c r="F32" s="52" t="s">
        <v>784</v>
      </c>
      <c r="G32" s="52" t="s">
        <v>785</v>
      </c>
      <c r="H32" s="52" t="s">
        <v>786</v>
      </c>
      <c r="I32" s="52" t="s">
        <v>759</v>
      </c>
      <c r="J32" s="52" t="s">
        <v>339</v>
      </c>
      <c r="K32" s="52" t="s">
        <v>340</v>
      </c>
      <c r="L32" s="52" t="s">
        <v>380</v>
      </c>
      <c r="M32" s="83" t="s">
        <v>144</v>
      </c>
      <c r="N32" s="83" t="s">
        <v>79</v>
      </c>
      <c r="O32" s="81" t="s">
        <v>81</v>
      </c>
      <c r="P32" s="52" t="s">
        <v>787</v>
      </c>
      <c r="Q32" s="83" t="s">
        <v>144</v>
      </c>
      <c r="R32" s="83" t="s">
        <v>79</v>
      </c>
      <c r="S32" s="81" t="s">
        <v>81</v>
      </c>
      <c r="T32" s="52" t="s">
        <v>767</v>
      </c>
      <c r="U32" s="81" t="s">
        <v>359</v>
      </c>
      <c r="V32" s="52" t="s">
        <v>342</v>
      </c>
      <c r="W32" s="52" t="s">
        <v>342</v>
      </c>
      <c r="X32" s="52" t="s">
        <v>342</v>
      </c>
      <c r="Y32" s="52" t="s">
        <v>342</v>
      </c>
      <c r="Z32" s="52" t="s">
        <v>342</v>
      </c>
      <c r="AA32" s="52" t="s">
        <v>788</v>
      </c>
      <c r="AB32" s="52" t="s">
        <v>789</v>
      </c>
      <c r="AC32" s="52" t="s">
        <v>790</v>
      </c>
      <c r="AD32" s="52" t="s">
        <v>791</v>
      </c>
      <c r="AE32" s="52" t="s">
        <v>792</v>
      </c>
      <c r="AF32" s="52" t="s">
        <v>793</v>
      </c>
      <c r="AG32" s="52" t="s">
        <v>794</v>
      </c>
      <c r="AH32" s="52" t="s">
        <v>795</v>
      </c>
      <c r="AI32" s="175">
        <v>43496</v>
      </c>
      <c r="AJ32" s="171" t="s">
        <v>343</v>
      </c>
      <c r="AK32" s="68" t="s">
        <v>381</v>
      </c>
      <c r="AL32" s="176">
        <v>43593</v>
      </c>
      <c r="AM32" s="173" t="s">
        <v>537</v>
      </c>
      <c r="AN32" s="65" t="s">
        <v>796</v>
      </c>
      <c r="AO32" s="176">
        <v>43769</v>
      </c>
      <c r="AP32" s="171" t="s">
        <v>371</v>
      </c>
      <c r="AQ32" s="68" t="s">
        <v>797</v>
      </c>
      <c r="AR32" s="176">
        <v>43921</v>
      </c>
      <c r="AS32" s="173" t="s">
        <v>676</v>
      </c>
      <c r="AT32" s="65" t="s">
        <v>798</v>
      </c>
      <c r="AU32" s="176">
        <v>44025</v>
      </c>
      <c r="AV32" s="171" t="s">
        <v>346</v>
      </c>
      <c r="AW32" s="68" t="s">
        <v>799</v>
      </c>
      <c r="AX32" s="176">
        <v>44169</v>
      </c>
      <c r="AY32" s="173" t="s">
        <v>371</v>
      </c>
      <c r="AZ32" s="65" t="s">
        <v>800</v>
      </c>
      <c r="BA32" s="176">
        <v>44249</v>
      </c>
      <c r="BB32" s="171" t="s">
        <v>371</v>
      </c>
      <c r="BC32" s="68" t="s">
        <v>801</v>
      </c>
      <c r="BD32" s="176">
        <v>44302</v>
      </c>
      <c r="BE32" s="173" t="s">
        <v>373</v>
      </c>
      <c r="BF32" s="65" t="s">
        <v>802</v>
      </c>
      <c r="BG32" s="176" t="s">
        <v>349</v>
      </c>
      <c r="BH32" s="171" t="s">
        <v>350</v>
      </c>
      <c r="BI32" s="68" t="s">
        <v>349</v>
      </c>
      <c r="BJ32" s="176" t="s">
        <v>349</v>
      </c>
      <c r="BK32" s="173" t="s">
        <v>350</v>
      </c>
      <c r="BL32" s="65" t="s">
        <v>349</v>
      </c>
      <c r="BM32" s="172" t="s">
        <v>349</v>
      </c>
      <c r="BN32" s="171" t="s">
        <v>350</v>
      </c>
      <c r="BO32" s="68" t="s">
        <v>349</v>
      </c>
      <c r="BP32" s="172" t="s">
        <v>349</v>
      </c>
      <c r="BQ32" s="173" t="s">
        <v>350</v>
      </c>
      <c r="BR32" s="70" t="s">
        <v>350</v>
      </c>
      <c r="BS32" s="2" t="s">
        <v>267</v>
      </c>
    </row>
    <row r="33" spans="1:71" ht="409.5" x14ac:dyDescent="0.2">
      <c r="A33" s="52" t="s">
        <v>317</v>
      </c>
      <c r="B33" s="84" t="s">
        <v>805</v>
      </c>
      <c r="C33" s="53" t="s">
        <v>806</v>
      </c>
      <c r="D33" s="81" t="s">
        <v>64</v>
      </c>
      <c r="E33" s="81" t="s">
        <v>136</v>
      </c>
      <c r="F33" s="52" t="s">
        <v>807</v>
      </c>
      <c r="G33" s="52" t="s">
        <v>435</v>
      </c>
      <c r="H33" s="52" t="s">
        <v>808</v>
      </c>
      <c r="I33" s="52" t="s">
        <v>803</v>
      </c>
      <c r="J33" s="52" t="s">
        <v>339</v>
      </c>
      <c r="K33" s="52" t="s">
        <v>809</v>
      </c>
      <c r="L33" s="52" t="s">
        <v>380</v>
      </c>
      <c r="M33" s="83" t="s">
        <v>144</v>
      </c>
      <c r="N33" s="83" t="s">
        <v>52</v>
      </c>
      <c r="O33" s="81" t="s">
        <v>54</v>
      </c>
      <c r="P33" s="52" t="s">
        <v>810</v>
      </c>
      <c r="Q33" s="83" t="s">
        <v>144</v>
      </c>
      <c r="R33" s="83" t="s">
        <v>52</v>
      </c>
      <c r="S33" s="81" t="s">
        <v>54</v>
      </c>
      <c r="T33" s="52" t="s">
        <v>811</v>
      </c>
      <c r="U33" s="81" t="s">
        <v>359</v>
      </c>
      <c r="V33" s="52" t="s">
        <v>342</v>
      </c>
      <c r="W33" s="52" t="s">
        <v>342</v>
      </c>
      <c r="X33" s="52" t="s">
        <v>342</v>
      </c>
      <c r="Y33" s="52" t="s">
        <v>342</v>
      </c>
      <c r="Z33" s="52" t="s">
        <v>342</v>
      </c>
      <c r="AA33" s="52" t="s">
        <v>812</v>
      </c>
      <c r="AB33" s="52" t="s">
        <v>813</v>
      </c>
      <c r="AC33" s="52" t="s">
        <v>814</v>
      </c>
      <c r="AD33" s="52" t="s">
        <v>815</v>
      </c>
      <c r="AE33" s="52" t="s">
        <v>816</v>
      </c>
      <c r="AF33" s="52" t="s">
        <v>817</v>
      </c>
      <c r="AG33" s="52" t="s">
        <v>818</v>
      </c>
      <c r="AH33" s="52" t="s">
        <v>819</v>
      </c>
      <c r="AI33" s="175">
        <v>44013</v>
      </c>
      <c r="AJ33" s="171" t="s">
        <v>343</v>
      </c>
      <c r="AK33" s="68" t="s">
        <v>820</v>
      </c>
      <c r="AL33" s="176">
        <v>44167</v>
      </c>
      <c r="AM33" s="173" t="s">
        <v>375</v>
      </c>
      <c r="AN33" s="65" t="s">
        <v>821</v>
      </c>
      <c r="AO33" s="176">
        <v>44245</v>
      </c>
      <c r="AP33" s="171" t="s">
        <v>384</v>
      </c>
      <c r="AQ33" s="68" t="s">
        <v>822</v>
      </c>
      <c r="AR33" s="176">
        <v>44319</v>
      </c>
      <c r="AS33" s="173" t="s">
        <v>373</v>
      </c>
      <c r="AT33" s="65" t="s">
        <v>823</v>
      </c>
      <c r="AU33" s="176">
        <v>44392</v>
      </c>
      <c r="AV33" s="171" t="s">
        <v>373</v>
      </c>
      <c r="AW33" s="68" t="s">
        <v>823</v>
      </c>
      <c r="AX33" s="176">
        <v>44449</v>
      </c>
      <c r="AY33" s="173" t="s">
        <v>804</v>
      </c>
      <c r="AZ33" s="65" t="s">
        <v>824</v>
      </c>
      <c r="BA33" s="176" t="s">
        <v>349</v>
      </c>
      <c r="BB33" s="171" t="s">
        <v>350</v>
      </c>
      <c r="BC33" s="68" t="s">
        <v>349</v>
      </c>
      <c r="BD33" s="176" t="s">
        <v>349</v>
      </c>
      <c r="BE33" s="173" t="s">
        <v>350</v>
      </c>
      <c r="BF33" s="65" t="s">
        <v>349</v>
      </c>
      <c r="BG33" s="176" t="s">
        <v>349</v>
      </c>
      <c r="BH33" s="171" t="s">
        <v>350</v>
      </c>
      <c r="BI33" s="68" t="s">
        <v>349</v>
      </c>
      <c r="BJ33" s="176" t="s">
        <v>349</v>
      </c>
      <c r="BK33" s="173" t="s">
        <v>350</v>
      </c>
      <c r="BL33" s="65" t="s">
        <v>349</v>
      </c>
      <c r="BM33" s="172" t="s">
        <v>349</v>
      </c>
      <c r="BN33" s="171" t="s">
        <v>350</v>
      </c>
      <c r="BO33" s="68" t="s">
        <v>349</v>
      </c>
      <c r="BP33" s="172" t="s">
        <v>349</v>
      </c>
      <c r="BQ33" s="173" t="s">
        <v>350</v>
      </c>
      <c r="BR33" s="70" t="s">
        <v>350</v>
      </c>
      <c r="BS33" s="2" t="s">
        <v>278</v>
      </c>
    </row>
    <row r="34" spans="1:71" ht="409.5" x14ac:dyDescent="0.2">
      <c r="A34" s="52" t="s">
        <v>317</v>
      </c>
      <c r="B34" s="84" t="s">
        <v>825</v>
      </c>
      <c r="C34" s="53" t="s">
        <v>826</v>
      </c>
      <c r="D34" s="81" t="s">
        <v>64</v>
      </c>
      <c r="E34" s="81" t="s">
        <v>136</v>
      </c>
      <c r="F34" s="52" t="s">
        <v>827</v>
      </c>
      <c r="G34" s="52" t="s">
        <v>435</v>
      </c>
      <c r="H34" s="52" t="s">
        <v>828</v>
      </c>
      <c r="I34" s="52" t="s">
        <v>803</v>
      </c>
      <c r="J34" s="52" t="s">
        <v>339</v>
      </c>
      <c r="K34" s="52" t="s">
        <v>829</v>
      </c>
      <c r="L34" s="52" t="s">
        <v>380</v>
      </c>
      <c r="M34" s="83" t="s">
        <v>124</v>
      </c>
      <c r="N34" s="83" t="s">
        <v>52</v>
      </c>
      <c r="O34" s="81" t="s">
        <v>54</v>
      </c>
      <c r="P34" s="52" t="s">
        <v>830</v>
      </c>
      <c r="Q34" s="83" t="s">
        <v>144</v>
      </c>
      <c r="R34" s="83" t="s">
        <v>52</v>
      </c>
      <c r="S34" s="81" t="s">
        <v>54</v>
      </c>
      <c r="T34" s="52" t="s">
        <v>831</v>
      </c>
      <c r="U34" s="81" t="s">
        <v>359</v>
      </c>
      <c r="V34" s="52" t="s">
        <v>832</v>
      </c>
      <c r="W34" s="52" t="s">
        <v>833</v>
      </c>
      <c r="X34" s="52" t="s">
        <v>834</v>
      </c>
      <c r="Y34" s="52" t="s">
        <v>835</v>
      </c>
      <c r="Z34" s="52" t="s">
        <v>836</v>
      </c>
      <c r="AA34" s="52" t="s">
        <v>342</v>
      </c>
      <c r="AB34" s="52" t="s">
        <v>342</v>
      </c>
      <c r="AC34" s="52" t="s">
        <v>342</v>
      </c>
      <c r="AD34" s="52" t="s">
        <v>342</v>
      </c>
      <c r="AE34" s="52" t="s">
        <v>342</v>
      </c>
      <c r="AF34" s="52" t="s">
        <v>837</v>
      </c>
      <c r="AG34" s="52" t="s">
        <v>838</v>
      </c>
      <c r="AH34" s="52" t="s">
        <v>839</v>
      </c>
      <c r="AI34" s="175">
        <v>44013</v>
      </c>
      <c r="AJ34" s="171" t="s">
        <v>343</v>
      </c>
      <c r="AK34" s="68" t="s">
        <v>820</v>
      </c>
      <c r="AL34" s="176">
        <v>44167</v>
      </c>
      <c r="AM34" s="173" t="s">
        <v>375</v>
      </c>
      <c r="AN34" s="65" t="s">
        <v>821</v>
      </c>
      <c r="AO34" s="176">
        <v>44245</v>
      </c>
      <c r="AP34" s="171" t="s">
        <v>384</v>
      </c>
      <c r="AQ34" s="68" t="s">
        <v>840</v>
      </c>
      <c r="AR34" s="176">
        <v>44315</v>
      </c>
      <c r="AS34" s="173" t="s">
        <v>373</v>
      </c>
      <c r="AT34" s="65" t="s">
        <v>841</v>
      </c>
      <c r="AU34" s="176">
        <v>44319</v>
      </c>
      <c r="AV34" s="171" t="s">
        <v>373</v>
      </c>
      <c r="AW34" s="68" t="s">
        <v>842</v>
      </c>
      <c r="AX34" s="176">
        <v>44392</v>
      </c>
      <c r="AY34" s="173" t="s">
        <v>373</v>
      </c>
      <c r="AZ34" s="65" t="s">
        <v>843</v>
      </c>
      <c r="BA34" s="176">
        <v>44449</v>
      </c>
      <c r="BB34" s="171" t="s">
        <v>804</v>
      </c>
      <c r="BC34" s="68" t="s">
        <v>844</v>
      </c>
      <c r="BD34" s="176" t="s">
        <v>349</v>
      </c>
      <c r="BE34" s="173" t="s">
        <v>350</v>
      </c>
      <c r="BF34" s="65" t="s">
        <v>349</v>
      </c>
      <c r="BG34" s="176" t="s">
        <v>349</v>
      </c>
      <c r="BH34" s="171" t="s">
        <v>350</v>
      </c>
      <c r="BI34" s="68" t="s">
        <v>349</v>
      </c>
      <c r="BJ34" s="176" t="s">
        <v>349</v>
      </c>
      <c r="BK34" s="173" t="s">
        <v>350</v>
      </c>
      <c r="BL34" s="65" t="s">
        <v>349</v>
      </c>
      <c r="BM34" s="172" t="s">
        <v>349</v>
      </c>
      <c r="BN34" s="171" t="s">
        <v>350</v>
      </c>
      <c r="BO34" s="68" t="s">
        <v>349</v>
      </c>
      <c r="BP34" s="172" t="s">
        <v>349</v>
      </c>
      <c r="BQ34" s="173" t="s">
        <v>350</v>
      </c>
      <c r="BR34" s="70" t="s">
        <v>350</v>
      </c>
      <c r="BS34" s="2" t="s">
        <v>278</v>
      </c>
    </row>
    <row r="35" spans="1:71" ht="409.5" x14ac:dyDescent="0.2">
      <c r="A35" s="52" t="s">
        <v>65</v>
      </c>
      <c r="B35" s="84" t="s">
        <v>845</v>
      </c>
      <c r="C35" s="53" t="s">
        <v>850</v>
      </c>
      <c r="D35" s="81" t="s">
        <v>64</v>
      </c>
      <c r="E35" s="81" t="s">
        <v>42</v>
      </c>
      <c r="F35" s="52" t="s">
        <v>851</v>
      </c>
      <c r="G35" s="52" t="s">
        <v>852</v>
      </c>
      <c r="H35" s="52" t="s">
        <v>853</v>
      </c>
      <c r="I35" s="52" t="s">
        <v>846</v>
      </c>
      <c r="J35" s="52" t="s">
        <v>339</v>
      </c>
      <c r="K35" s="52" t="s">
        <v>340</v>
      </c>
      <c r="L35" s="52" t="s">
        <v>847</v>
      </c>
      <c r="M35" s="83" t="s">
        <v>144</v>
      </c>
      <c r="N35" s="83" t="s">
        <v>79</v>
      </c>
      <c r="O35" s="81" t="s">
        <v>81</v>
      </c>
      <c r="P35" s="52" t="s">
        <v>854</v>
      </c>
      <c r="Q35" s="83" t="s">
        <v>144</v>
      </c>
      <c r="R35" s="83" t="s">
        <v>79</v>
      </c>
      <c r="S35" s="81" t="s">
        <v>81</v>
      </c>
      <c r="T35" s="52" t="s">
        <v>855</v>
      </c>
      <c r="U35" s="81" t="s">
        <v>359</v>
      </c>
      <c r="V35" s="52" t="s">
        <v>342</v>
      </c>
      <c r="W35" s="52" t="s">
        <v>342</v>
      </c>
      <c r="X35" s="52" t="s">
        <v>342</v>
      </c>
      <c r="Y35" s="52" t="s">
        <v>342</v>
      </c>
      <c r="Z35" s="52" t="s">
        <v>342</v>
      </c>
      <c r="AA35" s="52" t="s">
        <v>856</v>
      </c>
      <c r="AB35" s="52" t="s">
        <v>857</v>
      </c>
      <c r="AC35" s="52" t="s">
        <v>858</v>
      </c>
      <c r="AD35" s="52" t="s">
        <v>859</v>
      </c>
      <c r="AE35" s="52" t="s">
        <v>860</v>
      </c>
      <c r="AF35" s="52" t="s">
        <v>861</v>
      </c>
      <c r="AG35" s="52" t="s">
        <v>848</v>
      </c>
      <c r="AH35" s="52" t="s">
        <v>862</v>
      </c>
      <c r="AI35" s="175">
        <v>43496</v>
      </c>
      <c r="AJ35" s="171" t="s">
        <v>343</v>
      </c>
      <c r="AK35" s="68" t="s">
        <v>672</v>
      </c>
      <c r="AL35" s="176">
        <v>43599</v>
      </c>
      <c r="AM35" s="173" t="s">
        <v>343</v>
      </c>
      <c r="AN35" s="65" t="s">
        <v>863</v>
      </c>
      <c r="AO35" s="176">
        <v>43759</v>
      </c>
      <c r="AP35" s="171" t="s">
        <v>375</v>
      </c>
      <c r="AQ35" s="68" t="s">
        <v>864</v>
      </c>
      <c r="AR35" s="176">
        <v>43896</v>
      </c>
      <c r="AS35" s="173" t="s">
        <v>492</v>
      </c>
      <c r="AT35" s="65" t="s">
        <v>865</v>
      </c>
      <c r="AU35" s="176">
        <v>44075</v>
      </c>
      <c r="AV35" s="171" t="s">
        <v>348</v>
      </c>
      <c r="AW35" s="68" t="s">
        <v>849</v>
      </c>
      <c r="AX35" s="176">
        <v>44168</v>
      </c>
      <c r="AY35" s="173" t="s">
        <v>373</v>
      </c>
      <c r="AZ35" s="65" t="s">
        <v>693</v>
      </c>
      <c r="BA35" s="176">
        <v>44246</v>
      </c>
      <c r="BB35" s="171" t="s">
        <v>804</v>
      </c>
      <c r="BC35" s="68" t="s">
        <v>866</v>
      </c>
      <c r="BD35" s="176" t="s">
        <v>349</v>
      </c>
      <c r="BE35" s="173" t="s">
        <v>350</v>
      </c>
      <c r="BF35" s="65" t="s">
        <v>349</v>
      </c>
      <c r="BG35" s="176" t="s">
        <v>349</v>
      </c>
      <c r="BH35" s="171" t="s">
        <v>350</v>
      </c>
      <c r="BI35" s="68" t="s">
        <v>349</v>
      </c>
      <c r="BJ35" s="176" t="s">
        <v>349</v>
      </c>
      <c r="BK35" s="173" t="s">
        <v>350</v>
      </c>
      <c r="BL35" s="65" t="s">
        <v>349</v>
      </c>
      <c r="BM35" s="172" t="s">
        <v>349</v>
      </c>
      <c r="BN35" s="171" t="s">
        <v>350</v>
      </c>
      <c r="BO35" s="68" t="s">
        <v>349</v>
      </c>
      <c r="BP35" s="172" t="s">
        <v>349</v>
      </c>
      <c r="BQ35" s="173" t="s">
        <v>350</v>
      </c>
      <c r="BR35" s="70" t="s">
        <v>350</v>
      </c>
      <c r="BS35" s="2" t="s">
        <v>275</v>
      </c>
    </row>
  </sheetData>
  <sheetProtection password="C5C7" sheet="1" formatColumns="0" formatRows="0" autoFilter="0"/>
  <autoFilter ref="A11:CD11" xr:uid="{487F0854-4F11-4BF6-9031-E51B08FAA0D1}"/>
  <mergeCells count="13">
    <mergeCell ref="A2:AH4"/>
    <mergeCell ref="A5:AH5"/>
    <mergeCell ref="A1:AH1"/>
    <mergeCell ref="V10:Z10"/>
    <mergeCell ref="AA10:AE10"/>
    <mergeCell ref="M6:T7"/>
    <mergeCell ref="AI9:BR10"/>
    <mergeCell ref="F9:H10"/>
    <mergeCell ref="I9:L10"/>
    <mergeCell ref="U9:AH9"/>
    <mergeCell ref="AF10:AH10"/>
    <mergeCell ref="N9:P10"/>
    <mergeCell ref="Q9:T10"/>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3</oddFooter>
  </headerFooter>
  <colBreaks count="2" manualBreakCount="2">
    <brk id="34" max="112" man="1"/>
    <brk id="70"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4341" operator="equal" id="{056AF3D6-E6F0-48B9-81D5-21524BDA0EBE}">
            <xm:f>Datos!$W$5</xm:f>
            <x14:dxf>
              <fill>
                <patternFill>
                  <bgColor rgb="FF92D050"/>
                </patternFill>
              </fill>
            </x14:dxf>
          </x14:cfRule>
          <x14:cfRule type="cellIs" priority="4342" operator="equal" id="{29FA1DEC-2F0E-42DF-BCD1-D3351139CC81}">
            <xm:f>Datos!$W$4</xm:f>
            <x14:dxf>
              <fill>
                <patternFill>
                  <bgColor rgb="FFFFFF00"/>
                </patternFill>
              </fill>
            </x14:dxf>
          </x14:cfRule>
          <x14:cfRule type="cellIs" priority="4343" operator="equal" id="{0775E4B0-F038-495A-81E8-26CAE48DAC27}">
            <xm:f>Datos!$W$3</xm:f>
            <x14:dxf>
              <fill>
                <patternFill>
                  <bgColor rgb="FFFFC000"/>
                </patternFill>
              </fill>
            </x14:dxf>
          </x14:cfRule>
          <x14:cfRule type="cellIs" priority="4344" operator="equal" id="{95617627-F561-474A-94D7-F7D0EC12F5A2}">
            <xm:f>Datos!$W$2</xm:f>
            <x14:dxf>
              <fill>
                <patternFill>
                  <bgColor rgb="FFFF0000"/>
                </patternFill>
              </fill>
            </x14:dxf>
          </x14:cfRule>
          <xm:sqref>S12:S35 O12:O35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D29"/>
  <sheetViews>
    <sheetView showGridLines="0" workbookViewId="0">
      <selection sqref="A1:AZ1"/>
    </sheetView>
  </sheetViews>
  <sheetFormatPr baseColWidth="10" defaultColWidth="11.42578125" defaultRowHeight="15" x14ac:dyDescent="0.25"/>
  <cols>
    <col min="1" max="1" width="37.5703125" style="87" customWidth="1"/>
    <col min="2" max="2" width="48.7109375" style="87" customWidth="1"/>
    <col min="3" max="3" width="12.7109375" style="87" customWidth="1"/>
    <col min="4" max="16384" width="11.42578125" style="87"/>
  </cols>
  <sheetData>
    <row r="1" spans="1:4" x14ac:dyDescent="0.25">
      <c r="A1" s="154" t="s">
        <v>289</v>
      </c>
      <c r="B1" s="154" t="s">
        <v>252</v>
      </c>
      <c r="C1" s="154" t="s">
        <v>285</v>
      </c>
      <c r="D1" s="154" t="s">
        <v>290</v>
      </c>
    </row>
    <row r="2" spans="1:4" x14ac:dyDescent="0.25">
      <c r="A2" s="160" t="s">
        <v>64</v>
      </c>
      <c r="B2" s="132" t="s">
        <v>40</v>
      </c>
      <c r="C2" s="122">
        <v>10</v>
      </c>
      <c r="D2" s="161">
        <f>C2/$C$7</f>
        <v>0.41666666666666669</v>
      </c>
    </row>
    <row r="3" spans="1:4" x14ac:dyDescent="0.25">
      <c r="A3" s="132"/>
      <c r="B3" s="132" t="s">
        <v>68</v>
      </c>
      <c r="C3" s="122">
        <v>7</v>
      </c>
      <c r="D3" s="161">
        <f>C3/$C$7</f>
        <v>0.29166666666666669</v>
      </c>
    </row>
    <row r="4" spans="1:4" x14ac:dyDescent="0.25">
      <c r="A4" s="132"/>
      <c r="B4" s="132" t="s">
        <v>116</v>
      </c>
      <c r="C4" s="122">
        <v>3</v>
      </c>
      <c r="D4" s="161">
        <f>C4/$C$7</f>
        <v>0.125</v>
      </c>
    </row>
    <row r="5" spans="1:4" x14ac:dyDescent="0.25">
      <c r="A5" s="132"/>
      <c r="B5" s="132" t="s">
        <v>150</v>
      </c>
      <c r="C5" s="122">
        <v>3</v>
      </c>
      <c r="D5" s="161">
        <f>C5/$C$7</f>
        <v>0.125</v>
      </c>
    </row>
    <row r="6" spans="1:4" x14ac:dyDescent="0.25">
      <c r="A6" s="132"/>
      <c r="B6" s="132" t="s">
        <v>94</v>
      </c>
      <c r="C6" s="122">
        <v>1</v>
      </c>
      <c r="D6" s="161">
        <f>C6/$C$7</f>
        <v>4.1666666666666664E-2</v>
      </c>
    </row>
    <row r="7" spans="1:4" x14ac:dyDescent="0.25">
      <c r="A7" s="153" t="s">
        <v>287</v>
      </c>
      <c r="B7" s="133"/>
      <c r="C7" s="123">
        <f>SUM(C2:C6)</f>
        <v>24</v>
      </c>
      <c r="D7" s="162">
        <f>SUM(D2:D6)</f>
        <v>1</v>
      </c>
    </row>
    <row r="8" spans="1:4" x14ac:dyDescent="0.25">
      <c r="A8" s="132"/>
      <c r="B8" s="134"/>
      <c r="C8" s="122"/>
      <c r="D8" s="163"/>
    </row>
    <row r="9" spans="1:4" x14ac:dyDescent="0.25">
      <c r="A9" s="164" t="s">
        <v>35</v>
      </c>
      <c r="B9" s="132" t="s">
        <v>39</v>
      </c>
      <c r="C9" s="124">
        <v>8</v>
      </c>
      <c r="D9" s="165">
        <f>C9/$C$17</f>
        <v>0.1</v>
      </c>
    </row>
    <row r="10" spans="1:4" x14ac:dyDescent="0.25">
      <c r="A10" s="132"/>
      <c r="B10" s="135" t="s">
        <v>93</v>
      </c>
      <c r="C10" s="122">
        <v>42</v>
      </c>
      <c r="D10" s="161">
        <f t="shared" ref="D10:D16" si="0">C10/$C$17</f>
        <v>0.52500000000000002</v>
      </c>
    </row>
    <row r="11" spans="1:4" x14ac:dyDescent="0.25">
      <c r="A11" s="132"/>
      <c r="B11" s="135" t="s">
        <v>115</v>
      </c>
      <c r="C11" s="122">
        <v>2</v>
      </c>
      <c r="D11" s="161">
        <f t="shared" si="0"/>
        <v>2.5000000000000001E-2</v>
      </c>
    </row>
    <row r="12" spans="1:4" x14ac:dyDescent="0.25">
      <c r="A12" s="132"/>
      <c r="B12" s="135" t="s">
        <v>133</v>
      </c>
      <c r="C12" s="122">
        <v>15</v>
      </c>
      <c r="D12" s="161">
        <f t="shared" si="0"/>
        <v>0.1875</v>
      </c>
    </row>
    <row r="13" spans="1:4" x14ac:dyDescent="0.25">
      <c r="A13" s="132"/>
      <c r="B13" s="135" t="s">
        <v>149</v>
      </c>
      <c r="C13" s="122">
        <v>1</v>
      </c>
      <c r="D13" s="161">
        <f t="shared" si="0"/>
        <v>1.2500000000000001E-2</v>
      </c>
    </row>
    <row r="14" spans="1:4" x14ac:dyDescent="0.25">
      <c r="A14" s="132"/>
      <c r="B14" s="135" t="s">
        <v>171</v>
      </c>
      <c r="C14" s="122">
        <v>8</v>
      </c>
      <c r="D14" s="161">
        <f t="shared" si="0"/>
        <v>0.1</v>
      </c>
    </row>
    <row r="15" spans="1:4" x14ac:dyDescent="0.25">
      <c r="A15" s="132"/>
      <c r="B15" s="135" t="s">
        <v>178</v>
      </c>
      <c r="C15" s="122">
        <v>2</v>
      </c>
      <c r="D15" s="161">
        <f t="shared" si="0"/>
        <v>2.5000000000000001E-2</v>
      </c>
    </row>
    <row r="16" spans="1:4" x14ac:dyDescent="0.25">
      <c r="A16" s="132"/>
      <c r="B16" s="135" t="s">
        <v>161</v>
      </c>
      <c r="C16" s="122">
        <v>2</v>
      </c>
      <c r="D16" s="161">
        <f t="shared" si="0"/>
        <v>2.5000000000000001E-2</v>
      </c>
    </row>
    <row r="17" spans="1:4" x14ac:dyDescent="0.25">
      <c r="A17" s="153" t="s">
        <v>288</v>
      </c>
      <c r="B17" s="153"/>
      <c r="C17" s="123">
        <f>SUM(C9:C16)</f>
        <v>80</v>
      </c>
      <c r="D17" s="162">
        <f>SUM(D9:D16)</f>
        <v>1</v>
      </c>
    </row>
    <row r="18" spans="1:4" x14ac:dyDescent="0.25">
      <c r="A18" s="132"/>
      <c r="B18" s="152"/>
      <c r="C18" s="122"/>
      <c r="D18" s="163"/>
    </row>
    <row r="19" spans="1:4" ht="37.5" customHeight="1" x14ac:dyDescent="0.25">
      <c r="A19" s="166" t="s">
        <v>330</v>
      </c>
      <c r="B19" s="155" t="s">
        <v>331</v>
      </c>
      <c r="C19" s="156">
        <v>7</v>
      </c>
      <c r="D19" s="167">
        <f>C19/$C$20</f>
        <v>1</v>
      </c>
    </row>
    <row r="20" spans="1:4" x14ac:dyDescent="0.25">
      <c r="A20" s="136" t="s">
        <v>332</v>
      </c>
      <c r="B20" s="136"/>
      <c r="C20" s="168">
        <f>SUM(C19:C19)</f>
        <v>7</v>
      </c>
      <c r="D20" s="169">
        <f>SUM(D19:D19)</f>
        <v>1</v>
      </c>
    </row>
    <row r="21" spans="1:4" x14ac:dyDescent="0.25">
      <c r="A21" s="136"/>
      <c r="B21" s="136"/>
      <c r="C21" s="168"/>
      <c r="D21" s="169"/>
    </row>
    <row r="22" spans="1:4" x14ac:dyDescent="0.25">
      <c r="A22" s="136" t="s">
        <v>262</v>
      </c>
      <c r="B22" s="136"/>
      <c r="C22" s="168">
        <f>C7+C17+C20</f>
        <v>111</v>
      </c>
      <c r="D22" s="170"/>
    </row>
    <row r="23" spans="1:4" x14ac:dyDescent="0.25">
      <c r="A23" s="132"/>
      <c r="B23" s="132"/>
      <c r="C23" s="132"/>
      <c r="D23" s="132"/>
    </row>
    <row r="24" spans="1:4" x14ac:dyDescent="0.25">
      <c r="A24" s="132"/>
      <c r="B24" s="132"/>
      <c r="C24" s="132"/>
      <c r="D24" s="132"/>
    </row>
    <row r="25" spans="1:4" x14ac:dyDescent="0.25">
      <c r="A25" s="132"/>
      <c r="B25" s="132"/>
      <c r="C25" s="132"/>
      <c r="D25" s="132"/>
    </row>
    <row r="26" spans="1:4" x14ac:dyDescent="0.25">
      <c r="A26" s="132"/>
      <c r="B26" s="132"/>
      <c r="C26" s="132"/>
      <c r="D26" s="132"/>
    </row>
    <row r="27" spans="1:4" x14ac:dyDescent="0.25">
      <c r="A27" s="132"/>
      <c r="B27" s="132"/>
      <c r="C27" s="132"/>
      <c r="D27" s="132"/>
    </row>
    <row r="28" spans="1:4" x14ac:dyDescent="0.25">
      <c r="A28" s="132"/>
      <c r="B28" s="132"/>
      <c r="C28" s="132"/>
      <c r="D28" s="132"/>
    </row>
    <row r="29" spans="1:4" x14ac:dyDescent="0.25">
      <c r="A29" s="132"/>
      <c r="B29" s="132"/>
      <c r="C29" s="132"/>
      <c r="D29" s="132"/>
    </row>
  </sheetData>
  <sheetProtection password="C5C7"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161"/>
  <sheetViews>
    <sheetView showGridLines="0" zoomScale="85" zoomScaleNormal="85" workbookViewId="0">
      <selection sqref="A1:AZ1"/>
    </sheetView>
  </sheetViews>
  <sheetFormatPr baseColWidth="10" defaultColWidth="87.140625" defaultRowHeight="15" x14ac:dyDescent="0.25"/>
  <cols>
    <col min="1" max="1" width="73.5703125" style="82" customWidth="1"/>
    <col min="2" max="2" width="10" style="82" bestFit="1" customWidth="1"/>
    <col min="3" max="3" width="87.140625" style="82"/>
    <col min="4" max="9" width="45.7109375" style="82" customWidth="1"/>
    <col min="10" max="16384" width="87.140625" style="82"/>
  </cols>
  <sheetData>
    <row r="3" spans="1:2" ht="30" x14ac:dyDescent="0.25">
      <c r="A3" s="125" t="s">
        <v>283</v>
      </c>
      <c r="B3" s="82" t="s">
        <v>320</v>
      </c>
    </row>
    <row r="4" spans="1:2" x14ac:dyDescent="0.25">
      <c r="A4" s="126" t="s">
        <v>280</v>
      </c>
      <c r="B4" s="127">
        <v>4</v>
      </c>
    </row>
    <row r="5" spans="1:2" x14ac:dyDescent="0.25">
      <c r="A5" s="157" t="s">
        <v>281</v>
      </c>
      <c r="B5" s="158">
        <v>4</v>
      </c>
    </row>
    <row r="6" spans="1:2" x14ac:dyDescent="0.25">
      <c r="A6" s="157" t="s">
        <v>282</v>
      </c>
      <c r="B6" s="158">
        <v>4</v>
      </c>
    </row>
    <row r="7" spans="1:2" x14ac:dyDescent="0.25">
      <c r="A7" s="157" t="s">
        <v>268</v>
      </c>
      <c r="B7" s="158">
        <v>7</v>
      </c>
    </row>
    <row r="8" spans="1:2" x14ac:dyDescent="0.25">
      <c r="A8" s="157" t="s">
        <v>274</v>
      </c>
      <c r="B8" s="158">
        <v>4</v>
      </c>
    </row>
    <row r="9" spans="1:2" x14ac:dyDescent="0.25">
      <c r="A9" s="157" t="s">
        <v>275</v>
      </c>
      <c r="B9" s="158">
        <v>4</v>
      </c>
    </row>
    <row r="10" spans="1:2" x14ac:dyDescent="0.25">
      <c r="A10" s="157" t="s">
        <v>277</v>
      </c>
      <c r="B10" s="158">
        <v>7</v>
      </c>
    </row>
    <row r="11" spans="1:2" x14ac:dyDescent="0.25">
      <c r="A11" s="157" t="s">
        <v>267</v>
      </c>
      <c r="B11" s="158">
        <v>14</v>
      </c>
    </row>
    <row r="12" spans="1:2" x14ac:dyDescent="0.25">
      <c r="A12" s="157" t="s">
        <v>272</v>
      </c>
      <c r="B12" s="158">
        <v>4</v>
      </c>
    </row>
    <row r="13" spans="1:2" x14ac:dyDescent="0.25">
      <c r="A13" s="157" t="s">
        <v>270</v>
      </c>
      <c r="B13" s="158">
        <v>2</v>
      </c>
    </row>
    <row r="14" spans="1:2" x14ac:dyDescent="0.25">
      <c r="A14" s="157" t="s">
        <v>273</v>
      </c>
      <c r="B14" s="158">
        <v>2</v>
      </c>
    </row>
    <row r="15" spans="1:2" x14ac:dyDescent="0.25">
      <c r="A15" s="157" t="s">
        <v>265</v>
      </c>
      <c r="B15" s="158">
        <v>6</v>
      </c>
    </row>
    <row r="16" spans="1:2" x14ac:dyDescent="0.25">
      <c r="A16" s="157" t="s">
        <v>266</v>
      </c>
      <c r="B16" s="158">
        <v>7</v>
      </c>
    </row>
    <row r="17" spans="1:3" x14ac:dyDescent="0.25">
      <c r="A17" s="157" t="s">
        <v>271</v>
      </c>
      <c r="B17" s="158">
        <v>6</v>
      </c>
    </row>
    <row r="18" spans="1:3" x14ac:dyDescent="0.25">
      <c r="A18" s="157" t="s">
        <v>279</v>
      </c>
      <c r="B18" s="158">
        <v>15</v>
      </c>
    </row>
    <row r="19" spans="1:3" x14ac:dyDescent="0.25">
      <c r="A19" s="157" t="s">
        <v>278</v>
      </c>
      <c r="B19" s="158">
        <v>6</v>
      </c>
    </row>
    <row r="20" spans="1:3" x14ac:dyDescent="0.25">
      <c r="A20" s="157" t="s">
        <v>269</v>
      </c>
      <c r="B20" s="158">
        <v>12</v>
      </c>
    </row>
    <row r="21" spans="1:3" x14ac:dyDescent="0.25">
      <c r="A21" s="126" t="s">
        <v>325</v>
      </c>
      <c r="B21" s="127">
        <v>3</v>
      </c>
    </row>
    <row r="22" spans="1:3" x14ac:dyDescent="0.25">
      <c r="A22" s="126" t="s">
        <v>262</v>
      </c>
      <c r="B22" s="127">
        <v>111</v>
      </c>
    </row>
    <row r="26" spans="1:3" ht="30" x14ac:dyDescent="0.25">
      <c r="A26" s="125" t="s">
        <v>333</v>
      </c>
      <c r="B26" s="82" t="s">
        <v>320</v>
      </c>
      <c r="C26"/>
    </row>
    <row r="27" spans="1:3" x14ac:dyDescent="0.25">
      <c r="A27" s="126" t="s">
        <v>323</v>
      </c>
      <c r="B27" s="127">
        <v>3</v>
      </c>
      <c r="C27"/>
    </row>
    <row r="28" spans="1:3" ht="30" x14ac:dyDescent="0.25">
      <c r="A28" s="157" t="s">
        <v>324</v>
      </c>
      <c r="B28" s="158">
        <v>4</v>
      </c>
      <c r="C28"/>
    </row>
    <row r="29" spans="1:3" x14ac:dyDescent="0.25">
      <c r="A29" s="157" t="s">
        <v>309</v>
      </c>
      <c r="B29" s="158">
        <v>4</v>
      </c>
      <c r="C29"/>
    </row>
    <row r="30" spans="1:3" ht="30" x14ac:dyDescent="0.25">
      <c r="A30" s="157" t="s">
        <v>65</v>
      </c>
      <c r="B30" s="158">
        <v>4</v>
      </c>
      <c r="C30"/>
    </row>
    <row r="31" spans="1:3" x14ac:dyDescent="0.25">
      <c r="A31" s="157" t="s">
        <v>310</v>
      </c>
      <c r="B31" s="158">
        <v>7</v>
      </c>
      <c r="C31"/>
    </row>
    <row r="32" spans="1:3" x14ac:dyDescent="0.25">
      <c r="A32" s="157" t="s">
        <v>311</v>
      </c>
      <c r="B32" s="158">
        <v>7</v>
      </c>
      <c r="C32"/>
    </row>
    <row r="33" spans="1:3" x14ac:dyDescent="0.25">
      <c r="A33" s="157" t="s">
        <v>312</v>
      </c>
      <c r="B33" s="158">
        <v>4</v>
      </c>
      <c r="C33"/>
    </row>
    <row r="34" spans="1:3" x14ac:dyDescent="0.25">
      <c r="A34" s="157" t="s">
        <v>147</v>
      </c>
      <c r="B34" s="158">
        <v>2</v>
      </c>
      <c r="C34"/>
    </row>
    <row r="35" spans="1:3" x14ac:dyDescent="0.25">
      <c r="A35" s="157" t="s">
        <v>159</v>
      </c>
      <c r="B35" s="158">
        <v>6</v>
      </c>
      <c r="C35"/>
    </row>
    <row r="36" spans="1:3" x14ac:dyDescent="0.25">
      <c r="A36" s="157" t="s">
        <v>169</v>
      </c>
      <c r="B36" s="158">
        <v>5</v>
      </c>
      <c r="C36"/>
    </row>
    <row r="37" spans="1:3" x14ac:dyDescent="0.25">
      <c r="A37" s="157" t="s">
        <v>313</v>
      </c>
      <c r="B37" s="158">
        <v>4</v>
      </c>
      <c r="C37"/>
    </row>
    <row r="38" spans="1:3" x14ac:dyDescent="0.25">
      <c r="A38" s="157" t="s">
        <v>182</v>
      </c>
      <c r="B38" s="158">
        <v>2</v>
      </c>
      <c r="C38"/>
    </row>
    <row r="39" spans="1:3" ht="30" x14ac:dyDescent="0.25">
      <c r="A39" s="157" t="s">
        <v>189</v>
      </c>
      <c r="B39" s="158">
        <v>4</v>
      </c>
      <c r="C39"/>
    </row>
    <row r="40" spans="1:3" x14ac:dyDescent="0.25">
      <c r="A40" s="157" t="s">
        <v>197</v>
      </c>
      <c r="B40" s="158">
        <v>4</v>
      </c>
      <c r="C40"/>
    </row>
    <row r="41" spans="1:3" x14ac:dyDescent="0.25">
      <c r="A41" s="157" t="s">
        <v>314</v>
      </c>
      <c r="B41" s="158">
        <v>5</v>
      </c>
      <c r="C41"/>
    </row>
    <row r="42" spans="1:3" x14ac:dyDescent="0.25">
      <c r="A42" s="157" t="s">
        <v>205</v>
      </c>
      <c r="B42" s="158">
        <v>5</v>
      </c>
      <c r="C42"/>
    </row>
    <row r="43" spans="1:3" x14ac:dyDescent="0.25">
      <c r="A43" s="157" t="s">
        <v>209</v>
      </c>
      <c r="B43" s="158">
        <v>12</v>
      </c>
      <c r="C43"/>
    </row>
    <row r="44" spans="1:3" x14ac:dyDescent="0.25">
      <c r="A44" s="157" t="s">
        <v>315</v>
      </c>
      <c r="B44" s="158">
        <v>6</v>
      </c>
    </row>
    <row r="45" spans="1:3" x14ac:dyDescent="0.25">
      <c r="A45" s="157" t="s">
        <v>316</v>
      </c>
      <c r="B45" s="158">
        <v>9</v>
      </c>
    </row>
    <row r="46" spans="1:3" x14ac:dyDescent="0.25">
      <c r="A46" s="157" t="s">
        <v>317</v>
      </c>
      <c r="B46" s="158">
        <v>6</v>
      </c>
    </row>
    <row r="47" spans="1:3" x14ac:dyDescent="0.25">
      <c r="A47" s="157" t="s">
        <v>318</v>
      </c>
      <c r="B47" s="158">
        <v>4</v>
      </c>
    </row>
    <row r="48" spans="1:3" x14ac:dyDescent="0.25">
      <c r="A48" s="157" t="s">
        <v>186</v>
      </c>
      <c r="B48" s="158">
        <v>2</v>
      </c>
    </row>
    <row r="49" spans="1:2" x14ac:dyDescent="0.25">
      <c r="A49" s="126" t="s">
        <v>319</v>
      </c>
      <c r="B49" s="127">
        <v>2</v>
      </c>
    </row>
    <row r="50" spans="1:2" x14ac:dyDescent="0.25">
      <c r="A50" s="126" t="s">
        <v>262</v>
      </c>
      <c r="B50" s="127">
        <v>111</v>
      </c>
    </row>
    <row r="51" spans="1:2" x14ac:dyDescent="0.25">
      <c r="A51"/>
    </row>
    <row r="52" spans="1:2" x14ac:dyDescent="0.25">
      <c r="A52"/>
    </row>
    <row r="53" spans="1:2" x14ac:dyDescent="0.25">
      <c r="A53"/>
    </row>
    <row r="54" spans="1:2" x14ac:dyDescent="0.25">
      <c r="A54"/>
    </row>
    <row r="55" spans="1:2" x14ac:dyDescent="0.25">
      <c r="A55"/>
    </row>
    <row r="56" spans="1:2" x14ac:dyDescent="0.25">
      <c r="A56"/>
    </row>
    <row r="57" spans="1:2" x14ac:dyDescent="0.25">
      <c r="A57"/>
    </row>
    <row r="58" spans="1:2" x14ac:dyDescent="0.25">
      <c r="A58"/>
    </row>
    <row r="59" spans="1:2" x14ac:dyDescent="0.25">
      <c r="A59"/>
    </row>
    <row r="60" spans="1:2" x14ac:dyDescent="0.25">
      <c r="A60"/>
    </row>
    <row r="61" spans="1:2" x14ac:dyDescent="0.25">
      <c r="A61"/>
    </row>
    <row r="62" spans="1:2" x14ac:dyDescent="0.25">
      <c r="A62"/>
    </row>
    <row r="63" spans="1:2" x14ac:dyDescent="0.25">
      <c r="A63"/>
    </row>
    <row r="64" spans="1:2"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sheetData>
  <sheetProtection password="C5C7" sheet="1" objects="1" scenarios="1"/>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2021-09-30T19:29:14Z</dcterms:modified>
  <cp:category/>
  <cp:contentStatus/>
</cp:coreProperties>
</file>