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updateLinks="never" codeName="ThisWorkbook" hidePivotFieldList="1"/>
  <mc:AlternateContent xmlns:mc="http://schemas.openxmlformats.org/markup-compatibility/2006">
    <mc:Choice Requires="x15">
      <x15ac:absPath xmlns:x15ac="http://schemas.microsoft.com/office/spreadsheetml/2010/11/ac" url="C:\Users\Cesar Arcos\Desktop\Alcaldía Bogotá\Metodología riesgos Alcaldía\16Macro enero 2022\"/>
    </mc:Choice>
  </mc:AlternateContent>
  <xr:revisionPtr revIDLastSave="0" documentId="13_ncr:1_{910D5B75-CDFC-4675-A0D1-F9853A9B2250}" xr6:coauthVersionLast="36" xr6:coauthVersionMax="36" xr10:uidLastSave="{00000000-0000-0000-0000-000000000000}"/>
  <workbookProtection workbookPassword="C5C7" lockStructure="1"/>
  <bookViews>
    <workbookView xWindow="-120" yWindow="-120" windowWidth="20730" windowHeight="11160" tabRatio="924" firstSheet="1" activeTab="1" xr2:uid="{00000000-000D-0000-FFFF-FFFF00000000}"/>
  </bookViews>
  <sheets>
    <sheet name="Datos" sheetId="46" state="hidden" r:id="rId1"/>
    <sheet name="Mapa_riesgos" sheetId="41" r:id="rId2"/>
    <sheet name="Tipología_Categoría" sheetId="50" r:id="rId3"/>
    <sheet name="Dependencias_Procesos" sheetId="51" r:id="rId4"/>
    <sheet name="Valoración Inicial" sheetId="56" r:id="rId5"/>
    <sheet name="Eficacia acciones" sheetId="49" r:id="rId6"/>
    <sheet name="Valoración Final" sheetId="57" r:id="rId7"/>
  </sheets>
  <externalReferences>
    <externalReference r:id="rId8"/>
    <externalReference r:id="rId9"/>
  </externalReferences>
  <definedNames>
    <definedName name="_xlnm._FilterDatabase" localSheetId="0" hidden="1">Datos!$B$1:$G$1</definedName>
    <definedName name="_xlnm._FilterDatabase" localSheetId="1" hidden="1">Mapa_riesgos!$A$11:$CA$11</definedName>
    <definedName name="Agente_generador_externas">#REF!</definedName>
    <definedName name="Agente_generador_internas">#REF!</definedName>
    <definedName name="Amenazas">#REF!</definedName>
    <definedName name="Amenazas_contexto_proceso">[1]Datos!$AG$2:$AG$11</definedName>
    <definedName name="_xlnm.Print_Area" localSheetId="1">Mapa_riesgos!$A$1:$AQ$34</definedName>
    <definedName name="Calificación_control">#REF!</definedName>
    <definedName name="Categoría_corrupción">[1]Datos!$D$2:$D$7</definedName>
    <definedName name="Categoría_estratégica">[1]Datos!$E$2:$E$6</definedName>
    <definedName name="Categoría_gestión_procesos">[1]Datos!$F$2:$F$6</definedName>
    <definedName name="Categoría_oportunidad">[1]Datos!$H$2:$H$6</definedName>
    <definedName name="Categoría_seguridad_información">[1]Datos!$G$2:$G$5</definedName>
    <definedName name="Categorías_Corrupción">#REF!</definedName>
    <definedName name="Categorías_Gestión">#REF!</definedName>
    <definedName name="Debilidades">#REF!</definedName>
    <definedName name="Debilidades_contexto_proceso">[1]Datos!$AF$2:$AF$11</definedName>
    <definedName name="Dependencias">Datos!$B$2:$B$23</definedName>
    <definedName name="Detecta_efectos">#REF!</definedName>
    <definedName name="Ejecución">#REF!</definedName>
    <definedName name="Escalas_impacto">#REF!</definedName>
    <definedName name="Escalas_probabilidad">#REF!</definedName>
    <definedName name="Evidencia">#REF!</definedName>
    <definedName name="Fechas_terminacion_acciones">#REF!</definedName>
    <definedName name="Fuente">#REF!</definedName>
    <definedName name="Mitiga_causas">#REF!</definedName>
    <definedName name="Objetivos_estratégicos">[1]Datos!$Y$2:$Y$5</definedName>
    <definedName name="Oportunidades">[1]Datos!$AB$1:$AB$11</definedName>
    <definedName name="Otros_procesos_afectados">#REF!</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#REF!</definedName>
    <definedName name="Proceso">[1]Datos!$C$2:$C$12</definedName>
    <definedName name="Procesos">#REF!</definedName>
    <definedName name="Propósito_impacto">#REF!</definedName>
    <definedName name="Propósito_probabilidad">#REF!</definedName>
    <definedName name="Respuestas">#REF!</definedName>
    <definedName name="Riesgos_estratégicos">#REF!</definedName>
    <definedName name="Tipo_riesgo">#REF!</definedName>
    <definedName name="Trámites_y_OPAs">#REF!</definedName>
    <definedName name="Trámites_y_OPAS_afectados">[1]Datos!$AD$2:$AD$11</definedName>
    <definedName name="X">#REF!</definedName>
    <definedName name="Zonas_riesgo">#REF!</definedName>
  </definedNames>
  <calcPr calcId="181029"/>
  <pivotCaches>
    <pivotCache cacheId="53" r:id="rId10"/>
    <pivotCache cacheId="56" r:id="rId11"/>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49" l="1"/>
  <c r="E17" i="49"/>
  <c r="E16" i="49"/>
  <c r="E15" i="49"/>
  <c r="C15" i="49"/>
  <c r="E14" i="49"/>
  <c r="E13" i="49"/>
  <c r="E12" i="49"/>
  <c r="E11" i="49"/>
  <c r="C11" i="49"/>
  <c r="E10" i="49"/>
  <c r="E9" i="49"/>
  <c r="E8" i="49"/>
  <c r="E7" i="49"/>
  <c r="C7" i="49"/>
  <c r="E6" i="49"/>
  <c r="E20" i="49" s="1"/>
  <c r="E5" i="49"/>
  <c r="E4" i="49"/>
  <c r="E3" i="49"/>
  <c r="C3" i="49"/>
  <c r="J14" i="57"/>
  <c r="J12" i="57"/>
  <c r="H14" i="57"/>
  <c r="F14" i="57"/>
  <c r="F12" i="57"/>
  <c r="N14" i="57"/>
  <c r="L14" i="57"/>
  <c r="N12" i="57"/>
  <c r="L12" i="57"/>
  <c r="H12" i="57"/>
  <c r="N10" i="57"/>
  <c r="L10" i="57"/>
  <c r="J10" i="57"/>
  <c r="H10" i="57"/>
  <c r="F10" i="57"/>
  <c r="N8" i="57"/>
  <c r="L8" i="57"/>
  <c r="J8" i="57"/>
  <c r="H8" i="57"/>
  <c r="F8" i="57"/>
  <c r="N6" i="57"/>
  <c r="L6" i="57"/>
  <c r="J6" i="57"/>
  <c r="H6" i="57"/>
  <c r="F6" i="57"/>
  <c r="N16" i="57"/>
  <c r="L16" i="57"/>
  <c r="J16" i="57"/>
  <c r="H16" i="57"/>
  <c r="F16" i="57"/>
  <c r="D14" i="57"/>
  <c r="D12" i="57"/>
  <c r="D10" i="57"/>
  <c r="D8" i="57"/>
  <c r="D6" i="57"/>
  <c r="J12" i="56"/>
  <c r="J10" i="56"/>
  <c r="H12" i="56"/>
  <c r="N14" i="56"/>
  <c r="L14" i="56"/>
  <c r="J14" i="56"/>
  <c r="H14" i="56"/>
  <c r="F14" i="56"/>
  <c r="N12" i="56"/>
  <c r="L12" i="56"/>
  <c r="F12" i="56"/>
  <c r="N10" i="56"/>
  <c r="L10" i="56"/>
  <c r="H10" i="56"/>
  <c r="F10" i="56"/>
  <c r="N8" i="56"/>
  <c r="L8" i="56"/>
  <c r="J8" i="56"/>
  <c r="H8" i="56"/>
  <c r="F8" i="56"/>
  <c r="N6" i="56"/>
  <c r="L6" i="56"/>
  <c r="J6" i="56"/>
  <c r="H6" i="56"/>
  <c r="F6" i="56"/>
  <c r="N16" i="56"/>
  <c r="L16" i="56"/>
  <c r="J16" i="56"/>
  <c r="H16" i="56"/>
  <c r="F16" i="56"/>
  <c r="D14" i="56"/>
  <c r="D12" i="56"/>
  <c r="D10" i="56"/>
  <c r="D8" i="56"/>
  <c r="D6" i="56"/>
  <c r="CB34" i="41"/>
  <c r="CB33" i="41"/>
  <c r="CB32" i="41"/>
  <c r="CB31" i="41"/>
  <c r="CB30" i="41"/>
  <c r="CB29" i="41"/>
  <c r="CB28" i="41"/>
  <c r="CB27" i="41"/>
  <c r="CB26" i="41"/>
  <c r="CB25" i="41"/>
  <c r="CB24" i="41"/>
  <c r="CB23" i="41"/>
  <c r="CB22" i="41"/>
  <c r="CB21" i="41"/>
  <c r="CB20" i="41"/>
  <c r="CB19" i="41"/>
  <c r="CB18" i="41"/>
  <c r="CB17" i="41"/>
  <c r="CB16" i="41"/>
  <c r="CB15" i="41"/>
  <c r="CB14" i="41"/>
  <c r="CB13" i="41"/>
  <c r="CB12" i="41"/>
  <c r="C4" i="50"/>
  <c r="D3" i="50"/>
  <c r="D2" i="50"/>
  <c r="D4" i="50" s="1"/>
  <c r="AH16" i="46"/>
  <c r="AH15" i="46"/>
  <c r="AH14" i="46"/>
  <c r="AH13" i="46"/>
  <c r="AH12" i="46"/>
  <c r="AH11" i="46"/>
  <c r="P11" i="46"/>
  <c r="O11" i="46"/>
  <c r="AH10" i="46"/>
  <c r="P10" i="46"/>
  <c r="O10" i="46"/>
  <c r="AH9" i="46"/>
  <c r="P9" i="46"/>
  <c r="O9" i="46"/>
  <c r="AH8" i="46"/>
  <c r="P8" i="46"/>
  <c r="O8" i="46"/>
  <c r="AH7" i="46"/>
  <c r="P7" i="46"/>
  <c r="O7" i="46"/>
  <c r="AH6" i="46"/>
  <c r="P6" i="46"/>
  <c r="O6" i="46"/>
  <c r="AH5" i="46"/>
  <c r="P5" i="46"/>
  <c r="O5" i="46"/>
  <c r="AH4" i="46"/>
  <c r="P4" i="46"/>
  <c r="O4" i="46"/>
  <c r="AH3" i="46"/>
  <c r="P3" i="46"/>
  <c r="O3" i="46"/>
  <c r="AH2" i="46"/>
  <c r="P2" i="46"/>
  <c r="O2" i="46"/>
  <c r="F19" i="56" l="1"/>
  <c r="H19" i="57"/>
  <c r="J19" i="56"/>
  <c r="L19" i="57"/>
  <c r="L19" i="56"/>
  <c r="J19" i="57"/>
  <c r="H19" i="56"/>
  <c r="F19" i="57"/>
  <c r="D20" i="57"/>
  <c r="D20" i="56"/>
</calcChain>
</file>

<file path=xl/sharedStrings.xml><?xml version="1.0" encoding="utf-8"?>
<sst xmlns="http://schemas.openxmlformats.org/spreadsheetml/2006/main" count="2002" uniqueCount="901">
  <si>
    <t>Procesos</t>
  </si>
  <si>
    <t>Gestión de procesos</t>
  </si>
  <si>
    <r>
      <rPr>
        <sz val="10"/>
        <rFont val="Arial"/>
        <family val="2"/>
      </rPr>
      <t>Asesoría Técnica y Proyectos en Materia TIC</t>
    </r>
  </si>
  <si>
    <t>Misional</t>
  </si>
  <si>
    <t>Decisiones erróneas o no acertadas</t>
  </si>
  <si>
    <t>Decisiones ajustadas a intereses propios o de terceros</t>
  </si>
  <si>
    <t>Catastrófico (5)</t>
  </si>
  <si>
    <t>Sí</t>
  </si>
  <si>
    <t>Extrema</t>
  </si>
  <si>
    <t>Corrupción</t>
  </si>
  <si>
    <t>Asistencia, atención y reparación integral a víctimas del conflicto armado e implementación de acciones de memoria, paz y reconciliación en Bogotá</t>
  </si>
  <si>
    <t>Coordinar y gestionar la planeación, implementación y seguimiento a la Política Pública Distrital en materia de Asistencia, Atención y Reparación Integral a las víctimas del conflicto armado interno residentes en Bogotá D.C., contribuyendo con el restablecimiento de sus derechos, así como, la generación de acciones pedagógicas en materia de Memoria, Paz y Reconciliación.</t>
  </si>
  <si>
    <t>Desvío de recursos físicos o económicos</t>
  </si>
  <si>
    <t>Mayor (4)</t>
  </si>
  <si>
    <t>No</t>
  </si>
  <si>
    <t>Alta</t>
  </si>
  <si>
    <t>Moderado</t>
  </si>
  <si>
    <r>
      <rPr>
        <sz val="10"/>
        <rFont val="Arial"/>
        <family val="2"/>
      </rPr>
      <t>Comunicación Pública</t>
    </r>
  </si>
  <si>
    <t>Estratégico</t>
  </si>
  <si>
    <t>Errores (fallas o deficiencias)</t>
  </si>
  <si>
    <t>Exceso de las facultades otorgadas</t>
  </si>
  <si>
    <t>Moderado (3)</t>
  </si>
  <si>
    <t>Moderada</t>
  </si>
  <si>
    <r>
      <rPr>
        <sz val="10"/>
        <rFont val="Arial"/>
        <family val="2"/>
      </rPr>
      <t>Contratación</t>
    </r>
  </si>
  <si>
    <t>Coordinar los procesos de contratación de bienes, servicios y obras, para el funcionamiento y el cumplimento de las metas y objetivos de la Secretaría General de la Alcaldía Mayor de Bogotá, mediante una gestión transparente, eficiente y oportuna.</t>
  </si>
  <si>
    <t>Apoyo operativo</t>
  </si>
  <si>
    <t>Incumplimiento legal</t>
  </si>
  <si>
    <t>Realización de cobros indebidos</t>
  </si>
  <si>
    <t>Baja</t>
  </si>
  <si>
    <t>Director(a) de Contratación</t>
  </si>
  <si>
    <r>
      <rPr>
        <sz val="10"/>
        <rFont val="Arial"/>
        <family val="2"/>
      </rPr>
      <t>Control Disciplinario</t>
    </r>
  </si>
  <si>
    <t>Control</t>
  </si>
  <si>
    <t>Incumplimiento parcial de compromisos</t>
  </si>
  <si>
    <t>Jefe Oficina de Control Interno Disciplinario</t>
  </si>
  <si>
    <t>Direccionamiento Estratégico</t>
  </si>
  <si>
    <t>Incumplimiento total de compromisos</t>
  </si>
  <si>
    <t>Uso indebido de información privilegiada</t>
  </si>
  <si>
    <t>Elaboración de Impresos y Registro Distrital</t>
  </si>
  <si>
    <t>Interrupciones</t>
  </si>
  <si>
    <t>Subdirector(a) de Imprenta Distrital</t>
  </si>
  <si>
    <t>Estrategia de Tecnologías de la Información y las Comunicaciones</t>
  </si>
  <si>
    <t>Omisión</t>
  </si>
  <si>
    <t>Jefe Oficina de Tecnologías de la Información y las Comunicaciones</t>
  </si>
  <si>
    <r>
      <rPr>
        <sz val="10"/>
        <rFont val="Arial"/>
        <family val="2"/>
      </rPr>
      <t>Evaluación del Sistema de Control Interno</t>
    </r>
  </si>
  <si>
    <t>Supervisión inapropiada</t>
  </si>
  <si>
    <t>Jefe Oficina de Control Interno</t>
  </si>
  <si>
    <t>Fortalecimiento de la Administración y la Gestión Pública Distrital</t>
  </si>
  <si>
    <t>Gestión, Administración y Soporte de infraestructura y Recursos tecnológicos</t>
  </si>
  <si>
    <t>Gestión de la Función Archivística y del Patrimonio Documental del Distrito Capital</t>
  </si>
  <si>
    <r>
      <rPr>
        <sz val="10"/>
        <rFont val="Arial"/>
        <family val="2"/>
      </rPr>
      <t>Gestión de Políticas Públicas Distritales</t>
    </r>
  </si>
  <si>
    <t>Gestión de Recursos Físicos</t>
  </si>
  <si>
    <t>Subdirector(a) de Servicios Administrativos</t>
  </si>
  <si>
    <r>
      <rPr>
        <sz val="10"/>
        <rFont val="Arial"/>
        <family val="2"/>
      </rPr>
      <t>Gestión de Seguridad y Salud en el Trabajo</t>
    </r>
  </si>
  <si>
    <t>Director(a) de Talento Humano</t>
  </si>
  <si>
    <t>Gestión de Servicios Administrativos</t>
  </si>
  <si>
    <t>Gestión del Sistema Distrital de Servicio a la Ciudadanía</t>
  </si>
  <si>
    <t>Subsecretario(a) de Servicio a la Ciudadanía</t>
  </si>
  <si>
    <r>
      <rPr>
        <sz val="10"/>
        <rFont val="Arial"/>
        <family val="2"/>
      </rPr>
      <t>Gestión Documental Interna</t>
    </r>
  </si>
  <si>
    <t>Gestionar el flujo documental de la entidad con fin de asegurar la preservación de la memoria institucional, la eficiencia administrativa, la transparencia y el acceso a la información, mediante la implementación de políticas, directrices y lineamientos para la planificación, manejo y organización de los documentos producidos y recibidos por la entidad.</t>
  </si>
  <si>
    <r>
      <rPr>
        <sz val="10"/>
        <rFont val="Arial"/>
        <family val="2"/>
      </rPr>
      <t>Gestión Estratégica de Talento Humano</t>
    </r>
  </si>
  <si>
    <t>Director(a) Técnico(a) de Talento Humano</t>
  </si>
  <si>
    <r>
      <rPr>
        <sz val="10"/>
        <rFont val="Arial"/>
        <family val="2"/>
      </rPr>
      <t>Gestión Financiera</t>
    </r>
  </si>
  <si>
    <t>Verificar, registrar, controlar y evaluar las operaciones financieras con cargo al presupuesto asignado a la entidad, para garantizar su adecuado manejo y la oportuna y transparente rendición de cuentas.</t>
  </si>
  <si>
    <t>Subdirector Financiero</t>
  </si>
  <si>
    <r>
      <rPr>
        <sz val="10"/>
        <rFont val="Arial"/>
        <family val="2"/>
      </rPr>
      <t>Gestión Jurídica</t>
    </r>
  </si>
  <si>
    <t>Jefe de Oficina Asesora de Jurídica</t>
  </si>
  <si>
    <r>
      <rPr>
        <sz val="10"/>
        <rFont val="Arial"/>
        <family val="2"/>
      </rPr>
      <t>Internacionalización de Bogotá</t>
    </r>
  </si>
  <si>
    <t>Fuente del riesgo</t>
  </si>
  <si>
    <t>Internas</t>
  </si>
  <si>
    <t>Externas</t>
  </si>
  <si>
    <t>Valoración antes de controles</t>
  </si>
  <si>
    <t>TOTAL</t>
  </si>
  <si>
    <t>Valoración después de controles</t>
  </si>
  <si>
    <t>Gestión del Cambio</t>
  </si>
  <si>
    <t>Descripción de los cambios efectuados</t>
  </si>
  <si>
    <t>Tratamiento del riesgo</t>
  </si>
  <si>
    <t>Fecha de registro</t>
  </si>
  <si>
    <t>Causas y efectos</t>
  </si>
  <si>
    <t>Instrumentos posiblemente afectados</t>
  </si>
  <si>
    <t>Análisis (antes de controles)</t>
  </si>
  <si>
    <t>Análisis (después de controles)</t>
  </si>
  <si>
    <t>Acciones frente a la valoración después de controles</t>
  </si>
  <si>
    <t>Acciones de contingencia</t>
  </si>
  <si>
    <t>Categoría</t>
  </si>
  <si>
    <t>Otros procesos del Sistema de Gestión de Calidad</t>
  </si>
  <si>
    <t>Explicación de la valoración</t>
  </si>
  <si>
    <t>Opción de manejo</t>
  </si>
  <si>
    <t>Fecha de cambio</t>
  </si>
  <si>
    <t>Aspecto(s) que cambiaron</t>
  </si>
  <si>
    <t>MAPA DE RIESGOS INSTITUCIONAL</t>
  </si>
  <si>
    <t>Total general</t>
  </si>
  <si>
    <t>Oficina Asesora de Planeación</t>
  </si>
  <si>
    <t>Dirección de Talento Humano</t>
  </si>
  <si>
    <t>Subsecretaría de Servicio a la Ciudadanía</t>
  </si>
  <si>
    <t>Dirección Distrital de Desarrollo Institucional</t>
  </si>
  <si>
    <t>Subdirección de Imprenta Distrital</t>
  </si>
  <si>
    <t>Dirección Distrital de Archivo de Bogotá</t>
  </si>
  <si>
    <t>Dirección Distrital de Relaciones Internacionales</t>
  </si>
  <si>
    <t>Dirección de Contratación</t>
  </si>
  <si>
    <t>Subdirección Financiera</t>
  </si>
  <si>
    <t>Subdirección de Servicios Administrativos</t>
  </si>
  <si>
    <t>Dependencias</t>
  </si>
  <si>
    <t>No. Riesgos</t>
  </si>
  <si>
    <t>Total General</t>
  </si>
  <si>
    <t>Total Corrupción</t>
  </si>
  <si>
    <t>Tipo de Riesgo</t>
  </si>
  <si>
    <t>%</t>
  </si>
  <si>
    <t>IMPACTO</t>
  </si>
  <si>
    <t>PROBABILIDAD</t>
  </si>
  <si>
    <t>Bajo</t>
  </si>
  <si>
    <t>Alto</t>
  </si>
  <si>
    <t>Extremo</t>
  </si>
  <si>
    <t>Asesoría Técnica y Proyectos en Materia TIC</t>
  </si>
  <si>
    <t>Contratación</t>
  </si>
  <si>
    <t>Control Disciplinario</t>
  </si>
  <si>
    <t>Evaluación del Sistema de Control Interno</t>
  </si>
  <si>
    <t>Gestión de Seguridad y Salud en el Trabajo</t>
  </si>
  <si>
    <t>Gestión Documental Interna</t>
  </si>
  <si>
    <t>Gestión Estratégica de Talento Humano</t>
  </si>
  <si>
    <t>Gestión Financiera</t>
  </si>
  <si>
    <t>Gestión Jurídica</t>
  </si>
  <si>
    <t>Número de riesgos</t>
  </si>
  <si>
    <t>VALORACIÓN ANTES DE CONTROLES (Número de riesgos)</t>
  </si>
  <si>
    <t>VALORACIÓN DESPUÉS DE CONTROLES (Número de riesgos)</t>
  </si>
  <si>
    <t>7868 Desarrollo institucional para una gestión pública eficiente</t>
  </si>
  <si>
    <t>7869 Implementación del modelo de gobierno abierto, accesible e incluyente de Bogotá</t>
  </si>
  <si>
    <t>Subsecretaría Distrital de Fortalecimiento Institucional</t>
  </si>
  <si>
    <t>Proceso / Proyecto de inversión</t>
  </si>
  <si>
    <t>Objetivos estratégicos asociados</t>
  </si>
  <si>
    <t>Procesos / Proyectos de inversión</t>
  </si>
  <si>
    <t>Objetivo</t>
  </si>
  <si>
    <t>Alcance u objetivos específicos</t>
  </si>
  <si>
    <t>Líder de proceso o Gerente de proyecto</t>
  </si>
  <si>
    <t>Tipo de proceso o proyecto</t>
  </si>
  <si>
    <t>Acciones frente a las características de los controles</t>
  </si>
  <si>
    <t>Descripción del riesgo</t>
  </si>
  <si>
    <t>Riesgo estratégico</t>
  </si>
  <si>
    <t>Efectos (consecuencias)</t>
  </si>
  <si>
    <t>Trámites, OPA's y consultas asociados</t>
  </si>
  <si>
    <t>Proyectos de inversión asociados</t>
  </si>
  <si>
    <t>Probabilidad inherente</t>
  </si>
  <si>
    <t>Impacto inherente</t>
  </si>
  <si>
    <t>Valoración inherente</t>
  </si>
  <si>
    <t>Probabilidad residual</t>
  </si>
  <si>
    <t>Valoración residual</t>
  </si>
  <si>
    <t>Actividad clave o fase del proyecto</t>
  </si>
  <si>
    <t>Clasificación o tipo de riesgo</t>
  </si>
  <si>
    <t>Valor porcentual probabilidad inherente</t>
  </si>
  <si>
    <t>Valor porcentual impacto inherente</t>
  </si>
  <si>
    <t>Valor porcentual probabilidad residual</t>
  </si>
  <si>
    <t>impacto residual</t>
  </si>
  <si>
    <t>Valor porcentual impacto residual</t>
  </si>
  <si>
    <t>Acciones (características):
Probabilidad
---------------
Impacto</t>
  </si>
  <si>
    <t>Producto (acciones características)</t>
  </si>
  <si>
    <t>Fecha de inicio (acciones características)</t>
  </si>
  <si>
    <t>Fecha de terminación (acciones características)</t>
  </si>
  <si>
    <t>Acciones (valoración):
Probabilidad
---------------
Impacto</t>
  </si>
  <si>
    <t>Responsable de ejecución (acciones características)</t>
  </si>
  <si>
    <t>Responsable de ejecución (acciones valoración)</t>
  </si>
  <si>
    <t>Producto (acciones valoración)</t>
  </si>
  <si>
    <t>Fecha de inicio (acciones valoración)</t>
  </si>
  <si>
    <t>Fecha de terminación (acciones valoración)</t>
  </si>
  <si>
    <t>Acciones contingencia</t>
  </si>
  <si>
    <t>Responsable de ejecución (acciones contingencia)</t>
  </si>
  <si>
    <t>Producto (acciones contingencia)</t>
  </si>
  <si>
    <t>Asesorar  Técnicamente  y  formular  Proyectos  en  materia  TIC,  para  la  ejecución  del  Plan  Distrital  de  Desarrollo  y  las  Políticas, Directrices  y  Lineamientos  TIC  en  el  Distrito  Capital.</t>
  </si>
  <si>
    <t>Inicia con la formulación del Plan de Acción, del Proyecto de Inversión y de la Política, Directriz o Lineamiento en materia de TIC y de transformación Digital; continúa con la Asesoría Técnica o formulación y ejecución de Proyectos, culminando con el seguimiento de las actividades que se desarrollan dentro del proceso y la presentación de informes.</t>
  </si>
  <si>
    <t>Jefe de Oficina Alta Consejería Distrital de Tecnologías de la Información y las Comunicaciones -TIC-</t>
  </si>
  <si>
    <t>Usuarios, productos y prácticas</t>
  </si>
  <si>
    <t>4. Promover procesos de transformación digital en la Secretaría General para aportar a la gestión pública eficiente.</t>
  </si>
  <si>
    <t xml:space="preserve">- -- Ningún trámite y/o procedimiento administrativo
</t>
  </si>
  <si>
    <t>Baja (2)</t>
  </si>
  <si>
    <t>Muy baja (1)</t>
  </si>
  <si>
    <t xml:space="preserve">
_______________
</t>
  </si>
  <si>
    <t xml:space="preserve">
_______________
</t>
  </si>
  <si>
    <t>Identificación del riesgo
Análisis antes de controles
Análisis de controles
Análisis después de controles
Tratamiento del riesgo</t>
  </si>
  <si>
    <t xml:space="preserve">Creación mapa de riesgos </t>
  </si>
  <si>
    <t xml:space="preserve">
Análisis antes de controles
Análisis de controles
Análisis después de controles
</t>
  </si>
  <si>
    <t xml:space="preserve">De acuerdo con la metodología del DAFP, se realizaron las explicaciones requeridas, agregando la explicación del riesgo y la valoración antes y después de controles.
Se identificaron acciones detectivas
Se crearon acciones de plan de contingencia </t>
  </si>
  <si>
    <t xml:space="preserve">
Análisis antes de controles
</t>
  </si>
  <si>
    <t>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t>
  </si>
  <si>
    <t xml:space="preserve">Identificación del riesgo
</t>
  </si>
  <si>
    <t>- Se incluye el proyecto de inversión 1111 “Fortalecimiento de la economía, el gobierno y la ciudad digital de Bogotá D.C. “
- Se definen las perspectivas para los efectos ya identificados.
- Valoración de la Probabilidad: Se incluyen las evidencias faltantes de la vigencia 2016-2019 y las evidencias de la vigencia 2020.</t>
  </si>
  <si>
    <t xml:space="preserve">
Análisis de controles
</t>
  </si>
  <si>
    <t>- Se eliminaron las actividades de control detectivas asociadas al procedimiento de auditorias internas de gestión PR-006 y al procedimiento de Auditorías Internas de Calidad PR-361</t>
  </si>
  <si>
    <t>Se realiza la calificación del riesgo por frecuencia la cual es: "Nunca o no se ha presentado durante los últimos 4 años". Asimismo, se registran las evidencias que registran su elección para la vigencia 2020.</t>
  </si>
  <si>
    <t xml:space="preserve">Identificación del riesgo
Análisis de controles
</t>
  </si>
  <si>
    <t>Se modificó el nombre del riesgo conforme a la nueva forma de operar del proceso. 
Se ajustaron las causas del riesgo conforme al nuevo análisis efectuado a los antecedentes y comportamiento del riesgo.
Se ajusta la explicación del riesgo de acuerdo a la nueva realidad del proceso.
Se ajustó al nuevo proyecto de inversión 7872, teniendo en cuenta que el riesgo está directamente asociado al proyecto de inversión.
Se ajustaron las actividades de control conforme a la actualización del procedimiento.</t>
  </si>
  <si>
    <t xml:space="preserve">Se realizan ajustes menores a las actividades de control preventivas (PC#5),(PC#7)  y detectiva (PC#8). </t>
  </si>
  <si>
    <t>Se actualiza el contexto de la gestión del proceso.
Se ajusta la identificación del riesgo.
Se define la probabilidad por exposición.
Se ajustó la redacción y evaluación de los controles según los criterios definidos.
Se incluyeron los controles correctivos.
Se ajustaron las acciones de contingencia.</t>
  </si>
  <si>
    <t/>
  </si>
  <si>
    <t xml:space="preserve">
</t>
  </si>
  <si>
    <t>Ejecutar las Asesorías Técnicas y Proyectos en materia TIC y Transformación digital</t>
  </si>
  <si>
    <t>Posibilidad de afectación económica (o presupuestal) por sanción de un ente de control o ente regulador, debido a decisiones ajustadas a intereses propios o de terceros en la ejecución de Proyectos en materia TIC y Transformación digital, para obtener dádivas o beneficios</t>
  </si>
  <si>
    <t>Fraude interno</t>
  </si>
  <si>
    <t xml:space="preserve">- Amiguismo o clientelismo con el fin de favorecer un tercero para que sin cumplimiento de requisitos se viabilice un Proyecto.
- Desconocimiento o incumplimiento del procedimiento 1210200-PR-306, en especial los puntos de control (actividad 8).
- Conflicto de intereses.
</t>
  </si>
  <si>
    <t xml:space="preserve">- Presiones o motivaciones individuales, sociales o colectivas, que inciten a realizar conductas contrarias al deber ser.
</t>
  </si>
  <si>
    <t xml:space="preserve">- Pérdidas financieras por mala utilización de recursos en los Proyectos
- Investigaciones disciplinarias.
- Pérdida credibilidad por parte de la entidades interesadas.
- Desviaciones en los Objetivos, el Alcance y el Cronograma del Proyecto.
- Interrupciones en la ejecución del Proyecto.
</t>
  </si>
  <si>
    <t xml:space="preserve">- Ningún otro proceso en el Sistema de Gestión de Calidad
</t>
  </si>
  <si>
    <t xml:space="preserve">- No aplica
</t>
  </si>
  <si>
    <t>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t>
  </si>
  <si>
    <t>Se tienen dos actividades que actúan como puntos de control para prevención y detección del riesgo sin embargo, la zona con y sin controles permanece constante, ubicándose en zona extrema (1.5)</t>
  </si>
  <si>
    <t>Reducir</t>
  </si>
  <si>
    <t xml:space="preserve">- Revisar los formatos asociados al procedimiento, en busca de identificar mejoras que permitan fortalecer la gestión del riesgo.
- Verificar la implementación de los formatos ajustados.
_______________
</t>
  </si>
  <si>
    <t xml:space="preserve">- Profesionales responsables de Riesgos en la ACDTIC
- Profesionales responsables de Riesgos en la ACDTIC
_______________
</t>
  </si>
  <si>
    <t xml:space="preserve">- Reunión de revisión de Formatos.
- Reunión de verificación implementación  de Formatos.
_______________
</t>
  </si>
  <si>
    <t xml:space="preserve">15/03/2022
01/07/2022
_______________
</t>
  </si>
  <si>
    <t xml:space="preserve">30/06/2022
30/12/2022
_______________
</t>
  </si>
  <si>
    <t>-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
- realiza informe del hecho identificado y remite mediante memorando a las oficinas competentes
- Actualizar el mapa de riesgos Asesoría Técnica y Proyectos en Materia TIC</t>
  </si>
  <si>
    <t>- Jefe de Oficina Alta Consejería Distrital de Tecnologías de la Información y las Comunicaciones -TIC-
- Jefe Oficina de la Alta Consejería Distrital de TIC
- Jefe de Oficina Alta Consejería Distrital de Tecnologías de la Información y las Comunicaciones -TIC-</t>
  </si>
  <si>
    <t>-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
- Memorando e informe
- Mapa de riesgo  Asesoría Técnica y Proyectos en Materia TIC, actualizado.</t>
  </si>
  <si>
    <t>Ejecución y administración de procesos</t>
  </si>
  <si>
    <t>3. Consolidar una gestión pública eficiente, a través del desarrollo de capacidades institucionales, para contribuir a la generación de valor público.</t>
  </si>
  <si>
    <t xml:space="preserve">- Todos los procesos en el Sistema de Gestión de Calidad
</t>
  </si>
  <si>
    <t>Creación del mapa de riesgos del proceso.</t>
  </si>
  <si>
    <t>Media (3)</t>
  </si>
  <si>
    <t xml:space="preserve">
Análisis de controles
Tratamiento del riesgo</t>
  </si>
  <si>
    <t>Identificación del riesgo
Análisis de controles
Tratamiento del riesgo</t>
  </si>
  <si>
    <t>Identificación del riesgo
Tratamiento del riesgo</t>
  </si>
  <si>
    <t>Creación del riesgo</t>
  </si>
  <si>
    <t xml:space="preserve">- Impresión de artes gráficas para las entidades del Distrito Capital (OPA)
</t>
  </si>
  <si>
    <t xml:space="preserve">01/03/2022
_______________
</t>
  </si>
  <si>
    <t>El proceso inicia con la estructuración del proceso contractual y finaliza en primera medida con la terminación del contrato, ya sea por vencimiento del plazo de ejecución o por cualquier otra causa legal o contractual, y en segunda medida con la adopción de acciones correctivas,  preventivas y de mejora  para el proceso. Incluye  el  seguimiento  al  Plan  Anual  de  Adquisiciones  y  aprobación  de las contrataciones  por  parte  del  Comité  de  Contratación;  la  celebración,  formalización  y  cumplimiento  de  los  requisitos  legales  en  los contratos o convenios; la ejecución contractual sobre la cual se ejerce la supervisión y/o interventoría de las obligaciones a cargo de las partes.</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</si>
  <si>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deficiencias en las estimación del costo total del proceso contractual.
</t>
  </si>
  <si>
    <t xml:space="preserve">- 7873 Fortalecimiento de la capacidad institucional de la Secretaría General
</t>
  </si>
  <si>
    <t xml:space="preserve">- Adelantar una socialización a los  enlaces contractuales de las dependencias sobre la estructuración de estudios y documentos previos para adelantar los procesos contractuales con fundamento en los procedimientos internos.
- Adelantar la actualización de la 4231000-GS-081-Guía para la estructuración de estudios previos
_______________
</t>
  </si>
  <si>
    <t xml:space="preserve">- Director de Contratación 
- Director de Contratación 
_______________
</t>
  </si>
  <si>
    <t xml:space="preserve">- Evidencias de la socialización adelantada
- Guía para la estructuración de estudios previos-4231000-GS-081 actualizada
_______________
</t>
  </si>
  <si>
    <t xml:space="preserve">01/07/2022
01/02/2022
_______________
</t>
  </si>
  <si>
    <t xml:space="preserve">31/12/2022
30/06/2022
_______________
</t>
  </si>
  <si>
    <t>- Director(a) de Contratación
- Director(a) de Contratación
- Director(a) de Contratación
- Director(a) de Contratación</t>
  </si>
  <si>
    <t xml:space="preserve">
Análisis antes de controles
Análisis de controles
Análisis después de controles
Tratamiento del riesgo</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</si>
  <si>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 Presiones o motivaciones individuales, sociales o colectivas que inciten a realizar conductas contrarias al deber ser
</t>
  </si>
  <si>
    <t>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
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t>
  </si>
  <si>
    <t>Verificar los estudios y documentos previos.
Fase (propósito): Fortalecer la gestión corporativa, jurídica y la estrategia de comunicación conforme con las necesidades de la operación misional de la Entidad.</t>
  </si>
  <si>
    <t>Posibilidad de afectación reputacional por pérdida de la confianza ciudadana en la gestión contractual de la Entidad, debido a decisiones ajustadas a intereses propios o de terceros durante la etapa precontractual con el fin de celebrar un contrato</t>
  </si>
  <si>
    <t xml:space="preserve">- Debilidad de las estrategias de sensibilización y apropiación de las normas, directrices, modelos y sistemas
- Alta rotación de personal generando retrasos en la curva de aprendizaje.
- Falta de pericia  técnica, financiera y jurídica en la estructuración de los documentos y estudios previos por parte de las áreas técnicas.
- Falta de aplicación de guías, manuales y procedimientos por parte de las áreas técnicas enfocados a la estructuración y/o revisión de documentos en la etapa precontractual, contractual y postcontractual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</si>
  <si>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t>
  </si>
  <si>
    <t>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t>
  </si>
  <si>
    <t>-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
- Asignar nuevos profesionales para  reevaluar el proceso de selección técnica, jurídica y financieramente, con el fin que adelanten un análisis a fin de tomar decisiones respecto a adelantar o no, un nuevo proceso de contratación.
- Tomar las medidas jurídicas y/o administrativas que permitan el restablecimiento de la situación generada por la materialización del riesgo.
- Actualizar el mapa de riesgos Contratación</t>
  </si>
  <si>
    <t>-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
- Informe de análisis técnico, jurídico y financiero del proceso de selección en donde se materializó el riesgo, que soporta las decisiones de adelantar o no  un nuevo proceso de contratación.
- Documento de medida jurídicas y/o administrativas que permitan el restablecimiento de la situación generada por la materialización del riesgo.
- Mapa de riesgo  Contratación, actualizado.</t>
  </si>
  <si>
    <t xml:space="preserve">Se realizó un cambio en el nombre del riesgo, de acuerdo con la nueva metodología que incluye distintas categorías.
Se realizó la valoración antes de controles, teniendo en cuenta frecuencia y el impacto.
Se fortalecieron los controles de acuerdo con la probabilidad de materialización del riesgo.
Se propuso un plan de mejoramiento que conlleva a una mitigación oportuna del riesgo.
Se propuso un plan de contingencia frente a la materialización del riesgo. </t>
  </si>
  <si>
    <t xml:space="preserve">
Tratamiento del riesgo</t>
  </si>
  <si>
    <t>Se actualiza la fecha de terminación del plan de mejoramiento (AP 18), teniendo en cuenta las fechas establecidas en el aplicativo SIG.</t>
  </si>
  <si>
    <t>Se dio precisión sobre la actividad clave en la identificación del riesgo
Se identificó el proyecto de inversión posiblemente afectado con la posible materialización del riesgo
Se ajusto la calificación del diseño de control
Se incluyen perspectivas para los efectos(consecuencias) identificados
Se realiza la calificación del impacto del riesgo mediante al botón "perspectivas de impacto".
Se ajusta la penalización para los controles que requieren fortalecerse según el atributo de responsabilidad, ya que se incorporarán en los procedimientos que lo requieren.
Se sustraen las acciones ejecutadas a 2019.
Se identifica la necesidad de reducir el riesgo, por tanto se identifica y se formula el plan de tratamiento, consistente en dos acciones preventivas</t>
  </si>
  <si>
    <t>Se incluyó en la evidencia del control la "Hoja de verificación y control de documentos para procesos de selección de oferentes 4231000-FT-959" estipulada en los procedimientos de  4231000-PR-284 "Mínima cuantía" y 4231000-PR-339 "Selección Pública de Oferentes"</t>
  </si>
  <si>
    <t xml:space="preserve">
Análisis antes de controles
Análisis de controles
Tratamiento del riesgo</t>
  </si>
  <si>
    <t>Se adelantó el análisis de los controles, pasando de "MODERADO" a fuerte, teniendo en cuenta que en 2020 se encontraba un control débil al no estar documentado en el procedimiento. Nos obstante se actualizó el procedimiento y a la fecha se encuentra documentado, por lo que pasa a  ser "FUERTE"
Se actualizan las actividades de tratamiento de los riesgos para 2021</t>
  </si>
  <si>
    <t xml:space="preserve">Se modificó la asociación del riesgo al proyecto de inversión específico, que se puede afectar posiblemente, en caso de materializarse el riesgo. 
Se retiraron los controles detectivos de la auditoría de gestión y de calidad del riesgo en los controles detectivos
Se realizó reprogramación de las fechas de inicio de las acciones de tratamiento definidas para la vigencia 2021
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
</t>
  </si>
  <si>
    <t>Se actualiza el contexto de la gestión del proceso.
Se ajusta la identificación del riesgo, ampliando el alcance a los procesos disciplinarios ordinarios.
Se incluye el riesgo errores (fallas o deficiencias) en la conformación del expediente disciplinario, junto con sus controles y demás características.
Se define la probabilidad por frecuencia.
Se ajustó la calificación del impacto.
Se ajustó la redacción y evaluación de los controles según los criterios definidos.
Se incluyeron los controles correctivos
Se ajustaron las acciones de contingencia.
Se definieron acciones de tratamiento.</t>
  </si>
  <si>
    <t>Supervisar la ejecución de los contratos y/o convenios, y la conformidad de los productos, servicios y obras contratados para el proceso.</t>
  </si>
  <si>
    <t>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</si>
  <si>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 Falta de conocimiento en el manejo de las herramientas contractuales existentes para adelantar los procesos y hacer seguimiento a los contratos que celebre la entidad.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</si>
  <si>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la utilización de recursos financieros para pagar servicios o productos que no cumplen con los requisitos técnicos solicitados en el marco de la ejecución del contrato
</t>
  </si>
  <si>
    <t>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t>
  </si>
  <si>
    <t>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t>
  </si>
  <si>
    <t xml:space="preserve">- Realizar una socialización semestral a los supervisores y apoyos  de los mismos acerca del cumplimiento a lo establecido en el Manual de Supervisión de la entidad así como de los procedimientos internos en caso de generarse posibles incumplimientos.
_______________
</t>
  </si>
  <si>
    <t xml:space="preserve">- Director de Contratación 
_______________
</t>
  </si>
  <si>
    <t xml:space="preserve">- Evidencias de las socializaciones adelantadas
_______________
</t>
  </si>
  <si>
    <t xml:space="preserve">01/02/2022
_______________
</t>
  </si>
  <si>
    <t xml:space="preserve">30/11/2022
_______________
</t>
  </si>
  <si>
    <t>-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
-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 Informar a la ordenación del gasto sobre la necesidad de cambiar la supervisión del contrato o convenio sujeto de la materialización del riesgo
- Actualizar el mapa de riesgos Contratación</t>
  </si>
  <si>
    <t>-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
- Solicitud de aplicación del proceso administrativo sancionatorio al supervisor del contrato para restablecer el cumplimiento de las obligaciones del prestador del servicio o proveedor.
- Comunicación dirigida a la ordenación del gasto informando sobre la necesidad de cambiar la supervisión del contrato o convenio sujeto de la materialización del riesgo
- Mapa de riesgo  Contratación, actualizado.</t>
  </si>
  <si>
    <t>Se ajustó la actividad clave según lo descrito en el proceso.
Se identificó el proyecto de inversión posiblemente afectado con la posible materialización del riesgo
Se incluyen perspectivas para los efectos(consecuencias) identificados
Se realiza la calificación del impacto del riesgo mediante al botón "perspectivas de impacto".
Se ajustó la redacción de la actividad del control frente a la probabilidad, en el sentido que se visibilizó el Manual de Contratación de la Entidad
Se sustraen las acciones ejecutadas a 2019.
Se identifica la necesidad de reducir el riesgo, por tanto se identifica y se formula el plan de tratamiento, consistente en una acción preventiva</t>
  </si>
  <si>
    <t>Se actualizaron las acciones para el tratamiento de los riesgos a nivel preventivo.</t>
  </si>
  <si>
    <t xml:space="preserve">Se modificó la asociación del riesgo al proyecto de inversión específico, que se puede afectar posiblemente, en caso de materializarse el riesgo. 
Se incluyó una evidencia en el control detectivo del riesgo la cual se encuentra documentada en el procedimiento 42321000-PR-022 Liquidación de contrato/convenio.
Se retiraron los controles detectivos de la auditoría de gestión y de calidad del riesgo en los controles detectivos
</t>
  </si>
  <si>
    <t xml:space="preserve">
Teniendo en cuenta el perfil del proyecto de inversión  7873, se elimina la asociación del mismo en la fila 60, ya que las actividades de control del riesgo  no  guardan  relación con las medidas de mitigación de los  riesgos del proyecto de inversión. </t>
  </si>
  <si>
    <t xml:space="preserve">31/12/2022
_______________
</t>
  </si>
  <si>
    <t xml:space="preserve">31/12/2022
31/12/2022
_______________
</t>
  </si>
  <si>
    <t>Lograr  la  notificación  oportuna  y  ajustada  a  la  normatividad  de  las  decisiones  administrativas  y  establecer  los  fallos  absolutorios o condenatorios,  ajustados  a  la  normativa,  los  procedimientos  y  protocolos  dispuestos  por  la  Secretaría  General,  para  estos  efectos.</t>
  </si>
  <si>
    <t>El proceso inicia con la recepción de las quejas y/o los informes relacionados con la incurrencia en presuntas faltas disciplinarias por parte de los servidores públicos y finaliza con las notificaciones correspondientes, una vez se haya surtido el procedimiento señalado en la ley 734 de 2002.</t>
  </si>
  <si>
    <t xml:space="preserve">Identificación del riesgo </t>
  </si>
  <si>
    <t>Evaluar las quejas o informes e iniciar proceso ordinario o verbal según proceda</t>
  </si>
  <si>
    <t>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t>
  </si>
  <si>
    <t xml:space="preserve">- Alta rotación de personal generando retrasos en la curva de aprendizaje y represamiento de trámites.
- Dificultades en la transferencia de conocimiento entre los servidores que se vinculan y retiran de la entidad.
- Falta de personal para priorizar los procesos disciplinarios que llevan largo tiempo en la dependencia y/o asuntos próximos a vencerse.
- Presentarse una situación de conflicto de interés y no manifestarlo.
- Dificultad en la implementación de la normatividad disciplinaria por modificación de legislación.
</t>
  </si>
  <si>
    <t xml:space="preserve">- Presiones o motivaciones individuales, sociales o colectivas que inciten a realizar conductas contrarias al deber ser.
- Presión o exigencias por parte de personas interesadas o motivación individual en el resultado del proceso disciplinario.
</t>
  </si>
  <si>
    <t xml:space="preserve">- Configuración y decreto de la prescripción y/o caducidad de la acción disciplinaria.
- Daño a la imagen institucional por impunidad disciplinaria.
- Investigación disciplinaria por parte del ente de control correspondiente por eventual impunidad disciplinaria.
</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</si>
  <si>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</si>
  <si>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</si>
  <si>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Actualizar los procedimientos verbal y ordinario conforme a la normatividad del nuevo Código General Disciplinario.
- Definir e implementar una estrategia de divulgación, en materia preventiva disciplinaria, dirigida a los funcionarios y colaboradores de la Secretaría General.
- Realizar informes cuatrimestrales sobre acciones preventivas y materialización de riesgos de corrupción, que contengan los riesgos de esta naturaleza susceptibles de materializarse o presentados, así como las denuncias de posibles actos de corrupción recibidas en el periodo.
_______________
</t>
  </si>
  <si>
    <t xml:space="preserve">- Jefe de la Oficina de Control Interno Disciplinario
- Jefe de la Oficina de Control Interno Disciplinario
- Jefe de la Oficina de Control Interno Disciplinario
_______________
</t>
  </si>
  <si>
    <t xml:space="preserve">- Procedimientos verbal y ordinario actualizados.
- Estrategia de divulgación definida e implementada.
- Informes cuatrimestrales sobre acciones preventivas, materialización de riesgos de corrupción y denuncias de posibles actos de corrupción recibidas en el período.
_______________
</t>
  </si>
  <si>
    <t xml:space="preserve">01/03/2022
14/02/2022
29/04/2022
_______________
</t>
  </si>
  <si>
    <t xml:space="preserve">30/05/2022
30/11/2022
31/12/2022
_______________
</t>
  </si>
  <si>
    <t>- Reportar el presunto hecho de 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al operador disciplinario, y a la Oficina Asesora de Planeación en el informe de monitoreo en caso que tenga fallo.
- Adelantar las actuaciones disciplinarias pertinentes en contra del funcionario que dio lugar a la configuración de la prescripción y/o caducidad.
- Reasignar el expediente disciplinario a otro profesional de la Oficina de Control Interno Disciplinario, con el fin de tramitar las actuaciones derivadas de la declaratoria de prescripción y/o caducidad.
- Actualizar el mapa de riesgos Control Disciplinario</t>
  </si>
  <si>
    <t>- Jefe Oficina de Control Interno Disciplinario
- Jefe Oficina de Control Interno Disciplinario.
- Jefe Oficina de Control Interno Disciplinario.
- Jefe Oficina de Control Interno Disciplinario</t>
  </si>
  <si>
    <t>- Notificación realizada del presunto hecho de 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al operador disciplinario, y reporte de monitoreo a la Oficina Asesora de Planeación en caso que el riesgo tenga fallo definitivo.
- Investigación disciplinaria en contra del funcionario que dio lugar a la configuración de la prescripción y/o caducidad.
- Acta de reparto reasignando el expediente disciplinario a otro profesional, autos y comunicaciones de las actuaciones derivadas de la declaratoria de prescripción y/o caducidad.
- Mapa de riesgo  Control Disciplinario, actualizado.</t>
  </si>
  <si>
    <t>Se cambió el enfoque del riesgo, se encontraba dentro de los riesgos de gestión, ahora está dentro de los riesgos de corrupción del proceso
Se analizan y se ajustan causas internas y externas de acuerdo a las fortalezas, oportunidades, debilidades y amenazas identificadas por el proceso y de acuerdo al nuevo enfoque del riesgo.
Se analiza y realiza la nueva evaluación de frecuencia e impacto de acuerdo al nuevo enfoque del riesgo y conforme a la nueva herramienta de gestión de riesgos
Se incluyeron nuevas actividades de control que implican la actualización de los dos procedimientos: Procedimiento Proceso Verbal Disciplinario y Procedimiento Proceso Ordinario Disciplinario, lo cual está contenido en la Acción de mejora No. 4
Se incluyó plan de contingencia para el riesgo</t>
  </si>
  <si>
    <t>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
Se ajusta la información relacionada con la acción de mejora No. 4 de acuerdo con lo registrado en el aplicativo del SIG.
Las acciones formuladas para fortalecer los controles se trasladan al campo de acciones por valoración</t>
  </si>
  <si>
    <t>Identificación del riesgo
Análisis antes de controles
Tratamiento del riesgo</t>
  </si>
  <si>
    <t>Se actualiza el contexto de la gestión del proceso.
Se analizan los proyectos de inversión que posiblemente se afecten con la materialización del riesgo.
Se revisó y ajustó la información de causas internas, externas y efectos.
Se ajustó la calificación de la encuesta para corrupción manteniendo el mismo impacto.
Se calificó el impacto por perspectivas.
Se establecen acciones de tratamiento a 2020 producto de la valoración después de controles.</t>
  </si>
  <si>
    <t>Se ajusta la tipología del riesgo pasando de operativo a cumplimiento.
Se suprimen los controles detectivos institucionales, asociados con la realización de auditorías internas de gestión y de calidad, y se incluyen controles propios del proceso.</t>
  </si>
  <si>
    <t>Se define la propuesta de acciones de tratamiento a ejecutar durante la vigencia 2021.</t>
  </si>
  <si>
    <t xml:space="preserve">Se indica que el riesgo no tiene proyectos de inversión  vigentes asociados
Se incluye la acción preventiva # 21, según el aplicativo 
</t>
  </si>
  <si>
    <t>Se modificó la totalidad de las actividades de control en cuanto a su diseño, teniendo en cuenta la actualización de los procedimientos Proceso Ordinario Disciplinario 2210113-PR-007 y Proceso Disciplinario Verbal  2210113-PR-008.
Se reprograma la acción de tratamiento de tipo preventiva #21, relacionada con la modificación de los procedimientos Proceso Ordinario Disciplinario 2210113-PR-007 y Proceso Disciplinario Verbal  2210113-PR-008.</t>
  </si>
  <si>
    <t>Identificación del riesgo
Análisis de controles
Análisis después de controles
Tratamiento del riesgo</t>
  </si>
  <si>
    <t>Se actualiza el contexto de la gestión del proceso.
Se ajusta la identificación del riesgo.
Se ajustó la redacción y evaluación de los controles según los criterios definidos.
Se incluyeron los controles correctivos.
Se ajustaron las acciones de contingencia.
Se definieron acciones de tratamiento.</t>
  </si>
  <si>
    <t xml:space="preserve">Identificación del riesgo
Análisis antes de controles
Análisis de controles
Análisis después de controles
</t>
  </si>
  <si>
    <t>Elaborar  los  impresos  de  los  trabajos  de  artes  gráficas  requeridos  por  las  entidades,  organismos  y  órganos  de  control  del  Distrito Capital  y  garantizar  la  eficacia  y  transparencia  pública  con  la  publicación  de  los  actos  y  documentos  administrativos  en  el  Registro Distrital.</t>
  </si>
  <si>
    <t>Inicia con las solicitudes de las entidades, organismos y órganos de control del Distrito Capital para la impresión de trabajos de artes gráficas  y  para  la  publicación  de  actos  y  documentos  administrativos;  finaliza  con  el  producto  terminado  y  con  la  publicación  en  el sistema  de  información  e  impresión  del  Registro  Distrital.</t>
  </si>
  <si>
    <t>Recibir y custodiar los insumos y materas primas durante el proceso de producción y elaborar los impresos de conformidad con las características técnicas requeridas hasta la entrega del producto terminado al almacén.</t>
  </si>
  <si>
    <t>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t>
  </si>
  <si>
    <t xml:space="preserve">- Posible vulnerabilidad en los controles de utilización de infraestructura y del recurso humano.
- Falta de transparencia en las actuaciones.
</t>
  </si>
  <si>
    <t xml:space="preserve">- Tendencia a la personalización de productos, los cuales no se elaboran en la Subdirección de Imprenta Distrital.
- Intención de soborno de terceros a funcionarios del Subdirección de Imprenta Distrital, para la realización de trabajos de impresión de artes gráficas, ajenos a la administración distrital.
- Presiones o motivaciones individuales, sociales o colectivas, que inciten a la realizar conductas contrarias al deber ser.
</t>
  </si>
  <si>
    <t xml:space="preserve">- Reducción de disponibilidades de recursos técnicos, intelectuales y materiales para el cumplimiento de la demanda oficial de servicios.
- La buena reputación de la Subdirección de Imprenta Distrital y por consiguiente la Secretaría General de la Alcaldía Mayor de Bogotá, D.C., se vería afectada, lo cual generaría desconfianza ante las partes interesadas.
</t>
  </si>
  <si>
    <t xml:space="preserve">El proceso estima que el riesgo se ubica en una zona moderada,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</si>
  <si>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moderada,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</si>
  <si>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Realizar análisis de los actuales puntos de control del procedimiento de producción de artes gráficas para entidades distritales y su vulnerabilidad para con posibilidad de materialización del riesgo.
_______________
</t>
  </si>
  <si>
    <t xml:space="preserve">- El (la) Subdirector(a) Técnico(a) de la Imprenta Distrital
_______________
</t>
  </si>
  <si>
    <t xml:space="preserve">- Informe de resultados del análisis.
_______________
</t>
  </si>
  <si>
    <t>- Reportar el presunto hecho de 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al operador disciplinario, y a la Oficina Asesora de Planeación en el informe de monitoreo en caso que tenga fallo.
- Ejecutar las acciones inherentes a la Subdirección de Imprenta Distrital, determinadas en el fallo,
- Actualizar el mapa de riesgos Elaboración de Impresos y Registro Distrital</t>
  </si>
  <si>
    <t>- Subdirector(a) de Imprenta Distrital
- Subdirector(a) de Imprenta Distrital
- Subdirector(a) de Imprenta Distrital</t>
  </si>
  <si>
    <t>- Notificación realizada del presunto hecho de 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al operador disciplinario, y reporte de monitoreo a la Oficina Asesora de Planeación en caso que el riesgo tenga fallo definitivo.
- Plan de acción para el cumplimiento del fallo.
- Mapa de riesgo  Elaboración de Impresos y Registro Distrital, actualizado.</t>
  </si>
  <si>
    <t xml:space="preserve">Se realizó un cambio en el nombre del riesgo, de acuerdo con la nueva metodología que incluye distintas categorías.
Se realizó la valoración antes de controles, teniendo en cuenta frecuencia y el impacto.
Se fortalecieron los controles de acuerdo con la probabilidad de materialización del riesgo.
Se incluyeron controles detectivos para el riesgo y se valoraron.
Se propuso un plan de mejoramiento que conlleva a una mitigación oportuna del riesgo.
Se propuso un plan de contingencia frente a la materialización del riesgo. </t>
  </si>
  <si>
    <t>Revisión y actualización de mapa de riesgos según el reporte de monitoreo efectuado a corte 31 de diciembre de 2019. Se identificaron las perspectivas del impacto y se definieron las acciones de tratamiento para el año 2020 y 2021.</t>
  </si>
  <si>
    <t>Se retiran actividades de control detectivas PR-006 Auditorias internas de gestión y PR-361 Auditorias internas de calidad y se cambia la tipología del riesgo.</t>
  </si>
  <si>
    <t>Se actualiza la identificación del riesgo, actividad clave, las evidencias que soportan la probabilidad antes de controles, las actividades de control frente a la probabilidad y el impacto y las actividades después de controles.</t>
  </si>
  <si>
    <t xml:space="preserve">Fila 60: Cambio proyecto de inversión.
Fila 126, 127, 128, 142 y 143 : Cambio de ejecución a "Siempre"
Fila 189: Cambio a "Reducir"
Fila 214,215,215, 224y 225: Se borra contenido inicial  por cambio de solidez.
</t>
  </si>
  <si>
    <t xml:space="preserve">Se ajustó la identificación del riesgo.
Se ajustó la redacción y evaluación de los controles según los criterios definidos.
Se incluyeron los controles correctivos.
Se ajustaron las acciones de contingencia.
Se definieron las acciones de tratamiento a implementar en la vigencia 2022.
Se actualizó el contexto de la gestión del proceso.
El riesgo se fusionó con el riesgo de corrupción denominado “Desvío de recursos físicos o económicos para la elaboración de trabajos de artes gráficas dirigidos a personas u organismos que no hacen parte de la Administración Distrital, con el fin de obtener dádivas o beneficio a nombre propio”. </t>
  </si>
  <si>
    <t>Solucionar las necesidades y/o requerimientos tecnológicos con el fin de apoyar los procesos de la Secretaría General, que promueva y facilite el desarrollo de la estrategia de uso y apropiación de TI. Así como también permitir el acceso a la información autorizada por la  entidad  y  los  grupos  de  interés  considerando  criterios  de fiabilidad,  disponibilidad,  usabilidad,  eficiencia  y  seguridad de la información que deben ser utilizados por los responsables de los procesos. Elaborar y realizar el seguimiento del Plan Estratégico de Tecnologías de la Información y las Comunicaciones (PETI), basado en la arquitectura empresarial de TI con los proyectos de TI.</t>
  </si>
  <si>
    <t>Inicia  con  la  identificación  y  consolidación  de  las  necesidades  de  tecnológicas,  la  formulación  del  plan  estratégico  de  TIC,  la actualización  y  definición  de  lineamientos  en  materia  de  TIC  y  seguridad  de  la  información,  continúa  con  la  implementación  y monitoreo  de  los  planes  y  proyectos  de  tecnología  considerando  criterios  de  confiabilidad,  eficiencia  y  oportunidad,  seguridad  de  la información y finaliza con la verificación de cumplimiento del proceso y la implementación de acciones para asegurar el cumplimiento normativo, el tratamiento de los hallazgos y prevención de riesgos como seguimiento y mejora continua del proceso.</t>
  </si>
  <si>
    <t>Identificación del riesgo
Análisis antes de controles
Análisis de controles
Tratamiento del riesgo</t>
  </si>
  <si>
    <t xml:space="preserve">
Análisis antes de controles
Tratamiento del riesgo</t>
  </si>
  <si>
    <t>Se realiza la actualización de las actividades de control del riesgo 6,9 14,15 y 16  y se incluye la actividad número 15 de control de acuerdo con la actualización de los procedimientos.
Se ajustaron las fechas de finalización de las acciones conforme a la reprogramación efectuada en el SIG de la acción de mejora 2 actividades 1 y 2</t>
  </si>
  <si>
    <t>Se actualiza en la parte de probabilidad del riesgo por frecuencia, se registro de las evidencias que soportan la no materialización del riesgo. 
Se incluye la acción nueva en todas las actividades correctivas y preventivas cuya programación es para 2021.</t>
  </si>
  <si>
    <t>Se ajustan las actividades de control, conforme a la última actualización efectuada al procedimiento 2213200-PR-116 “Elaboración y seguimiento del plan estratégico de TI basado en la arquitectura empresarial de TI”.
Se cambia fecha fin real de la acción preventiva # 3 en las actividades 1 (CHIE 768) y 2 (CHIE 769).</t>
  </si>
  <si>
    <t>Fallas tecnológicas</t>
  </si>
  <si>
    <t xml:space="preserve">- Jefe de la OTIC
_______________
- Jefe de la OTIC
</t>
  </si>
  <si>
    <t xml:space="preserve">28/02/2022
_______________
28/02/2022
</t>
  </si>
  <si>
    <t xml:space="preserve">30/05/2022
_______________
30/05/2022
</t>
  </si>
  <si>
    <t>Creación del mapa de riesgos.</t>
  </si>
  <si>
    <t xml:space="preserve">
Análisis de controles
Análisis después de controles
</t>
  </si>
  <si>
    <t xml:space="preserve">Se incluye el proyecto de inversión 1181 “Rediseño de la arquitectura de la plataforma tecnológica en la Secretaría General” dado que posiblemente puede ser afectado
Se incluyen y se califican las perspectivas para los efectos definidos
Se elimina la actividad de control asociada a la resolución 130 de 2019 toda vez que la actividad se cumplió.
Se eliminan las acciones o el plan de mejoramiento para las actividades de control preventivas y detectivas  ya que todas fueron cerradas y se incluye la actividad 1 de la AC38 </t>
  </si>
  <si>
    <t>Se eliminan las actividades de control detectivas  asociadas al procedimiento de Auditorías Internas de Gestión PR-006 y el procedimiento de Auditorías Internas de Calidad PR-361.
Se ajustaron las fechas de finalización de la acción conforme a la reprogramación efectuada en el aplicativo SIG de  la actividad 1 de la acción correctiva No.3</t>
  </si>
  <si>
    <t xml:space="preserve">Formular el Plan Estratégico  de Tecnologías de la Información y las Comunicaciones </t>
  </si>
  <si>
    <t>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t>
  </si>
  <si>
    <t xml:space="preserve">- Conflicto de intereses.
- Desatención a las observaciones encontradas, requisitos legales y técnicos establecidos en la formulación en los proyectos establecidos para la definición del PETI
- Falta de Transparencia en las actuaciones
</t>
  </si>
  <si>
    <t xml:space="preserve">- Falta de continuidad en los planes de gobierno.
- Constante cambio en la normatividad y exceso de la misma.
- Presiones o motivaciones sociales o colectivas, que inciten a realizar conductas contrarias al deber ser.
</t>
  </si>
  <si>
    <t xml:space="preserve">- Detrimento patrimonial.
- Investigaciones administrativas disciplinarias y fiscales.
- Afectación de la imagen institucional.
- Incumplimientos de las metas de la entidad.
</t>
  </si>
  <si>
    <t xml:space="preserve">La valoración del riesgo antes de control quedó en escala de probabilidad de frecuencia de posible a MUY BAJA. Se recalifica el impacto del riesgo dando como resultado: disminución en el impacto de catastrófico a MAYOR. En consecuencia bajó de zona resultante Extrema a zona ALTA.		</t>
  </si>
  <si>
    <t>La valoración del riesgo después de controles quedó en escala de probabilidad MUY BAJA y el impacto bajo de catastrófico a MAYOR. En consecuencia deja el riesgo en zona resultante ALTA.</t>
  </si>
  <si>
    <t xml:space="preserve">- Sensibilizar a integrantes de los procesos con el fin de fortalecer la aplicación de controles en los proceso
_______________
- Sensibilizar a integrantes de los procesos con el fin de fortalecer la aplicación de controles en los proceso
</t>
  </si>
  <si>
    <t xml:space="preserve">- Sensibilización a los integrantes del proceso
_______________
- Sensibilización a los integrantes del proceso
</t>
  </si>
  <si>
    <t>- Reportar el presunto hecho de 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al operador disciplinario, y a la Oficina Asesora de Planeación en el informe de monitoreo en caso que tenga fallo.
- Verificar el alcance del presunto hecho del área solicitante 
- Notificar el rechazo de la solicitud 
- Redefinir el proyecto en caso de que considere de carácter estratégico
- Ajustar el PETI
- Actualizar el mapa de riesgos Estrategia de Tecnologías de la Información y las Comunicaciones</t>
  </si>
  <si>
    <t>- Jefe Oficina de Tecnologías de la Información y las Comunicaciones
- Profesional asignado al proceso, Jefe Oficina de Tecnologías de la Información y las Comunicaciones, Aprobadores, Comité Directivo
- Jefe Oficina de Tecnologías de la Información y las Comunicaciones
- Jefe de la dependencia encargada
- Profesional asignado al proceso, Jefe Oficina de Tecnologías de la Información
- Jefe Oficina de Tecnologías de la Información y las Comunicaciones</t>
  </si>
  <si>
    <t>- Notificación realizada del presunto hecho de 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al operador disciplinario, y reporte de monitoreo a la Oficina Asesora de Planeación en caso que el riesgo tenga fallo definitivo.
- Acta o evidencia de reunión con los actores que identificaron el hecho.
- memorando electrónico negando la solicitud y explicando las razones técnicas del rechazo
- Documentación contractual Informes de supervisión
- PETI ajustado
- Mapa de riesgo  Estrategia de Tecnologías de la Información y las Comunicaciones, actualizado.</t>
  </si>
  <si>
    <t>Nuevo riesgo.</t>
  </si>
  <si>
    <t>Se elimina causa "Falta ajustar algunas tareas específicas del proceso, identificación de cuellos de botella y nuevos puntos de control para mejorar el desempeño del proceso." ya que se actualizo el procedimiento PR-116
Se cambió la calificación de la probabilidad del riesgo de factible a  frecuencia. Su resultado redujo la escala de probabilidad de probable  a rara vez.
Se evalúa de nuevo el efecto del riesgo en caso de materialización lo que disminuyo el impacto de catastrófico a mayor en consecuencia la zona resultante paso de ser extrema a alta.
Se ajustaron las actividades de control del riesgo conforme a la actualización de los procedimientos
La valoración del riesgo después de controles quedo en escala de probabilidad continua en RARA VEZ y el impacto bajo de catastrófico a MAYOR, en consecuencia deja el riesgo en zona resultante ALTA.
Se ajustaron las fechas de finalización de las acciones</t>
  </si>
  <si>
    <t xml:space="preserve">Se incluye el proyecto de inversión 1181 “Rediseño de la arquitectura de la plataforma tecnológica en la Secretaría General” dado que posiblemente puede ser afectado
Se incluyen y se califican las perspectivas para los efectos definidos
Probabilidad: Se incluyen las evidencias faltantes de la vigencia 2016-2019 y las evidencias de la vigencia 2020.
Se eliminan las acciones ya que todas fueron cerradas y se incluye una nueva actividad frente a la actualización del PR-116 Teniendo en cuenta las observaciones de la auditoria interna y la nueva administración entrante.
</t>
  </si>
  <si>
    <t>Se elimina proyecto de inversión y se deja "Sin asociación a proyectos de Inversión", teniendo en cuenta que el riesgo no se encuentra asociado al proyecto de inversión vigente.
Se ajustan las causas del riesgo conforme a la nueva necesidad del proceso
Se crea y registra la  acción preventiva Nro. 3. de 2021
Se elimina acción de mejora 2 de 2020, teniendo en cuenta que se encontraba cerrada</t>
  </si>
  <si>
    <t>Evaluar la efectividad del Sistema de Control Interno de manera independiente, objetiva y oportuna a través de las auditorías internas (de gestión o de la calidad), evaluaciones, reportes o informes de ley o seguimientos, que permitan generar valor, contribuyendo con el  mejoramiento  continuo  en  la  gestión  institucional  de  la  Secretaría  General,  bajo  el  enfoque  de  auditorías  basadas  en  riesgos,  de acuerdo  con  el  Plan  Anual  de  Auditorias  de  cada  vigencia.</t>
  </si>
  <si>
    <t>El proceso inicia con la planificación de la evaluación al Sistema de Control Interno y termina con el seguimiento a la implementación de las acciones de mejora y la generación de alertas tempranas para prevenir el incumplimiento de las acciones, de conformidad con el Plan Anual de Auditorias de cada vigencia.</t>
  </si>
  <si>
    <t xml:space="preserve">- Constante actualización de directrices Nacionales y Distritales, que puedan afectar o limitar el proceso auditor
</t>
  </si>
  <si>
    <t>Desarrollar la fase de ejecución de la auditoria interna (de gestión o de la calidad), evaluación, reportes o informes de ley o seguimiento.</t>
  </si>
  <si>
    <t>Posibilidad de afectación reputacional por uso indebido de información privilegiada para beneficio propio o de un tercero, debido a debilidades en el proceder ético del auditor</t>
  </si>
  <si>
    <t xml:space="preserve">- Debilidades en el proceder ético del auditor
- Debilidad de las estrategias de sensibilización y apropiación de las normas, directrices, modelos y sistemas
</t>
  </si>
  <si>
    <t xml:space="preserve">- Pérdida de confianza de la labor de la Oficina de Control Interno
</t>
  </si>
  <si>
    <t xml:space="preserve">- Jefe de la Oficina de Control Interno
_______________
</t>
  </si>
  <si>
    <t xml:space="preserve">- 2 talleres internos realizados.
_______________
</t>
  </si>
  <si>
    <t xml:space="preserve">01/04/2022
_______________
</t>
  </si>
  <si>
    <t xml:space="preserve">30/09/2022
_______________
</t>
  </si>
  <si>
    <t>-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
- Retirar al auditor del trabajo que está realizando, si durante esa auditoria se materializa el riesgo
- Actualizar el mapa de riesgos Evaluación del Sistema de Control Interno</t>
  </si>
  <si>
    <t>- Jefe Oficina de Control Interno
- Jefe de la Oficina de Control Interno
- Jefe Oficina de Control Interno</t>
  </si>
  <si>
    <t>-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
- Comunicación de la reasignación
- Mapa de riesgo  Evaluación del Sistema de Control Interno, actualizado.</t>
  </si>
  <si>
    <t xml:space="preserve">Creación del mapa de riesgos.  </t>
  </si>
  <si>
    <t>Se ajusta el nombre del riesgo, las causas internas y externas (incluyendo las DOFA) y complementan las consecuencias.
Se califica la probabilidad por frecuencia.
Se califica el impacto según la última encuesta DAFP.
Se ajusta la valoración inherente a Alta en atención a la aplicación de la metodología DAFP en su última versión, y que este riesgo no se ha materializado (probabilidad 1 rara vez, impacto 4 mayor).
Se modifican las actividades de control y se califican.
Se ajusta la valoración residual a Alta en atención a la calificación de las actividades de control (probabilidad 1 rara vez, impacto 4 mayor).
Se establecen acciones por valoración y se definen acciones de contingencia.</t>
  </si>
  <si>
    <t xml:space="preserve">Se actualiza el contexto de la gestión del proceso.
Se analizan los proyectos de inversión que posiblemente se afecten con la materialización del riesgo.
Se revisó y ajustó la información de causas internas, externas y efectos.
Se ajustó la calificación de la encuesta para corrupción manteniendo el mismo impacto.
Se calificó el impacto por perspectivas.
Se establecen acciones de tratamiento a 2020 producto de la valoración después de controles
</t>
  </si>
  <si>
    <t>Se ajusta la tipología del riesgo pasando de operativo a cumplimiento.
Se incluye la actividad de control para ""revisar la suscripción y/o renovación del compromiso de ética por parte del auditor</t>
  </si>
  <si>
    <t>Se define la propuesta de acciones de tratamiento a ejecutar durante la vigencia 2021</t>
  </si>
  <si>
    <t>Se indica que el riesgo no tiene proyectos de inversión vigentes asociados.
Se incluyen las acciones de tratamiento en el marco de la acción preventiva No 28</t>
  </si>
  <si>
    <t>Se redefine el riesgo, según la guía del DAFP.
Se define una acción de tratamiento.
Este riesgo absorbe el riesgo de corrupción: "Decisiones ajustadas a intereses propios o de terceros al Omitir la comunicación de hechos irregulares conocidos por la Oficina de Control Interno, para obtener beneficios a los que no haya lugar"</t>
  </si>
  <si>
    <t xml:space="preserve">- Procesos misionales en el Sistema de Gestión de Calidad
</t>
  </si>
  <si>
    <t>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t>
  </si>
  <si>
    <t>Inicia  con  la  formulación  de  acciones  y  programación  de  recursos  de  acuerdo  con  las  necesidades  para  la  gestión  de  los  recursos físicos,  continúa  con  la  administración  y  control  de  los  bienes  y  finaliza  con  el  seguimiento  y  mejora  del  proceso.</t>
  </si>
  <si>
    <t xml:space="preserve">- Procesos de apoyo operativo en el Sistema de Gestión de Calidad
</t>
  </si>
  <si>
    <t>- Subdirector(a) de Servicios Administrativos
- Subdirector(a) de Servicios Administrativos
- Subdirector(a) de Servicios Administrativos
- Subdirector(a) de Servicios Administrativos
- Subdirector(a) de Servicios Administrativos</t>
  </si>
  <si>
    <t xml:space="preserve">Identificación del riesgo
Análisis antes de controles
Análisis después de controles
</t>
  </si>
  <si>
    <t xml:space="preserve">Se incluyeron los proyectos de inversión que se pueden ver afectados.
En efectos se actualiza la perspectiva.
Se actualiza el análisis antes de los controles.
Se actualiza explicación después de los controles. </t>
  </si>
  <si>
    <t>Actualización de controles de acuerdo a las nuevas versiones de procedimientos.</t>
  </si>
  <si>
    <t>Se realiza actualización con respecto a categoría "Sin asociación a los proyectos de inversión"</t>
  </si>
  <si>
    <t>Gestionar los recursos necesarios para el ingreso a bodega y registro en los inventarios de los bienes objeto de solicitud.</t>
  </si>
  <si>
    <t>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</si>
  <si>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xml:space="preserve">- Dificultad en la articulación de actividades comunes a las dependencias.
- La información de entrada que se requiere para desarrollar las actividades no es completa o de calidad.
- Omisión o incumplimiento de procedimientos para agilizar trámites.
- Ingreso intencional de información errónea para lograr beneficios personales.
</t>
  </si>
  <si>
    <t xml:space="preserve">- Presiones o motivaciones individuales, sociales o colectivas que inciten a realizar conductas contrarias al deber ser.
- Conflicto de Intereses por Amiguismo o Clientelismo
</t>
  </si>
  <si>
    <t xml:space="preserve">- Pérdida o hurto de bienes muebles.
- Sanción por parte del ente de control u otro ente regulador.
- Interrupción de operaciones internas de un (1) día.
- Bienes sin cubrimiento de pólizas.
- Ingreso de bienes con características diferentes a las contratadas.
- Pérdida de la imagen o credibilidad institucional.
- Investigaciones disciplinarias, fiscales y/o penales.
</t>
  </si>
  <si>
    <t>La valoración antes de controles bajó la probabilidad del riesgo de improbable a muy baja por frecuencia; sin embargo, en la escala de impacto continúa como Alta, es decir podría tener una perdida de la información que critica puede ser recuperada de forma parcial o incompleta.</t>
  </si>
  <si>
    <t xml:space="preserve">-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
_______________
</t>
  </si>
  <si>
    <t xml:space="preserve">- Profesional Especializado y Contratista
_______________
</t>
  </si>
  <si>
    <t xml:space="preserve">- Listado conformado con la información de los Gestores de dependencia delegados por los jefes de pendencia para el año 2022.
_______________
</t>
  </si>
  <si>
    <t xml:space="preserve">29/07/2022
_______________
</t>
  </si>
  <si>
    <t>-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
- Revisar las inconsistencias presentadas.
- Realizar el reporte al responsable del proceso.
- Realizar las gestiones pertinentes para corregir las inconsistencias presentadas.
- Actualizar el mapa de riesgos Gestión de Recursos Físicos</t>
  </si>
  <si>
    <t>-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
- Evidencia de reunión o acta de revisión.
- Reporte de inconsistencias
- Documentos con las gestiones efectuadas.
- Mapa de riesgo  Gestión de Recursos Físicos, actualizado.</t>
  </si>
  <si>
    <t xml:space="preserve">Se definen algunos controles como detectivos. Lo que permitió el ajuste de la matriz de valoración después de controles en la escala de impacto de moderado a menor. De igual forma, la zona resultante cambio de moderada a baja. Se elabora plan de contingencia. </t>
  </si>
  <si>
    <t>Identificación del riesgo
Análisis antes de controles
Análisis después de controles
Tratamiento del riesgo</t>
  </si>
  <si>
    <t xml:space="preserve">Se incluyó una causa externa "Cambios constantes en la normativa vigente" y se eliminó la debilidad del "Debe implementarse plan de contingencia en caso de materializarse un riesgo" dentro del contexto. 
Al calificar la probabilidad de riesgos por frecuencia, disminuyó la probabilidad de probable a rara vez y bajo la zona resultante de extrema a alta. 
Disminuye la probabilidad del cuadrante 2 al 1.
Se incluyó la acción No. 1 de la acción correctiva No. 36 en todas las actividades de control. </t>
  </si>
  <si>
    <t xml:space="preserve">Se incluyeron los proyectos de inversión que se pueden ver afectados.
Se ajustaron las causas internas, externas y efectos
En efectos se actualiza la perspectiva.
</t>
  </si>
  <si>
    <t>Se realizo cambio en la identificación del riesgo con respecto a cambio de proceso a de corrupción.
Se realizo cambio en el nombre del riesgo.
Se cambio el análisis antes de controles
Se cambio el análisis después de controles</t>
  </si>
  <si>
    <t>Se realizó cambió de la identificación del riesgo
Se actualizaron los análisis antes de controles
se actualizaron los análisis después de controles
se creó acción preventiva para tratamiento del riesgo
Eliminación de auditorias como controles preventivos</t>
  </si>
  <si>
    <t>Se realiza actualización con respecto a categoría "Sin asociación a los proyectos de inversión"
Se realiza cargue de acción preventiva</t>
  </si>
  <si>
    <t>Se actualiza mapa de riesgos incluyendo las acciones preventivas vigentes #819 y #820 registradas en la herramienta CHIE.</t>
  </si>
  <si>
    <t>Se actualiza el contexto de la gestión del proceso.
Se ajusta la identificación del riesgo, ampliando el alcance con respecto a la nueva metodología.
Se incluye el riesgo errores (fallas o deficiencias) en el ingreso y/o salida de bienes, junto con sus controles y demás características.
Se define la probabilidad por exposición.
Se ajustó la calificación del impacto.
Se ajustó la redacción y evaluación de los controles según los criterios definidos.
Se incluyeron los controles correctivos.
Se ajustaron las acciones de contingencia.</t>
  </si>
  <si>
    <t>Seguimiento y control de la información de los bienes de propiedad de la entidad</t>
  </si>
  <si>
    <t>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</si>
  <si>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 xml:space="preserve">- Desviación de recursos públicos.
- Detrimento patrimonial.
- Investigaciones disciplinarias, fiscales y/o penales.
- Pérdida de la imagen o credibilidad institucional.
- Inoportunidad para la correcta investigación de posibles hechos de corrupción.
- Inoportunidad para reporte a las aseguradoras.
</t>
  </si>
  <si>
    <t xml:space="preserve">- Elaborar y consolidar el listado de gestores de inventarios 2022 según delegación realizada por los jefes de dependencia.
- Socializar los procedimientos PR235 Control y Seguimiento de Bienes, PR 233 Movimiento de Bienes y PR236 Egreso o Salida Definitiva de Bienes, a los gestores de inventarios delegados por los jefes de dependencia con el fin dar a conocer los lineamientos en materias de inventarios con respecto al control y seguimiento de bienes de la Secretaría General de la Alcaldía Mayor de Bogotá.
_______________
</t>
  </si>
  <si>
    <t xml:space="preserve">- Profesional Especializado y Contratista
- Profesional Universitario
_______________
</t>
  </si>
  <si>
    <t xml:space="preserve">- Listado conformado con la información de los Gestores de dependencia delegados por los jefes de pendencia para el año 2022.
- Evidencias de reunión y listados de asistencia de las socializaciones realizadas.
_______________
</t>
  </si>
  <si>
    <t xml:space="preserve">01/02/2022
01/02/2022
_______________
</t>
  </si>
  <si>
    <t xml:space="preserve">29/07/2022
29/07/2022
_______________
</t>
  </si>
  <si>
    <t>-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
-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 Solicitar informe con modo, tiempo y lugar de los hechos relacionados con el presunto desvío de recursos físicos 
- Actualizar el mapa de riesgos Gestión de Recursos Físicos</t>
  </si>
  <si>
    <t>- Subdirector(a) de Servicios Administrativos
- Subdirector(a) de Servicios Administrativos
- Subdirector(a) de Servicios Administrativos
- Subdirector(a) de Servicios Administrativos</t>
  </si>
  <si>
    <t>-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
- Informe de los hechos enviado mediante memorando o correo electrónico a la Oficina de Control Interno Disciplinario y Subsecretaría Corporativa.
- Informe de los hechos 
- Mapa de riesgo  Gestión de Recursos Físicos, actualizado.</t>
  </si>
  <si>
    <t>Definición del plan de contingencia.</t>
  </si>
  <si>
    <t>Se incluyó una causa externa "Cambios constantes en la normativa vigente".
Al calificar la probabilidad de riesgos por frecuencia, disminuyó la probabilidad de probable a rara vez y en consecuencia bajo la zona resultante de extrema a alta. 
La calificación de probabilidad bajó a rara vez (cuadrante 2 a 1)</t>
  </si>
  <si>
    <t>Se actualizó el análisis después de controles
Eliminación de auditorias como controles preventivos</t>
  </si>
  <si>
    <t>Se actualiza el contexto de la gestión del proceso.
Se ajusta la identificación del riesgo, ampliando el alcance con respecto a la nueva metodología.
Se incluye el riesgo errores (fallas o deficiencias) en el control y seguimiento de bienes, junto con sus controles y demás características.
Se define la probabilidad por exposición.
Se ajustó la calificación del impacto.
Se ajustó la redacción y evaluación de los controles según los criterios definidos.
Se incluyeron los controles correctivos.
Se ajustaron las acciones de contingencia.</t>
  </si>
  <si>
    <t>Implementar los lineamientos de la Política Pública Distrital de Servicio a la Ciudadanía, facilitando a la Ciudadanía, el ejercicio de sus derechos y el cumplimiento de sus deberes, mediante la disposición de un Modelo Omnicanal  de Servicio que permita el acceso a la oferta  institucional  de  trámites  y  servicios,  de  forma  oportuna,  cálida  y  eficiente,  promoviendo  así  su  relacionamiento  con  la Administración  Distrital.</t>
  </si>
  <si>
    <t>Inicia con la identificación de las necesidades de la Ciudadanía, en el marco de los objetivos de la Política Pública Distrital de Servicio a la Ciudadanía, seguido de la formulación y ejecución de estrategias que permitan mejorar la eficiencia de la Administración Distrital en  la  prestación  de  servicios,  identificación,  valoración  y  tratamiento  de  riesgos,  a  través  del  aumento  de  la  cobertura  y  la administración  del  Modelo  Omnicanal  de  Servicio.  Finaliza  con  el  seguimiento  y  evaluación  de  la  operación.</t>
  </si>
  <si>
    <t>5. Fortalecer la prestación del servicio a la ciudadanía con oportunidad, eficiencia y transparencia, a través del uso de la tecnología y la cualificación de los servidores.</t>
  </si>
  <si>
    <t>Creación y aprobación del mapa de riesgos del proceso Gestión del Sistema Distrital de Servicio a la Ciudadanía</t>
  </si>
  <si>
    <t xml:space="preserve">- Desconocimiento por parte de algunos funcionarios acerca de las funciones de la entidad y elementos de la plataforma estratégica.
</t>
  </si>
  <si>
    <t>Se ajustan los controles detectivos y preventivos en coherencia con la actualización del procedimiento Administración del Modelo Multicanal de Servicio a la Ciudadanía (2213300-PR-036) versión 15.</t>
  </si>
  <si>
    <t xml:space="preserve">- Presiones o motivaciones de los ciudadanos que incitan al servidor público a realizar conductas contrarias al deber ser.
</t>
  </si>
  <si>
    <t>Se ajustó proyectos de inversión posiblemente afectados, teniendo en cuenta que el riesgo no esta asociado a los riesgos del proyecto de inversión.
Se ajustó acción de tratamiento de acuerdo con lo registrado en el aplicativo SIG.</t>
  </si>
  <si>
    <t>Prestar servicios de información y orientación a la ciudadanía, a través de los canales de interacción del modelo multicanal</t>
  </si>
  <si>
    <t>Posibilidad de afectación reputacional por pérdida de credibilidad y confianza en la Secretaría General, debido a realización de cobros indebidos durante la prestación del servicio en el canal presencial de la Red CADE dispuesto para el servicio a la ciudadanía</t>
  </si>
  <si>
    <t xml:space="preserve">- Alta rotación de personal generando retrasos en la curva de aprendizaje.
- Debilidades en la comunicación clara y unificada en diferentes niveles de la entidad.
</t>
  </si>
  <si>
    <t xml:space="preserve">- Pérdida de credibilidad y de confianza que dificulte el ejercicio de las funciones de la Secretaría General. 
- Intervenciones o hallazgos por partes de entes de control u otro ente regulador, interno o externo.
- Incumplimiento de objetivos y metas institucionales.
</t>
  </si>
  <si>
    <t xml:space="preserve">- Procesos de control en el Sistema de Gestión de Calidad
</t>
  </si>
  <si>
    <t>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</si>
  <si>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</si>
  <si>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Sensibilizar a los servidores de la Dirección del Sistema Distrital de Servicio a la Ciudadanía sobre los valores de integridad y las posibles consecuencias disciplinarias establecidas en el Código Disciplinario Único. 
_______________
</t>
  </si>
  <si>
    <t xml:space="preserve">- Gestores de transparencia e integridad de la Dirección del Sistema Distrital de Servicio a la Ciudadana.
_______________
</t>
  </si>
  <si>
    <t xml:space="preserve">- Servidores de la Red CADE sensibilizados los valores de integridad y las posibles consecuencias disciplinarias establecidas en el Código Disciplinario Único.
_______________
</t>
  </si>
  <si>
    <t>-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
- Reportar a la Oficina de Control Interno Disciplinario el presunto hecho de realización de cobros indebidos durante la prestación del servicio en el canal presencial de la Red CADE.
- Actualizar el mapa de riesgos Gestión del Sistema Distrital de Servicio a la Ciudadanía</t>
  </si>
  <si>
    <t>- Subsecretario(a) de Servicio a la Ciudadanía
- Director (a) del Sistema Distrital de Servicio a la Ciudadanía
- Subsecretario(a) de Servicio a la Ciudadanía</t>
  </si>
  <si>
    <t>-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
- Memorando o correo electrónico reportando a la Oficina de Control Interno Disciplinario el posible hecho de realización de cobros indebidos durante la prestación del servicio en el canal presencial de la Red CADE.
- Mapa de riesgo  Gestión del Sistema Distrital de Servicio a la Ciudadanía, actualizado.</t>
  </si>
  <si>
    <t xml:space="preserve">Se analizan y se ajustan causas internas y externas de acuerdo a las fortalezas, oportunidades, debilidades y amenazas identificadas por el proceso.
Se analiza y actualiza la evaluación de la frecuencia e impacto de acuerdo a la nueva herramienta de gestión de riesgos
Se califica la probabilidad por frecuencia
Se actualiza la valoración del riesgo antes y después de controles, quedando en zona de riesgo moderada
Se incluye plan de tratamiento y plan de contingencia </t>
  </si>
  <si>
    <t>Se modifica la redacción de explicación del riesgo, debido a que la interacción persé no genera la materialización del riesgo.
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
La probabilidad se incrementa en dos cuadrantes de acuerdo al análisis realizado según información de los últimos dos años, pasando a moderado y valoración moderada
En el análisis de controles se ajusta la redacción de los controles, acorde a lo establecido en el  procedimiento 036 e instructivo 064.
Se modifica la frecuencia, ya que en la operación los profesionales responsables de punto (PRP) ejercen los controles diariamente y no por demanda. 
Se actualiza la fecha de terminación de la acción según aplicativo SIG</t>
  </si>
  <si>
    <t>Se identificó el proyecto de inversión posiblemente afectado con la materialización del riesgo
Se incluyen perspectivas para los efectos(consecuencias) identificados
Se realiza la calificación del impacto del riesgo mediante al botón "perspectivas de impacto".
Se cambia la causa "Debilidades en la aplicación de los puntos de control - precisar contexto, ver guía" por "Intereses Personales"
Se modifica la frecuencia, debido a que un hallazgo de la Oficina de Control Interno, se presentó  hace más de tres años, se modifican las evidencias
Teniendo en cuenta que se presenta la necesidad de reducir el riesgo, se identifica y se formula el plan de tratamiento, consistente en una acción preventiva</t>
  </si>
  <si>
    <t>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</si>
  <si>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Se ajustó la fecha de finalización de la acción "Realizar sensibilización sobre el código de integridad a los servidores del canal presencial Red CADE", de acuerdo con la fecha de cierre de la acción en el aplicativo SIG.</t>
  </si>
  <si>
    <t>Se ajustó proyectos de inversión posiblemente afectados, teniendo en cuenta que el riesgo no esta asociado a los riesgos del proyecto de inversión.
Se incluyó actividad de control preventivo mensual por parte de los responsables de punto de atención.
Se incluyó actividad de control detectivo bimestral por parte del Director del Sistema Distrital de Servicio a la Ciudadanía.
Se ajustó acción de tratamiento de acuerdo con lo registrado en el aplicativo SIG.</t>
  </si>
  <si>
    <t>Se ajustan los controles detectivos y preventivos en coherencia con la actualización del procedimiento Administración del Modelo Multicanal de Servicio a la Ciudadanía (2213300-PR-036) versión 14.
Se ajusta la fecha de inicio de la Acción Preventiva # 31, de acuerdo con la información registrada en los aplicativos SIG y CHIE.</t>
  </si>
  <si>
    <t>Se actualiza el contexto de la gestión del proceso.
Se ajusta la identificación del riesgo.
Se ajusta la calificación del impacto.
Se ajusta la redacción y evaluación de los controles según los criterios definidos.
Se incluyeron los controles correctivos.
Se define acción de contingencia.</t>
  </si>
  <si>
    <t>Realizar seguimiento y monitoreo a la gestión de las entidades participantes en la prestación de servicios a la ciudadanía.</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</si>
  <si>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</si>
  <si>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 xml:space="preserve">- Generación de reprocesos y desgaste administrativo.
- Investigaciones disciplinarias, fiscales y/o penales.
- Percepción negativa de la Ciudadanía frente a la entidad.
</t>
  </si>
  <si>
    <t>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t>
  </si>
  <si>
    <t>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</si>
  <si>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Sensibilizar a los servidores de la DDCS sobre los valores de integridad, con relación al servicio a la ciudadanía.
_______________
</t>
  </si>
  <si>
    <t xml:space="preserve">- Gestor de integridad de la Dirección Distrital de Calidad del Servicio.
_______________
</t>
  </si>
  <si>
    <t xml:space="preserve">- Servidores de la DDCS sensibilizados en el Código de Integridad
_______________
</t>
  </si>
  <si>
    <t xml:space="preserve">31/10/2022
_______________
</t>
  </si>
  <si>
    <t>-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
- Repetir el monitoreo y compararlo con el anterior
- Informar al Operador Disciplinario
- Actualizar el mapa de riesgos Gestión del Sistema Distrital de Servicio a la Ciudadanía</t>
  </si>
  <si>
    <t>- Subsecretario(a) de Servicio a la Ciudadanía
- Director Distrital de Calidad del Servicio
- Director Distrital de Calidad del Servicio
- Subsecretario(a) de Servicio a la Ciudadanía</t>
  </si>
  <si>
    <t>-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
- Informe comparativo
- Informe remitido a la Oficina de Control Interno Disciplinario
- Mapa de riesgo  Gestión del Sistema Distrital de Servicio a la Ciudadanía, actualizado.</t>
  </si>
  <si>
    <t xml:space="preserve">Se analizan y se ajustan causas internas y externas de acuerdo a las fortalezas, oportunidades, debilidades y amenazas identificadas por el proceso.
Se cambia la redacción del riesgo de acuerdo a la nueva guía de gestión del riesgo
Se analiza y actualiza la evaluación de la frecuencia e impacto de acuerdo a la nueva herramienta de gestión de riesgos
Se califica la probabilidad por frecuencia
Se actualiza la valoración del riesgo quedando en zona de riesgo moderada (anteriormente baja) 
Se ajusta la valoración residual a moderada (anteriormente baja) 
Se incluye plan de contingencia 
Se incorpora acción preventiva No. 44 existente en el SIG, debido a que corresponde a una actividad de control para el riesgo
</t>
  </si>
  <si>
    <t>Se realiza actualización en la redacción de la actividad preventiva; específicamente, en la fuente de información, debido a que se modificó el  Procedimiento Seguimiento y Medición de Servicio a la Ciudadanía 2212200-PR-044 a su versión 12.
Se da cumplimiento a la actividad para fortalecer al riesgo, respecto de la documentación de un nuevo punto de control
Se actualiza la fecha de terminación de la acción según aplicativo SIG</t>
  </si>
  <si>
    <t>Identificación del riesgo
Análisis después de controles
Tratamiento del riesgo</t>
  </si>
  <si>
    <t>Se identificó el proyecto de inversión posiblemente afectado con la posible materialización del riesgo
Se incluyen perspectivas para los efectos(consecuencias) identificados
Se realiza la calificación del impacto del riesgo mediante al botón "perspectivas de impacto".
Teniendo en cuenta que se presenta la necesidad de reducir el riesgo, se identifica y se formula el plan de tratamiento, consistente en una acción preventiva</t>
  </si>
  <si>
    <t>Se ajustaron los controles preventivos acorde a la versión actualizada del procedimiento. _x000D_
Se retiraron  los controles detectivos atendiendo a la observación realizada por la Oficina de Control Interno relacionada con los controles asociados a los procedimientos de auditorías de gestión y auditorias de calidad. 
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</si>
  <si>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 xml:space="preserve">
Se ajustó la periodicidad de la actividad de control de mensual a bimestral, esto con el fin de alinear la gestión del riesgo con lo estipulado en el procedimiento (2212200-PR-044).
Se ajustó la fecha de finalización de la acción "Realizar sensibilización sobre el código de integridad a los servidores de la Dirección Distrital de Calidad del Servicio", de acuerdo con la fecha de cierre de la acción en el aplicativo SIG.
</t>
  </si>
  <si>
    <t>Se actualiza el contexto de la gestión del proceso.
Se ajusta la identificación del riesgo.
Se ajusta la calificación del impacto.
Se ajusta la redacción y evaluación de los controles según los criterios definidos.
Se incluyeron los controles correctivos..</t>
  </si>
  <si>
    <t>Dirigir  y  coordinar  la  gestión  y  divulgación  de  la  función  archivística  y  del  patrimonio  documental  del  Distrito  Capital,  con  el  fin  de propender  la  gestión  del  conocimiento  y  el  acceso  a  la  información  por  parte  de  la  ciudadanía  y  los  grupos  de  interés,  así  como  la gestión  administrativa,  transparencia  y  buen  gobierno  de  la  Administración  Distrital.</t>
  </si>
  <si>
    <t>El proceso inicia con la identificación del estado de la administración de la gestión documental en el Distrito Capital, la evaluación y el seguimiento a la función archivística y finaliza con el ingreso de la documentación al Archivo de Bogotá, la ejecución de los procesos técnicos y la disposición de los fondos documentales custodiados por el Archivo de Bogotá para la consulta de los ciudadanos.</t>
  </si>
  <si>
    <t>Director(a) Distrital de Archivo de Bogotá</t>
  </si>
  <si>
    <t>Creación del Riesgo</t>
  </si>
  <si>
    <t xml:space="preserve">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  </t>
  </si>
  <si>
    <t xml:space="preserve">15/02/2022
15/02/2022
15/02/2022
_______________
</t>
  </si>
  <si>
    <t>Prestar el servicio para consulta de los fondos documentales custodiados por el archivo de Bogotá.
Realizar Gestión de las solicitudes internas de documentos históricos</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</si>
  <si>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</si>
  <si>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 xml:space="preserve">- Presentar una situación de conflicto de intereses y no manifestarla
- Debilidades en los controles de los procedimientos
- Sistemas de información susceptibles a manipulación indebida
- Desconocimiento de la ley mediante interpretaciones subjetivas de las normas vigentes para evitar o postergar su aplicación
</t>
  </si>
  <si>
    <t xml:space="preserve">- Presiones ejercidas por terceros y o ofrecimientos de prebendas, gratificaciones o dadivas.
- Presiones o motivaciones individuales, sociales o colectivas, que inciten a la realizar conductas contrarias al deber ser.
</t>
  </si>
  <si>
    <t xml:space="preserve">- Perdida de confianza, credibilidad y transparencia frente al manejo de la documentación patrimonial del Distrito																																																
- Posibles investigaciones y sanciones de entes de control o entes reguladores													
- Detrimento, pérdida, uso indebido, perjuicio o deterioro de documentos de valor patrimonial
</t>
  </si>
  <si>
    <t xml:space="preserve">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</si>
  <si>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</si>
  <si>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Actualizar el procedimiento Ingreso de documentos históricos al Archivo de Bogotá 2215300-PR-282 fortaleciendo la definición de los controles
- Actualizar el procedimiento Ingreso de documentos históricos al Archivo de Bogotá 2215300-PR-282 fortaleciendo la definición de los controles
_______________
</t>
  </si>
  <si>
    <t xml:space="preserve">- Subdirector de Gestión de Patrimonio Documental del Distrito
- Subdirector de Gestión de Patrimonio Documental del Distrito
_______________
</t>
  </si>
  <si>
    <t xml:space="preserve">- Procedimiento Ingreso de documentos históricos al Archivo de Bogotá 2215300-PR-282 actualizado
- Procedimiento Ingreso de documentos históricos al Archivo de Bogotá 2215300-PR-282 actualizado
_______________
</t>
  </si>
  <si>
    <t xml:space="preserve">15/02/2022
15/02/2022
_______________
</t>
  </si>
  <si>
    <t xml:space="preserve">15/06/2022
15/06/2022
_______________
</t>
  </si>
  <si>
    <t>-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
-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Retirar de las bases de datos de la documentación disponible de valor patrimonial del Archivo de Bogotá el (los) documento(s) en los que se generó la materialización del riesgo
-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Actualizar el mapa de riesgos Gestión de la Función Archivística y del Patrimonio Documental del Distrito Capital</t>
  </si>
  <si>
    <t>- Director(a) Distrital de Archivo de Bogotá
- Subdirector(a) de Gestión de Patrimonio Documental del Distrito
- Profesional universitario de la Subdirección de Gestión de Patrimonio Documental del Distrito								
- Director(a) Distrital de Archivo de Bogotá
- Director(a) Distrital de Archivo de Bogotá</t>
  </si>
  <si>
    <t>-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
- Memorando de comunicación de la materialización del riesgo
- Bases de datos de la documentación disponible de valor patrimonial del Archivo de Bogotá
- Soportes de la aplicación de las medidas determinadas por la Oficina de Control Interno Disciplinario y/o ente de control.
- Mapa de riesgo  Gestión de la Función Archivística y del Patrimonio Documental del Distrito Capital, actualizado.</t>
  </si>
  <si>
    <t>Se ajusto el nombre del riesgo
Se realizó la valoración antes y después de controles frente a frecuencia e impacto.
Se incluyen controles detectivos frente al riesgo.
Se propuso un plan de contingencia frente a la materialización del riesgo. </t>
  </si>
  <si>
    <t>1. Se actualizar el Objetivo de la ficha con base a la Información registrada en la caracterización. Lo anterior, teniendo en cuenta que el campo se encuentra protegido con clave.
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
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
4.El proyecto de inversión posiblemente afectado por la materialización del riesgo, es el proyecto 1125 fortalecimiento y modernización de la gestión pública distrital.
5. Se diligencia la columna de perspectivas en la identificación de efectos y se incluyen.
6. Se modifica el análisis de controles.
7. Se realiza la calificación del riesgo por perspectivas de Impacto.
8. Se modifica la explicación de la valoración del riesgo obtenido antes de controles.
9. Conforme a la actualización de los procedimientos realizados en la vigencia 2019, se mantienen los controles preventivos y detectivos, y se incluyen un (1) control detectivo y uno (1) preventivo.
10. Se modifica la explicación de la valoración del riesgo obtenido después de controles.
11. Se incluyen en el SIG nuevas acciones preventivas y detectivas para el año 2020.
12. Se ajusta el plan contingente.</t>
  </si>
  <si>
    <t>1.Se incluyen en el SIG nuevas acciones preventivas y detectivas para el año 2021.</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</si>
  <si>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t>
  </si>
  <si>
    <t xml:space="preserve">Se modifica la fecha de finalización de las acciones preventivas número 6 y 23, conforme a las fechas de finalización reprogramadas en el aplicativo SIG </t>
  </si>
  <si>
    <t>Se actualizó el contexto de la gestión del proceso.
Se ajustó la identificación del riesgo.
Se ajustó la redacción y evaluación de los controles según los criterios definidos.
Se incluyeron los controles correctivos.
Se ajustaron las acciones de contingencia.
Se definieron acciones de tratamiento.</t>
  </si>
  <si>
    <t xml:space="preserve">Diseñar o actualizar instrumentos técnicos para normalizar la gestión documental en el distrito capital.
Realizar Asistencia Técnica en Gestión Documental y Archivos.
Realizar seguimiento al cumplimiento de la normatividad archivística en las entidades del Distrito Capital.
Realizar revisión y evaluación de las Tablas de Retención Y Tablas de Valoración Documental para su convalidación por parte del Consejo Distrital de Archivos.																																																</t>
  </si>
  <si>
    <t>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</si>
  <si>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t>
  </si>
  <si>
    <t xml:space="preserve">- Uso indebido del poder para la emisión de conceptos técnicos favorables.
- Conflicto de intereses.
- No hay distribución equitativa y objetiva de responsabilidades y tareas.
</t>
  </si>
  <si>
    <t xml:space="preserve">- Presiones ejercidas por terceros y o ofrecimientos de prebendas, gratificaciones o dadivas.
- Presiones o motivaciones individuales, sociales o colectivas, que inciten a la realizar conductas contrarias al deber ser.
- No hay conciencia en las entidades del distrito del verdadero impacto de la gestión documental.
</t>
  </si>
  <si>
    <t xml:space="preserve">- Pérdida de credibilidad del ente rector en materia archivística.
- Daño a la imagen reputacional de la entidad por incumplimiento en la emisión de conceptos técnicos de contratación.
- Sanciones disciplinarias, fiscales y penales.
</t>
  </si>
  <si>
    <t xml:space="preserve">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t>
  </si>
  <si>
    <t>-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
- Asignar un responsable diferente para realizar la revisión y evaluación de la Tabla de Retención Documental o Tabla de Valoración Documental asociada a la materialización del riesgo
- Realizar nuevamente la revisión y evaluación de la Tabla de Retención Documental o Tabla de Valoración Documental asociada a la materialización del riesgo y emitir el nuevo concepto técnico de TRD y TVD
-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 Informar la situación de materialización del riesgo relacionada con concepto técnico de TRD y TVD al Consejo Distrital de Archivo  de Bogotá
- Realizar mesa técnica de trabajo para la revisión del concepto técnico de procesos de  contratación relacionado con la materialización del riesgo
- Realizar un alcance con un nuevo concepto técnico de procesos de contratación relacionado con la materialización del riesgo
- Actualizar el mapa de riesgos Gestión de la Función Archivística y del Patrimonio Documental del Distrito Capital</t>
  </si>
  <si>
    <t>- Director(a) Distrital de Archivo de Bogotá
- Director(a) Distrital de Archivo de Bogotá
- Profesional(es) Universitario(s)
- Director(a) Distrital de Archivo de Bogotá
- Director(a) Distrital de Archivo de Bogotá
- Subdirector del Sistema Distrital de Archivos
- Director(a) Distrital de Archivo de Bogotá
- Director(a) Distrital de Archivo de Bogotá</t>
  </si>
  <si>
    <t>-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
- Correo electrónico de asignación de nuevo  responsable para realizar la revisión y evaluación de la Tabla de Retención Documental o Tabla de Valoración Documental asociada a la materialización del riesgo
- Concepto Técnico de Evaluación de Tabla de Valoración Documental o Concepto Técnico Evaluación de Tabla de Retención Documental ajustado.
- Oficio o memorando de envío del concepto técnico de evaluación de la TRD o TVD, ajustado
- Acta de sesión del Consejo Distrital de Archivo  de Bogotá
- Evidencia de reunión 2213100-FT-449 de mesa técnica
- Concepto técnico de alcance de procesos de contratación
- Mapa de riesgo  Gestión de la Función Archivística y del Patrimonio Documental del Distrito Capital, actualizado.</t>
  </si>
  <si>
    <t>Se ajustó el nombre del riesgo
Se realizó la valoración antes y después de controles frente a frecuencia e impacto.
Se incluyen controles detectivos frente al riesgo.
Se propuso un plan de contingencia frente a la materialización del riesgo.</t>
  </si>
  <si>
    <t>Se incluyen en el SIG nuevas acciones preventivas para el año 2021.</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</si>
  <si>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
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t>
  </si>
  <si>
    <t>Se modifica la fecha de finalización de la acción preventiva número 12, conforme a la fecha de finalización reprogramada en el aplicativo SIG</t>
  </si>
  <si>
    <t>Se actualiza el contexto de la gestión del proceso. 
Se ajusta la identificación del riesgo, delimitando el alcance frente a los conceptos técnicos solo para los conceptos de contratación; especificando los conceptos de revisión y evaluación de TRD y TVD y se eliminan del alcance lo correspondiente a informes, teniendo en cuanta que no aplican para el riesgo.  
Se ajustó la redacción y evaluación de los controles según los criterios definidos. 
Se incluyeron los controles correctivos. 
Se ajustaron las acciones de contingencia. 
Se definieron acciones de tratamiento.</t>
  </si>
  <si>
    <t>Atender  las  necesidades  de  carácter  legal,  propendiendo  por  la  aplicación  de  la  normatividad  vigente  a  cada  uno  de  los procedimientos que se desarrollan en el marco jurídico, defensa institucional y representación judicial y extrajudicial de la Secretaría General.</t>
  </si>
  <si>
    <t>Inicia  con  la  actualización  del  marco  legal  que  rige  la  Secretaría  General  y  la  identificación  de  necesidades  afines  a  la  Gestión Jurídica,  continúa con  los  conceptos  jurídicos  emitidos,  los  actos  administrativos  revisados  o  los  fallos  proferidos  en  los  procesos judiciales  adelantados  contra  la  Entidad  y  finaliza  con  la  verificación  y  seguimiento  del  proceso.</t>
  </si>
  <si>
    <t>Gestionar la defensa judicial y extrajudicial de la Secretaría General de la Alcaldía Mayor de Bogotá, D. C.</t>
  </si>
  <si>
    <t xml:space="preserve">- Dificultades en la transferencia de conocimiento entre los servidores que se vinculan y retiran de la entidad.
</t>
  </si>
  <si>
    <t xml:space="preserve">- Constante actualización de directrices Nacionales y Distritales que no surten suficientes procesos de socialización.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</si>
  <si>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 xml:space="preserve">- Posibilidad de ocurrencia de eventos que afecten la situación jurídica de la organización debido al  incumplimiento o desacato de la normatividad legal.
</t>
  </si>
  <si>
    <t>- Jefe de Oficina Asesora de Jurídica
- Comité de Conciliación
- Jefe de Oficina Asesora de Jurídica</t>
  </si>
  <si>
    <t>Creación del riesgo.</t>
  </si>
  <si>
    <t>Se elimina el control detectivo asociado con auditorías internas de gestión.</t>
  </si>
  <si>
    <t>Se modificó la casilla de proyectos de inversión asociados, para lo cual, se realizó análisis conjunto con la Oficina Asesora de Planeación, en la cual se concluyó que Gestión Jurídica es transversal y ninguno de los riesgos están asociados.</t>
  </si>
  <si>
    <t>Se realizó la actualización de los controles detectivos y preventivos</t>
  </si>
  <si>
    <t>Se actualizó el contexto del proceso
Se actualizó la identificación del riesgo teniendo en cuenta los cambios sugeridos por la Guía para la administración de riesgos de Gestión, corrupción y proyectos de inversión.
Se realizó el análisis de controles de la probabilidad por el criterio de exposición y se actualizo la valoración del impacto.
Se definieron nuevos controles al riesgo y se realizó su respectiva calificación.
Se realizó el análisis después de controles teniendo en cuenta la valoración obtenida con los controles definidos.
Se definió el plan de contingencia para el riesgo identificado.
Se definió como opción de tratamiento aceptar el riesgo.</t>
  </si>
  <si>
    <t xml:space="preserve">Identificación del riesgo
Análisis antes de controles
</t>
  </si>
  <si>
    <t>Posibilidad de afectación económica (o presupuestal) por interposición de reclamaciones,  solicitudes de conciliación, demandas y/o decisiones judiciales adversas a los interés de la Entidad, debido a por acción u omisión para favorecer intereses propios o de terceros</t>
  </si>
  <si>
    <t>Desde la adopción de la Política de Administración del Riesgo no se ha identificado la ocurrencia del riesgo, por lo cual, la factibilidad es muy baja y el impacto es moderado, en este punto es de precisar que la Secretaria General de la Alcaldía de Bogotá D.C. implementó la política de prevención del daño antijurídico y en ella, se evidencia que la Entidad tiene baja litigiosidad, en efecto, hasta la fecha no se ha identificado que un asunto respecto del cual se haya solicitado la emisión de un concepto genere controversia judicial.</t>
  </si>
  <si>
    <t xml:space="preserve">-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Realizar estudio, evaluación y análisis de las conciliaciones, procesos y laudos arbitrales que fueron de conocimiento del Comité de Conciliación.
_______________
</t>
  </si>
  <si>
    <t xml:space="preserve">- Jefe de Oficina Asesora de Jurídica 
- Comité de Conciliación. 
_______________
</t>
  </si>
  <si>
    <t xml:space="preserve">- Formato de publicación y divulgación proactiva de la Declaración de Bienes y Rentas, Registro de Conflicto de Interés y Declaración del Impuesto sobre la Renta y Complementarios. Ley 2013 del 30 de diciembre de 2019
- Recomendación del Comité de Conciliación - Informe de Gestión del Comité de Conciliación.
_______________
</t>
  </si>
  <si>
    <t xml:space="preserve">28/02/2022
01/02/2022
_______________
</t>
  </si>
  <si>
    <t xml:space="preserve">31/03/2022
31/12/2022
_______________
</t>
  </si>
  <si>
    <t>- Reportar el presunto hecho de Posibilidad de afectación económica (o presupuestal) por interposición de reclamaciones,  solicitudes de conciliación, demandas y/o decisiones judiciales adversas a los interés de la Entidad, debido a por acción u omisión para favorecer intereses propios o de terceros al operador disciplinario, y a la Oficina Asesora de Planeación en el informe de monitoreo en caso que tenga fallo.
- Estudia, evalúa y analiza casos concretos, en esta instancia y evidenciará si el apoderado requirió insumos necesarios para defender los intereses de la Secretaría General y si preparó adecuada defensa
- Actualizar el mapa de riesgos Gestión Jurídica</t>
  </si>
  <si>
    <t>- Notificación realizada del presunto hecho de Posibilidad de afectación económica (o presupuestal) por interposición de reclamaciones,  solicitudes de conciliación, demandas y/o decisiones judiciales adversas a los interés de la Entidad, debido a por acción u omisión para favorecer intereses propios o de terceros al operador disciplinario, y reporte de monitoreo a la Oficina Asesora de Planeación en caso que el riesgo tenga fallo definitivo.
- Realiza recomendaciones para prevenir la recurrencia de la causa que originó el proceso o la sentencia lo cual se consigna en el acta de Comité de Conciliación
- Mapa de riesgo  Gestión Jurídica, actualizado.</t>
  </si>
  <si>
    <t>Se analizó la probabilidad del riesgo por frecuencia dado que ya se tiene trazabilidad de éste.
Se incluyeron 4 controles preventivos que se encuentran documentados en el procedimiento de "Gestión Jurídica para la defensa de los intereses de la Secretaría General".
Se ajustó la redacción de los controles preventivos acorde con lo documentado en el procedimiento de "Gestión Jurídica para la defensa de los intereses de la Secretaría General".
Se ajustó la fecha de terminación de las acciones propuestas según el Aplicativo SIG.</t>
  </si>
  <si>
    <t>Se incluye la relación con los proyectos de inversión posiblemente afectados (Proyecto 1125) 
Se incluyó la acción de tratamiento para la vigencia 2020</t>
  </si>
  <si>
    <t>Se definen acciones de tratamiento a 2021.</t>
  </si>
  <si>
    <t>Se asocian las actividades de control a fortalecer para las acciones propuestas, así mismo, se ajustaron las fechas.</t>
  </si>
  <si>
    <t>Identificar,  configurar,  instalar,  conectar  y  brindar  la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t>
  </si>
  <si>
    <t>Inicia  con  la  formulación  de  acciones  para  la  Gestión,  administración  y  soporte  de  infraestructura  y  recursos  tecnológicos,  la planeación  de  mantenimientos  para  la  infraestructura  tecnología  de  la  Secretaria  General  continua  con  la  ejecución  tareas  de mantenimientos,  administración  y  soporte  de  la  infraestructura  tecnológica  (administración  de  usuarios,  redes,  infraestructura  de equipos activos y bases de datos, copias de respaldos y a la gestión de incidentes y requerimientos tecnológicos), finalizando con la verificación y mejora del proceso.</t>
  </si>
  <si>
    <t>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t>
  </si>
  <si>
    <t xml:space="preserve">- Revisar la precisión de las evidencias que se generan como resultado de la aplicación del control del procedimiento 2213200-PR-101 
_______________
- Verificar la pertinencia de las Modificación de 4204000-OT-020 Plan de Contingencia TI-DRP
</t>
  </si>
  <si>
    <t xml:space="preserve">- Procedimiento 2213200-PR-101 Modificado
_______________
- Modificación de 4204000-OT-020 Plan de Contingencia TI-DRP
</t>
  </si>
  <si>
    <t xml:space="preserve">30/03/2022
_______________
01/04/2022
</t>
  </si>
  <si>
    <t xml:space="preserve">30/05/2022
_______________
30/07/2022
</t>
  </si>
  <si>
    <t>- Jefe Oficina de Tecnologías de la Información y las Comunicaciones
- Jefe Oficina de Tecnologías de la Información y las Comunicaciones
- Jefe Oficina de Tecnologías de la Información y las Comunicaciones</t>
  </si>
  <si>
    <t>Administración  y/o gestión de los recursos de la Infraestructura tecnológica de la secretaria general</t>
  </si>
  <si>
    <t>Posibilidad de afectación reputacional por inadecuado seguimiento a las actividades, debido a exceso de las facultades otorgadas en la administración  y/o gestión de los recursos de la Infraestructura tecnológica de la secretaria general</t>
  </si>
  <si>
    <t xml:space="preserve">- Falta de ética en los funcionarios.
- Concentración de información de determinadas actividades o procesos en una persona.
- Debilidad en la aplicación de controles en el proceso para la administración y gestión de los recursos.
- Falta ajustar algunas tareas específicas del proceso, identificación de nuevos puntos de control para mejorar el desempeño del proceso.	
- Conflicto de Intereses.
</t>
  </si>
  <si>
    <t xml:space="preserve">- Falta de continuidad del personal por cambios de gobierno.
- Presiones o motivaciones individuales, sociales o colectivas, que inciten a realizar conductas contrarias al deber ser.
</t>
  </si>
  <si>
    <t xml:space="preserve">- Detrimento patrimonial.
- Investigaciones disciplinarias, sanciones, fiscales y penales.
- Enriquecimiento licito.
- Perdida de credibilidad en el proceso.
- Incumplimiento de objetivos y metas institucionales.
</t>
  </si>
  <si>
    <t>La valoración antes de controles calificó en rara vez toda vez que existe una probabilidad MUY  BAJA  que suceda. 
El impacto arrojó MODERADO  toda vez que impacta  la imagen y metas de la oficina sumado a que es de corrupción. Lo anterior dejó el riesgo en zona resultante como MODERADO.</t>
  </si>
  <si>
    <t>La evaluación después de controles continúa en "MUY BAJA dentro de la escala de probabilidad dada la solidez de los controles. No obstante el impacto continúa MODERADO  aunque la solidez de los controles detectivos es fuerte (por ser de corrupción), lo que deja en zona resultante MODERADO.</t>
  </si>
  <si>
    <t>- Reportar el presunto hecho de Posibilidad de afectación reputacional por inadecuado seguimiento a las actividades, debido a exceso de las facultades otorgadas en la administración  y/o gestión de los recursos de la Infraestructura tecnológica de la secretaria general al operador disciplinario, y a la Oficina Asesora de Planeación en el informe de monitoreo en caso que tenga fallo.
- Determinar las acciones a seguir conforme al análisis de los hechos para subsanar de manera inmediata
- Actualizar el mapa de riesgos Gestión, Administración y Soporte de infraestructura y Recursos tecnológicos</t>
  </si>
  <si>
    <t>- Notificación realizada del presunto hecho de Posibilidad de afectación reputacional por inadecuado seguimiento a las actividades, debido a exceso de las facultades otorgadas en la administración  y/o gestión de los recursos de la Infraestructura tecnológica de la secretaria general al operador disciplinario, y reporte de monitoreo a la Oficina Asesora de Planeación en caso que el riesgo tenga fallo definitivo.
- Acta o evidencia de reunión 
- Mapa de riesgo  Gestión, Administración y Soporte de infraestructura y Recursos tecnológicos, actualizado.</t>
  </si>
  <si>
    <t>Nuevo riesgo</t>
  </si>
  <si>
    <t>Se cambió la calificación de la probabilidad del riesgo de factible a  frecuencia. Su resultado redujo la escala de probabilidad de posible a rara vez.
Se ajustaron las actividades de control del riesgo conforme a la actualización de los procedimientos
Se eliminan controles asociados al PR-359 toda vez que el procedimiento ya no es del Proceso
Se ajustaron las fechas de finalización de las acciones</t>
  </si>
  <si>
    <t>Se realiza la calificación de la probabilidad del riesgo por frecuencia cuya calificación es: Nunca o no se ha presentado durante los últimos 4 años. Así mismo, se registran las evidencias que soportan su elección para la vigencia 2020. 
Se eliminan las actividades de control preventivas asociadas a los procedimientos: PR-271, PR-272, PR-273 y PR-109, teniendo en cuenta que los procedimientos fueron anulados y se incluyeron como guías documentales en el procedimiento No. PR-101 “Gestión de incidentes tecnológicos”. 
Así mismo, se ajustaron e incluyeron nuevas actividades de control detectivas asociadas al procedimiento PR-101 “Gestión de incidentes tecnológicos”. 
Se incluye una nueva acción  en todas las actividades correctivas y preventivas cuya programación es para 2021.</t>
  </si>
  <si>
    <t>Se elimina el  proyecto de inversión  y se selecciona "Sin asociación a los proyectos de inversión", teniendo en cuenta que el riesgo no se encuentra asociado en el perfil del proyecto de inversión actual.
Se ajustan las actividades de control conforme a la ultima actualización efectuada del PR-101 “Gestión de incidentes tecnológicos”, efectuada el 28 de diciembre de 2020.
Se elimina la acción correctiva No. 38, teniendo en cuenta que sus actividades ya se cumplieron y la acción está cerrada.
Se crea y registra la acción preventiva No. 22 de 2021.</t>
  </si>
  <si>
    <t xml:space="preserve">Se ajustan las actividades de control conforme a la última actualización efectuada al procedimiento 2213200-PR-101 “Gestión de Incidentes y Requerimientos Tecnológicos”.
Se ajustan las actividades de control conforme a la última actualización efectuada al procedimiento 2213200-PR-104 “Mantenimientos de la infraestructura tecnológica”
Se cambia fecha fin real de la acción preventiva #22 en las actividades 1 (10-mar-2021) y 2 (31-may-2021). 
</t>
  </si>
  <si>
    <t>Gestionar  la  seguridad  y  salud  en  el  trabajo  de  los(as)  Servidores(as)  Públicos(as)  de  la  entidad,  contratistas  y  visitantes,  para minimizar la ocurrencia de incidentes, accidentes de trabajo, enfermedades laborales y los riesgos que puedan afectar su calidad debida  y  fomentar  una  cultura  encaminada  al  cuidado  personal,  mediante  la  adopción  de  hábitos  de  vida  saludable,  promoviendo la salud,  previniendo  la  enfermedad  y  preparándolos  ante  situaciones  de  emergencia.</t>
  </si>
  <si>
    <t>Inicia  con  la  elaboración  del  diagnóstico,  la  identificación  de  peligros  y  valoración  de  riesgos  y  amenazas,  la  caracterización  de  las condiciones  de  salud  de  los  Servidores  públicos  de  la  Secretaria  General  de  la  Alcaldía  Mayor  de  Bogotá,  D.C.,  y  finaliza  con  la implementación de los planes y programas de prevención y promoción contenidos en el plan anual de seguridad y salud en el trabajo.</t>
  </si>
  <si>
    <t>Se actualizó el contexto de la gestión del proceso.
Se ajustó la identificación del riesgo. 
Se ajustó la redacción y evaluación de los controles según los criterios definidos.
Se incluyeron los controles correctivos.
Se ajustaron las acciones de contingencia.  
Se definieron las acciones de tratamiento.</t>
  </si>
  <si>
    <t>Ejecutar actividades de Gestión de Peligros, Riesgos y Amenazas.</t>
  </si>
  <si>
    <t xml:space="preserve">- Director/a Técnico/a de Talento Humano.
- Director/a Técnico/a de Talento Humano.
- Director/a Técnico/a de Talento Humano.
_______________
</t>
  </si>
  <si>
    <t xml:space="preserve">- Procedimiento 4232000-PR-372 - Gestión de Peligros, Riesgos y Amenazas       actualizado
- Procedimiento 4232000-PR-372 - Gestión de Peligros, Riesgos y Amenazas       actualizado
- Procedimiento 4232000-PR-372 - Gestión de Peligros, Riesgos y Amenazas       actualizado
_______________
</t>
  </si>
  <si>
    <t xml:space="preserve">15/02/2022
15/02/2022
15/02/2022
_______________
</t>
  </si>
  <si>
    <t xml:space="preserve">01/08/2022
01/08/2022
01/08/2022
_______________
</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</si>
  <si>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</si>
  <si>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 xml:space="preserve">- Deficiencias en la administración (custodio, uso y manejo) de los elementos dispuestos para la atención de emergencias en las distintas sedes de la entidad.
- Deficiencias en la utilización de los elementos de protección personal - EPP por parte de los/as servidores/as y colaboradores/as de la entidad.
</t>
  </si>
  <si>
    <t xml:space="preserve">- Detrimento patrimonial
- Investigaciones disciplinarias.
- Generación de reprocesos y desgaste administrativo.
- Pérdida de credibilidad hacia la entidad de parte de los/as servidores/as, colaboradores/as y ciudadanos/as.
</t>
  </si>
  <si>
    <t>El proceso estima que el riesgo se ubica en una zona alta, debido a que existe una posibilidad media que suceda y se identificó que ante su materialización, podrían presentarse los efectos significativos, señalados en la encuesta del Departamento Administrativo de la Función Pública.</t>
  </si>
  <si>
    <t>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t>
  </si>
  <si>
    <t xml:space="preserve">- Alinear actividades y puntos de control del procedimiento   4232000-PR-372 - Gestión de Peligros, Riesgos y Amenazas
 con los controles preventivos y detectivos definidos en el mapa de riesgo del proceso de Gestión de Seguridad y Salud en el Trabajo.
- Alinear actividades y puntos de control del procedimiento   4232000-PR-372 - Gestión de Peligros, Riesgos y Amenazas
 con los controles preventivos y detectivos definidos en el mapa de riesgo del proceso de Gestión de Seguridad y Salud en el Trabajo.
- Alinear actividades y puntos de control del procedimiento   4232000-PR-372 - Gestión de Peligros, Riesgos y Amenazas
 con los controles preventivos y detectivos definidos en el mapa de riesgo del proceso de Gestión de Seguridad y Salud en el Trabajo.
_______________
</t>
  </si>
  <si>
    <t xml:space="preserve">- Definir cronograma de verificación a la completitud de los botiquines ubicados en las diferentes sedes de la entidad.
_______________
</t>
  </si>
  <si>
    <t xml:space="preserve">- Director/a Técnico/a de Talento Humano.
_______________
</t>
  </si>
  <si>
    <t xml:space="preserve">- Cronograma de verificación a los botiquines en términos de completitud y cumplimiento de las condiciones establecidas en la normatividad aplicable.
_______________
</t>
  </si>
  <si>
    <t xml:space="preserve">15/02/2022
_______________
</t>
  </si>
  <si>
    <t xml:space="preserve">15/03/2022
_______________
</t>
  </si>
  <si>
    <t>-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
-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 Actualizar el mapa de riesgos Gestión de Seguridad y Salud en el Trabajo</t>
  </si>
  <si>
    <t>-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
- Botiquín/es con elementos que cumplen con las condiciones establecidas en la normatividad vigente.
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
- Soportes de la aplicación de las medidas determinadas por la Oficina de Control Interno Disciplinario y/o ente de control.
- Mapa de riesgo  Gestión de Seguridad y Salud en el Trabajo, actualizado.</t>
  </si>
  <si>
    <t>Disponer de los recursos necesarios para garantizar la prestación de los servicios de apoyo administrativo para el cumplimiento de los objetivos de la Secretaría General de la Alcaldía Mayor de Bogotá D.C, y  la gestión de todas las dependencias que la componen.</t>
  </si>
  <si>
    <t>Inicia con la identificación de las necesidades y/o recepción de las solicitudes para la prestación de servicios de apoyo administrativo, la  formulación  del  Plan  Institucional  de  Gestión  Ambiental  –PIGA  y  del  Plan  Estratégico  de  Seguridad  Vial  –PESV.  Continua  con  la gestión a cada uno de los requerimientos y/o necesidades, ejecución de las actividades para la implementación del Plan Institucional de  Gestión  Ambiental  –PIGA  y  del  Plan  Estratégico  de  Seguridad  Vial  –PESV,  finalizando  con  la  verificación  del  cumplimiento  del proceso  y  el  mejoramiento  continuo  del  mismo.</t>
  </si>
  <si>
    <t>Se ajustó en Proyectos de inversión posiblemente afectados, dado que el riesgo no tiene asociación dentro del perfil del Proyecto de inversión "Fortalecimiento de la capacidad institucional de la Secretaría General".
Se eliminaron las acciones 2020 teniendo en cuenta que ya estaban cerradas y se incluyó la Acción Preventiva No. 2 de 2021.</t>
  </si>
  <si>
    <t xml:space="preserve">Se eliminó la acción preventiva No. 2 teniendo en cuenta que se cerró el 30 de junio de 2021 y se incluye la acción de mejora 827 registrada en CHIE. </t>
  </si>
  <si>
    <t xml:space="preserve">Se ajusta la actividad 16 como actividad de control, conforme con la actividad 2 de la acción preventiva No. 2 asociada al proceso Gestión de Servicios Administrativos. </t>
  </si>
  <si>
    <t xml:space="preserve">Realizar la adquisición del bien o servicio y su legalización </t>
  </si>
  <si>
    <t>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t>
  </si>
  <si>
    <t xml:space="preserve">- Manipulación de la caja menor por personal no autorizado.
- Falta de integridad del funcionario encargado del manejo de caja menor.
- Intereses personales.
- Abuso de poder.
- Incumplimiento del Manual para el manejo y control de cajas menores
</t>
  </si>
  <si>
    <t xml:space="preserve">- Falsedad en los documentos aportados para la legalización del gasto.
- Presiones o exigencias irregulares por parte de terceros
</t>
  </si>
  <si>
    <t xml:space="preserve">- Detrimento patrimonial.
- Investigaciones disciplinarias, fiscales y/o penales.
- Pérdida de credibilidad y desconfianza en el proceso.
- Afectación de la póliza de manejo.
- Enriquecimiento ilícito de contratistas y/o servidores púbicos
</t>
  </si>
  <si>
    <t>Se determina la probabilidad (Muy baja 1)  teniendo en cuenta que no se he presentado en los últimos cuatro años. El impacto (Mayor 4) obedece a la afectación de la imagen y las sanciones por entes de control que se puedan generar por la materialización del riesgo.</t>
  </si>
  <si>
    <t>Se determina la probabilidad (Muy baja (1)) ya que las actividades de control preventivas son fuertes y mitigan la mayoría de las causas. El riesgo no disminuye el impacto.</t>
  </si>
  <si>
    <t xml:space="preserve">- Realizar sensibilización del procedimiento a los jefes de las dependencias de la Secretaría General  y/o sus delegados, con énfasis en la prevención de la materialización del riesgo de corrupción.
_______________
</t>
  </si>
  <si>
    <t xml:space="preserve">- Subdirector de Servicios Administrativos
_______________
</t>
  </si>
  <si>
    <t xml:space="preserve">- Soportes del desarrollo de la sensibilización
_______________
</t>
  </si>
  <si>
    <t xml:space="preserve">30/07/2022
_______________
</t>
  </si>
  <si>
    <t>- Reportar el presunto hecho de 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al operador disciplinario, y a la Oficina Asesora de Planeación en el informe de monitoreo en caso que tenga fallo.
- Iniciar la gestión para recuperar los recursos desviados.
- Gestionar ante el corredor de seguros la afectación de la póliza de manejo de la Secretaría General.
- Actualizar el mapa de riesgos Gestión de Servicios Administrativos</t>
  </si>
  <si>
    <t>- Subdirector(a) de Servicios Administrativos
- Subdirector(a) de Servicios Administrativos.
- Subdirector Servicios Administrativos
- Subdirector(a) de Servicios Administrativos</t>
  </si>
  <si>
    <t>- Notificación realizada del presunto hecho de 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al operador disciplinario, y reporte de monitoreo a la Oficina Asesora de Planeación en caso que el riesgo tenga fallo definitivo.
- Comunicación oficial de traslado a la Oficina de Control Interno Disciplinario.
- Comunicación oficial de informe de los hechos al corredor de seguros.
- Mapa de riesgo  Gestión de Servicios Administrativos, actualizado.</t>
  </si>
  <si>
    <t>Se ajustó la calificación de probabilidad de factible a frecuente, lo que redujo su escala de probabilidad de probable a rara vez.
Se ajustaron los controles preventivos y detectivos conforme al procedimiento.
Se ajustaron las fechas de finalización de las acciones</t>
  </si>
  <si>
    <t>Se modificaron las causas del riesgo y agentes generadores.
Se modificó la valoración del impacto y se realizó por la valoración de perspectivas
Se ajustaron las fechas de las acciones y se define plan de mejoramiento para la vigencia
Se modificó el Plan de contingencia</t>
  </si>
  <si>
    <t xml:space="preserve">Una vez analizados los conceptos de tipo de riesgo, se reclasifica el riesgo de operativo a financiero, teniendo en cuenta las definiciones señaladas en la Guía para la administración de riesgos de gestión y corrupción en los procesos. 
Se incluye y ajusta la actividad de control preventiva número 6 y 12 y la actividad detectiva número 14 y 17, conforme con la actualización del procedimiento.
Se elimina las actividades de control detectivas asociadas al procedimiento de auditorías internas de gestión PR-006 y al procedimiento de auditorías internas de calidad PR-361. 
Se modificaron las fechas de terminación de las acciones conforme a solicitud de reprogramación efectuada mediante memorando No. 3-2020-17111. </t>
  </si>
  <si>
    <t>Se realiza la calificación de la probabilidad del riesgo por frecuencia cuya calificación es nunca o no se ha presentado durante los últimos cuatro años, así mismo se registran las evidencias que soportan su elección para la vigencia 2020.
Se incluyó una nueva acción preventiva asociada a la revisión integral del riesgo para la vigencia  2021.</t>
  </si>
  <si>
    <t>Se actualiza el contexto de la gestión del proceso
Se ajusta la identificación del riesgo, ampliando su alcance
Se define la probabilidad por frecuencia
Se ajustó la calificación del impacto
Se ajustó la redacción y evaluación de los controles según los criterios definidos
Se incluyeron los controles correctivos 
Se ajustaron las acciones de contingencia</t>
  </si>
  <si>
    <t>Inicia con la identificación de necesidades en materia archivística en la Secretaría General, la gestión de la documentación producida y recibida con fin de facilitar el acceso y finaliza con la atención a consultas de la información.</t>
  </si>
  <si>
    <t>Se ajustaron las actividades preventivas y detectivas acorde con la última actualización realizada a los procedimientos del proceso.
Se retiraron las actividades detectivas asociadas a los procedimientos de Auditorias de gestión y auditorías de calidad.
Se ajustaron las fechas de finalización de las acciones, teniendo en cuenta la información reportada en el aplicativo SIG y en los seguimientos, cierre y reprogramación remitidos mediante memorando a la Oficina Asesora de Planeación.</t>
  </si>
  <si>
    <t xml:space="preserve">- Dificultad en la articulación de actividades comunes a las dependencias.
- No existe una apropiación frente a la cultura de la gestión documental por parte de los servidores públicos y demás personas involucradas con la entidad.
</t>
  </si>
  <si>
    <t>Se actualizaron las fechas de finalización de las acciones acorde con el aplicativo SIG y los memorandos de solicitud de cierre y reprogramación.</t>
  </si>
  <si>
    <t>Gestionar y tramitar las comunicaciones oficiales, transferencias documentales, actos administrativos, consulta y préstamo de documentos.</t>
  </si>
  <si>
    <t>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t>
  </si>
  <si>
    <t xml:space="preserve">- Cambios de estructura organizacional que afecten el desempeño del proceso de gestión documental.
- Altos costos de la tecnología.  
</t>
  </si>
  <si>
    <t xml:space="preserve">- Pérdida de credibilidad del proceso y de la Entidad.
- Uso indebido e inadecuado de información de la Secretaría General.
- Sanciones disciplinarias, fiscales y penales.
- Pérdida de información de la entidad.
</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</si>
  <si>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</si>
  <si>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 xml:space="preserve">- Realizar sensibilización cuatrimestral sobre el manejo y custodia de los documentos conforme a los lineamientos establecidos en el proceso
_______________
</t>
  </si>
  <si>
    <t xml:space="preserve">- Profesional Especializado (Subdirección de Servicios Administrativos)
_______________
</t>
  </si>
  <si>
    <t xml:space="preserve">- Evidencias de sensibilizaciones realizadas
_______________
</t>
  </si>
  <si>
    <t>- Reportar el presunto hecho de 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al operador disciplinario, y a la Oficina Asesora de Planeación en el informe de monitoreo en caso que tenga fallo.
- Reportar al Subdirector de servicios administrativos para que se tomen las medidas pertinentes.
- Reportar a la Oficina de Control Interno Disciplinario, para que se inicie el respectivo proceso al funcionario implicado.
- Notificar a la instancia o autoridad competente para que se tomen las medidas pertinentes.
- Actualizar el mapa de riesgos Gestión Documental Interna</t>
  </si>
  <si>
    <t>- Subdirector(a) de Servicios Administrativos
- Profesional encargado del área de Gestión documental
- Subdirector(a) de Servicios Administrativos
- Subdirector(a) de Servicios Administrativos
- Subdirector(a) de Servicios Administrativos</t>
  </si>
  <si>
    <t>- Notificación realizada del presunto hecho de 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al operador disciplinario, y reporte de monitoreo a la Oficina Asesora de Planeación en caso que el riesgo tenga fallo definitivo.
- Correo electrónico informando el acto de corrupción
- Memorando informando el acto de corrupción
- Oficio informando el acto de corrupción
- Mapa de riesgo  Gestión Documental Interna, actualizado.</t>
  </si>
  <si>
    <t>Se ajusto actividad clave de acuerdo al ajuste realizado a la caracterización del proceso.
Se realizo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Así mismo se replantearon las acciones asociadas a las actividades de control preventivo.
Se ajustaron las fechas de terminación de las acciones acorde con las fechas del aplicativo SIG.  Así mismo, se actualizó la información de acciones de acuerdo con las acciones registradas en el aplicativo SIG.
Se incluyen acciones de contingencia.</t>
  </si>
  <si>
    <t xml:space="preserve">Identificación del riesgo: 
Se definieron las perspectivas para los efectos ya identificados y se calificaron
Se eliminó un efecto operativo y se incluyó uno de información
Análisis antes de controles: 
Valoración de la Probabilidad: Se incluyen las evidencias faltantes de la vigencia 2016-2019 y las evidencias de la vigencia 2020
Tratamiento del riesgo:
Se eliminaron las actividades de la  AP# 32  por que  ya se  cumplió y  se encuentra  cerrada en al aplicativo.
Se elimina la  actividad #2  de la AM#21 , por que ya se cumplió. </t>
  </si>
  <si>
    <t>Se  ajusta acción de tratamiento para la vigencia, de acuerdo con lo registrado en el aplicativo SIG.</t>
  </si>
  <si>
    <t>Se actualiza el contexto de la gestión del proceso.
Se ajusta la identificación del riesgo.
Se ajustó la redacción y evaluación de los controles según los criterios definidos.
Se incluyeron los controles correctivos..
Se ajustaron las acciones de contingencia.
Se definieron acciones de tratamiento.</t>
  </si>
  <si>
    <t>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(as)públicos  (as)  que  el  Alcalde  Mayor  nombre  o  designe,  de  conformidad  con  las  competencias  que  asisten  a  la  dependencia.</t>
  </si>
  <si>
    <t>La  Gestión  Estratégica  de  Talento  Humano  inicia  con  la  gestión  organizacional  de  los  servidores  públicos  de  la  Entidad  y  la identificación  y  alineación  de  estrategias  para  generar  transformación  cultural  y  organizacional  en  el  logro  de  los  objetivos  y  metas institucionales mediante la implementación de políticas que nos permitan construir capital humano en condiciones de trabajo decente, con  una  visión  estratégica  del  gerenciamiento  del  capital  más  valioso  de  la  entidad  y,  finaliza  con  la  formulación  y  ejecución  de acciones  preventivas,  correctivas  y  de  mejora.</t>
  </si>
  <si>
    <t>8. Fomentar la innovación y la gestión del conocimiento, a través del fortalecimiento de las competencias del talento humano de la entidad, con el propósito de mejorar la capacidad institucional y su gestión.</t>
  </si>
  <si>
    <t>Ejecutar el Plan Anual de Vacantes y el Plan de Previsión de Recursos Humanos.</t>
  </si>
  <si>
    <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</si>
  <si>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xml:space="preserve">- Conflicto de intereses.
- Desconocimiento de los principios y valores institucionales.
- Aplicación errónea en algunos casos  de criterios o instrucciones para la realización
de actividades.
- Amiguismo.
</t>
  </si>
  <si>
    <t xml:space="preserve">- Presiones o motivaciones individuales, sociales o colectivas, que inciten a la realizar conductas contrarias al deber ser.
</t>
  </si>
  <si>
    <t xml:space="preserve">- Detrimento de los principios de la función pública.
- Pérdida de legitimidad de la Administración Distrital.
- Pérdida de imagen institucional.
- Propicia escenarios de conflictos.
- Investigaciones disciplinarias, fiscales y/o penales.
- Sanciones disciplinarias.
- Incumplimiento de las metas y objetivos de la dependencia.
- Pago de indemnizaciones como resultado de demandas.
- Generación de reprocesos y desgaste administrativo.
</t>
  </si>
  <si>
    <t xml:space="preserve">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</si>
  <si>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</si>
  <si>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
- Aplicar las medidas que determine la Oficina de Control Interno Disciplinario y/o ente de control  frente a la materialización del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 Actualizar el mapa de riesgos Gestión Estratégica de Talento Humano</t>
  </si>
  <si>
    <t>- Director(a) Técnico(a) de Talento Humano
- Director/a Técnico/a de Talento Humano y Profesional Especializado o Profesional Universitario de Talento Humano.
- Director(a) Técnico(a) de Talento Humano</t>
  </si>
  <si>
    <t>-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
- Soportes de la aplicación de las medidas determinadas por la Oficina de Control Interno Disciplinario y/o ente de control.
- Mapa de riesgo  Gestión Estratégica de Talento Humano, actualizado.</t>
  </si>
  <si>
    <t>Análisis DOFA
Se ajusta la valoración antes de controles a Alta
Se incluyen causas externas y agente generador del riesgo.
Se incluyeron análisis de controles detectivos.
Se ajusta la valoración después de controles a Alta</t>
  </si>
  <si>
    <t xml:space="preserve">Se adicionan actividades de prevención que se realizan mensualmente dentro del procedimiento.
Se cambia la acción después de los controles conforme al Informe de la Oficina de Control Interno por nuevas. </t>
  </si>
  <si>
    <t>1. Se escoge sólo una (1) actividad clave “Ejecutar el Plan Anual de Vacantes y el Plan de Previsión de Recursos Humanos” por el riesgo, teniendo en cuenta la actividad clave que más se asocia al riesgo, y se eliminan: "Administrar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
2. El proyecto de inversión posiblemente afectado por la materialización del riesgo, es el proyecto 1125 fortalecimiento y modernización de la gestión pública distrital.
3. Se diligencia la columna de perspectivas en la identificación de efectos.
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5. Se incluyen en el SIG nuevas acciones preventivas para el año 2020 para fortalecer la gestión del riesgo según la valoración.         
6. Se ajusta el plan contingente.</t>
  </si>
  <si>
    <t>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t>
  </si>
  <si>
    <t>Se definen acciones de tratamiento a implementar para el riesgo en la vigencia 2021.</t>
  </si>
  <si>
    <t xml:space="preserve">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t>
  </si>
  <si>
    <t xml:space="preserve">Se incluyó acción de tratamiento a implementar en el marco a la actualización del procedimiento 2211300-PR-221. </t>
  </si>
  <si>
    <t>Ejecutar el Plan para el pago de nómina</t>
  </si>
  <si>
    <t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</si>
  <si>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 xml:space="preserve">- Conflicto de intereses.
- Desconocimiento de los principios y valores institucionales.
- Amiguismo.
- Abuso de los privilegios de acceso a la información para la liquidación de nómina por la solicitud y/o aceptación de dádivas
</t>
  </si>
  <si>
    <t xml:space="preserve">- Desviación de los recursos públicos 
- Detrimento patrimonial
- Investigaciones disciplinarias, fiscales y/o penales
- Generación de reprocesos y desgaste administrativo.
</t>
  </si>
  <si>
    <t>-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
-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
-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Realizar el requerimiento  al/a la servidor/a  sobre la devolución del dinero adicional reconocido en los pagos de nómina  y las demás acciones a que haya lugar para efectiva la recuperación del dinero.
- Actualizar el mapa de riesgos Gestión Estratégica de Talento Humano</t>
  </si>
  <si>
    <t>- Director(a) Técnico(a) de Talento Humano
- Director/a Técnico/a de Talento Humano o quien se designe por competencia.
- Director/a Técnico/a y Profesional Especializado o Profesional Universitario de Talento Humano.
- Director/a Técnico/a de Talento Humano
- Director(a) Técnico(a) de Talento Humano</t>
  </si>
  <si>
    <t>-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
- Soportes de la reliquidación de la nómina que presenta presunta materialización del riesgo de corrupción.
- Soportes de la aplicación de las medidas determinadas por la Oficina de Control Interno Disciplinario y/o ente de control.
- Soportes de requerimiento y de las acciones a que haya lugar para la recuperación de los recursos.
- Mapa de riesgo  Gestión Estratégica de Talento Humano, actualizado.</t>
  </si>
  <si>
    <t>Se incluyen causas internas y externas (incluyendo las DOFA) y complementan consecuencias.
Se ajusta la valoración antes de controles a Alta
Se ajusta el nombre del riesgo y se incluye la explicación del riesgo.
Se incluyeron análisis de controles detectivos.
Se ajusta la valoración después de controles a Alta</t>
  </si>
  <si>
    <t>Se incluye la nueva causa "Fallas en la conectividad con los servidores de la Entidad" según la actualización de la DOFA del proceso.
Se adicionan actividades de prevención que se realizan mensualmente dentro del procedimiento.
Se cambia la acción después de los controles conforme el Informe de la Oficina de Control Interno por nuevas.</t>
  </si>
  <si>
    <t>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t>
  </si>
  <si>
    <t>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t>
  </si>
  <si>
    <t xml:space="preserve">Se ajusta el nombre del riesgo con el ánimo de ajustarlo a acciones netamente contenidas en el marco de la anticorrupción, eliminando las posibles fallas tecnológicas del sistema y/o plataforma utilizada para la liquidación de la nómina. 
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
Se ajusta actividad de control: "2211300-PR-177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
Se definen acciones de tratamiento a implementar para el riesgo en la vigencia 2021. </t>
  </si>
  <si>
    <t>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t>
  </si>
  <si>
    <t xml:space="preserve">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t>
  </si>
  <si>
    <t xml:space="preserve">
Se actualizó el contexto de la gestión del proceso.
Se ajustó la identificación del riesgo. 
Se ajustó la redacción y evaluación de los controles según los criterios definidos.
Se realizó la eliminación de actividades de control preventivo que no se ejecutan desde el procedimiento Gestión de Nómina y se incluyó control detectivo propio del proceso. 
Se eliminó control detectivo de auditoría. 
Se incluyeron los controles correctivos.
Se ajustaron las acciones de contingencia.  
Se definieron las acciones de tratamiento.
</t>
  </si>
  <si>
    <t xml:space="preserve">15/02/2022
_______________
</t>
  </si>
  <si>
    <t>Inicia  con  la  verificación  de  las  solicitudes  de  Certificados  de  Disponibilidad  Presupuestal,  continúa  con  la  expedición  del  registro presupuestal del compromiso, con el trámite de pago de las obligaciones adquiridas por la Secretaría General junto con el registro de las  operaciones  económicas  en  la  contabilidad  para  culminar  con  la  presentación  de  los  Estados  Financieros  y  de  la  rendición  de cuentas  ante  organismos  de  control.
Adicionalmente  participa  dentro  del  proceso  de  planeación  en  la  conformación  de  anteproyecto  de  presupuesto  y  en  el  proceso  de contratación  en  la  evaluación  de  indicadores  financieros.</t>
  </si>
  <si>
    <t>7. Mejorar la oportunidad en la ejecución de los recursos, a través del fortalecimiento de una cultura financiera, para lograr una gestión
pública efectiva.</t>
  </si>
  <si>
    <t>Se actualiza el contexto de la gestión del proceso
Se ajusta la descripción del riesgo, dejándola mas clara y precisa
Se define la probabilidad por exposición.
Se ajustó la calificación del impacto.
Se ajustó la redacción y evaluación de los controles según los criterios definidos.
Se incluyeron los controles correctivos.
Se ajustaron las acciones de contingencia.</t>
  </si>
  <si>
    <t xml:space="preserve">
Análisis después de controles
Tratamiento del riesgo</t>
  </si>
  <si>
    <t>Coordinar las actividades necesarias para garantizar el pago de las obligaciones adquiridas por la Secretaría General, de conformidad con las normas vigentes.</t>
  </si>
  <si>
    <t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</si>
  <si>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xml:space="preserve">- Conflicto de interés.
- Posibilidad que los controles de seguimiento no sean eficientes y permitan filtrar información sobre las características o el pago a realizar.
- Los funcionarios no son conscientes de los efectos legales y disciplinarios que podría tener la presentación de conductas dudosas.
- Información de entrada manipulada para efectuar los pagos.
- Interpretación inadecuada de la normatividad relacionada con las política tributarias, para favorecer intereses propios o particulares.
- Presiones indebidas para tramitar cuentas de cobro.
</t>
  </si>
  <si>
    <t xml:space="preserve">- Presiones o motivaciones individuales, sociales o colectivas que inciten a realizar conductas contrarias al deber ser.
</t>
  </si>
  <si>
    <t xml:space="preserve">- Perjuicio de la imagen institucional a nivel distrital.
- Sanciones legales y disciplinarias.
- Hallazgos por parte de órganos de control.
- Registro de hechos económicos no fidedigno.
- Reproceso de actividades para el pago de obligaciones y sus correspondientes registros.
- Estados financieros no razonables.
- Detrimento del presupuesto.
</t>
  </si>
  <si>
    <t xml:space="preserve">- Direccionamiento Estratégico
- Contratación
- Procesos de control en el Sistema de Gestión de Calidad
</t>
  </si>
  <si>
    <t>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t>
  </si>
  <si>
    <t xml:space="preserve">- Realizar seguimiento al avance a oficina de OTIC respecto al desarrollo de las funcionalidades de los  aplicativos financieros teniendo en cuenta los requerimientos realizados a los sistemas internos de información derivados de la gestión contable  
- Construir una herramienta de validación para la identificación de las cuentas bancarias asociadas a los proveedores que tienen varios contratos suscritos con la Secretaría General
- Establecer una herramienta de control del trámite de pagos
_______________
</t>
  </si>
  <si>
    <t xml:space="preserve">- Subdirector Financiero y equipo de pagos
- Subdirector Financiero y equipo de pagos
- Subdirector Financiero y equipo de pagos
_______________
</t>
  </si>
  <si>
    <t xml:space="preserve">- Registros de seguimiento al avance en el desarrollo de las funcionalidades de los sistemas internos de información derivados de la gestión contable  
- Matriz cuentas bancarias identificadas
- Matriz Control de Pagos
_______________
</t>
  </si>
  <si>
    <t xml:space="preserve">30/06/2022
30/06/2022
30/06/2022
_______________
</t>
  </si>
  <si>
    <t>-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
- Solicitar ante la Tesorería Distrital la liquidación de los valores no descontados, intereses de mora y sanción (si hay lugar) correspondientes.
- Expedir el recibo de código de barras a través del aplicativo de Tesorera Distrital de conceptos varios, generando los valores a consignar.
- Realizar la consignación de los valores pendientes y remitir al expediente de contratación.
- Realizar el registro contable de los reintegros.
- Actualizar el mapa de riesgos Gestión Financiera</t>
  </si>
  <si>
    <t>- Subdirector Financiero
- Subdirector Financiero
- Subdirector Financiero
- Subdirector Financiero
- Profesional de la Subdirección Financiera
- Subdirector Financiero</t>
  </si>
  <si>
    <t>-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
- Oficio a la Tesorería Distrital solicitando la liquidación de los valores no descontados, intereses de mora y sanción (si hay lugar) correspondientes.
- Recibo de código de barras a través del aplicativo de Tesorera Distrital de conceptos varios.
- Recibo de consignación y oficio o memorando enviado a la Dirección de contratación.
- Registro en el aplicativo contable.
- Mapa de riesgo  Gestión Financiera, actualizado.</t>
  </si>
  <si>
    <t>Nuevo riesgo identificado.</t>
  </si>
  <si>
    <t>Se incluyen soportes para la probabilidad establecida, producto de las auditorías, los seguimientos y la retroalimentación.
Se reprograma la fecha de terminación para la acción de tratamiento.</t>
  </si>
  <si>
    <t>Se ajusto la acción de proyectos de inversión respecto a la situación vigente
Se reprogramaron las actividades asociadas a la acción preventiva # 30</t>
  </si>
  <si>
    <t>Se reprogramaron las actividades asociadas a la acción preventiva #30</t>
  </si>
  <si>
    <t>Se reprogramaron las actividades asociadas a la acción preventiva #30
Se ajustaron todas las actividades de control de acuerdo con la modificación realizada en el  procedimiento   2211400-PR-333 Gestión de pagos versión 06</t>
  </si>
  <si>
    <t xml:space="preserve">
Se actualiza el contexto de la gestión del proceso
Se ajusta la descripción del riesgo, dejándola mas clara y precisa
Se define la probabilidad por exposición.
Se ajustó la calificación del impacto.
Se ajustó la redacción y evaluación de los controles según los criterios definidos.
Se incluyeron los controles correctivos.
Se ajustaron las acciones de contingencia.</t>
  </si>
  <si>
    <t>Garantizar el registro adecuado y oportuno de los hechos económicos de la Entidad, que permite elaborar y presentar los estados financieros.</t>
  </si>
  <si>
    <t xml:space="preserve">Posibilidad de afectación reputacional por  hallazgos y sanciones impuestas por órganos de control, debido a uso indebido de información privilegiada para el inadecuado registro de los hechos económicos, con el fin de obtener beneficios propios o de terceros  </t>
  </si>
  <si>
    <t xml:space="preserve">- Conflicto de interés.
- No se tienen establecidos controles adecuados para el tratamiento de la información sobre los hechos económicos.
- Los funcionarios no son conscientes de los efectos legales y disciplinarios que podría tener la presentación de conductas dudosas.
- Información de entrada manipulada para registrar los hechos económicos.
- Interpretación inadecuada de la normatividad relacionada con las política contables, para favorecer intereses propios o particulares.
</t>
  </si>
  <si>
    <t xml:space="preserve">- Perjuicio de la imagen institucional a nivel distrital.
- Sanciones legales y disciplinarias.
- Hallazgos por parte de órganos de control.
- No fenecimiento de la cuenta.
- Registro de hechos económicos no fidedigno.
- Reproceso de actividades para el registro de hechos económicos.
- Estados financieros no razonables.
</t>
  </si>
  <si>
    <t xml:space="preserve">- Direccionamiento Estratégico
- Gestión de Recursos Físicos
- Gestión Estratégica de Talento Humano
- Contratación
</t>
  </si>
  <si>
    <t xml:space="preserve">- Solicitar a la oficina de OTIC la realización de capacitaciones relacionadas con cada uno de los aplicativos internos financieros
- Realizar seguimiento al avance a oficina de OTIC respecto al desarrollo de las funcionalidades de los  aplicativos financieros teniendo en cuenta los requerimientos realizados a los sistemas internos de información derivados de la gestión contable  
_______________
</t>
  </si>
  <si>
    <t xml:space="preserve">- Subdirector Financiero y equipo contable
- Subdirector Financiero y equipo contable
_______________
</t>
  </si>
  <si>
    <t xml:space="preserve">- Solicitud de la capacitación relacionada con cada uno de los aplicativos internos financieros y evidencia de la participación del equipo contable
- Registros de seguimiento al avance en el desarrollo de las funcionalidades de los sistemas internos de información derivados de la gestión contable  
_______________
</t>
  </si>
  <si>
    <t xml:space="preserve">30/06/2022
30/06/2022
_______________
</t>
  </si>
  <si>
    <t>-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
- Realizar los ajustes correspondientes al registro contable indebido, o complementar la información que corresponda a los hechos reales.
- Reportar el registro contable para el siguiente periodo.
- Actualizar el mapa de riesgos Gestión Financiera</t>
  </si>
  <si>
    <t>- Subdirector Financiero
- Profesional de la Subdirección Financiera
- Profesional de la Subdirección Financiera
- Subdirector Financiero</t>
  </si>
  <si>
    <t>-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
- Registro contable ajustado en LIMAY.
- Comprobante de contabilidad.
- Mapa de riesgo  Gestión Financiera, actualizado.</t>
  </si>
  <si>
    <t>Se ajusto la acción de proyectos de inversión respecto a la situación vigente
Se reprogramaron las actividades asociadas a la acción preventiva # 31</t>
  </si>
  <si>
    <t>Se reprogramaron las actividades asociadas a las acciones preventivas # 44 y #26</t>
  </si>
  <si>
    <t>Se reprogramaron las actividades asociadas a la acción preventiva #31</t>
  </si>
  <si>
    <t xml:space="preserve"> Se reprogramaron las actividades asociadas a la acción preventiva #31</t>
  </si>
  <si>
    <t>Se reprogramaron las actividades asociadas a la acción preventiva #31
Se ajustaron todas las actividades de control de acuerdo con la modificación realizada en el  procedimiento  Gestión Contable 2211400-PR-025   con versión 16</t>
  </si>
  <si>
    <t>Este  proceso  inicia  con  la  formulación  del  Plan  de  Acción  Distrital,  continúa  con  la  Coordinación  del  Sistema  Distrital  de  Asistencia, Atención   y   Reparación   Integral   a   Víctimas   en   Bogotá,   el   Otorgamiento   de   Ayuda   Humanitaria   Inmediata,   la   Elaboración, implementación,  seguimiento  y  medidas  individuales  de  reparación  en  los  planes  de  atención  a  víctimas  del  conflicto  armado residentes en Bogotá, la Implementación de Medidas de Reparación Colectiva a cargo de la Alta Consejería para los Derechos de las Víctimas,  la  Paz  y  la  Reconciliación,  además  de  la  Implementación  de  acciones  en  materia  de  Memoria,  Paz  y  Reconciliación  con saldo  pedagógico,  y  termina  con  la  contribución  al  acceso  al  goce  efectivo  de  derechos  de  las  víctimas.</t>
  </si>
  <si>
    <t>Jefe de Oficina Alta Consejería de Paz, Víctimas y la Reconciliación</t>
  </si>
  <si>
    <t>1. Implementar estrategias y acciones que aporten a la construcción de la paz, la reparación, la memoria y la reconciliación en Bogotá región.</t>
  </si>
  <si>
    <t xml:space="preserve">- 7871 Construcción de Bogotá-región como territorio de paz para las víctimas y la reconciliación
</t>
  </si>
  <si>
    <t>Se retira el proyecto 1156 "Bogotá Mejor para las Víctimas, la Paz y la reconciliación" y se incluye el nuevo proyecto 7871 "Construcción de Bogotá-región como territorio de paz para las víctimas y la reconciliación" asociado al proceso.
Se retiran los dos controles detectivos transversales asociados a los procedimientos de "Auditorías internas de gestión" y "Auditorias internas de calidad" y se identificó un control detectivo propio para el proceso.</t>
  </si>
  <si>
    <t>Entregar medidas de ayuda humanitaria inmediata a las personas que llegan a la ciudad de Bogotá y que manifiestan haber sido desplazadas y encontrarse en situación de vulnerabilidad acentuada 
Fase (actividad): Gestionar el funcionamiento administrativo y operativo para el otorgamiento de la ayuda humanitaria.</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</si>
  <si>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</si>
  <si>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 xml:space="preserve">- Falta de integridad del funcionario.
- Existencia de intereses personales del funcionario.
- Abuso de la condición de servidor público a través de la solicitud y/o aceptación de dádivas.
- Uso indebido de usuarios asignados en el sistema de información.
- Conflicto de intereses.
</t>
  </si>
  <si>
    <t xml:space="preserve">- Intereses particulares de las personas que requieren la ayuda humanitaria.
- Las exigencias de los clientes se basan en aspectos subjetivos, fuera del contexto del proceso y de la Entidad.
- Presiones o motivaciones individuales, sociales o colectivas, que inciten a realizar conductas contrarias al deber ser.
</t>
  </si>
  <si>
    <t xml:space="preserve">- Favorabilidad para sí mismo o para un tercero en la entrega y/o prestación de un bien, trámite y/o servicio.
- Pérdida de legitimidad de la  Administración Distrital.
- Percepción negativa de la ciudadanía frente a la entidad.
- Generación de reprocesos y desgaste administrativo.
- Investigaciones disciplinarias, fiscales y/o penales.
- Afectación de la igualdad de los ciudadanos para hacer uso de sus derechos.
- Afectación del presupuesto asignado para el otorgamiento de atención o ayuda humanitaria inmediata
</t>
  </si>
  <si>
    <t xml:space="preserve">- Implementar controles preventivos automáticos en el Sistema de Información de Víctimas de Bogotá - SIVIC.
_______________
</t>
  </si>
  <si>
    <t xml:space="preserve">- Alto Consejero de Paz, Victimas y Reconciliación
_______________
</t>
  </si>
  <si>
    <t xml:space="preserve">- Controles preventivos automáticos implementados en el sistema de información de víctimas de Bogotá - SIVIC
_______________
</t>
  </si>
  <si>
    <t>-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
- Si el conocimiento de la situación es inmediata, 
1. Comunicarse con el apoyo de la supervisión del operador de la AHÍ (Según sea el caso) y detener temporalmente la entrega.
2. Realizar nueva evaluación de vulnerabilidad por parte de otro profesional; Si no aplica, se realiza revocatoria directa del otorgamiento inicial.
- Si el conocimiento de la situación es espaciado en el Tiempo:
1. Solicitar información sobre lo ocurrido al profesional que otorga, al que revisa y al que aprueba la medida sobre lo sucedido.
2. activar ruta con el equipo jurídico de la OACPVR, con el fin de realizar el análisis del caso y gestionar las acciones según concepto jurídico
- Actualizar el mapa de riesgos Asistencia, atención y reparación integral a víctimas del conflicto armado e implementación de acciones de memoria, paz y reconciliación en Bogotá</t>
  </si>
  <si>
    <t>- Jefe de Oficina Alta Consejería de Paz, Víctimas y la Reconciliación
- Profesional Universitario y/o especializado Oficina Alta Consejería de Paz, Victimas y Reconciliación
- Profesional Universitario y/o especializado Oficina Alta Consejería de Paz, Victimas y Reconciliación
- Jefe de Oficina Alta Consejería de Paz, Víctimas y la Reconciliación</t>
  </si>
  <si>
    <t>-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
- Comunicación del caso con el operador. (Correo electrónico)
- Comunicación del caso con el operador. (Correo electrónico)
- Mapa de riesgo  Asistencia, atención y reparación integral a víctimas del conflicto armado e implementación de acciones de memoria, paz y reconciliación en Bogotá, actualizado.</t>
  </si>
  <si>
    <t>Se realizó el análisis de probabilidad por frecuencia y por tanto se redujo la valoración del riesgo antes de controles
Se realizó el análisis de probabilidad por frecuencia y por tanto se redujo la valoración del riesgo antes de controles
Se determinó el impacto del riesgo por medio de la encuesta con enfoque de corrupción
Se adicionaron como controles detectivos, las auditorías de gestión y calidad realizadas por Control Interno
Se modificó el control preventivo asociado al riesgo, de acuerdo con ajuste realizado en el procedimiento respectivo
Se planteó una nueva acción para tratar el riesgo y se estableció plan de contingencia</t>
  </si>
  <si>
    <t>Se adicionaron nuevas evidencias que respaldan la no materialización del riesgo, manteniendo la valoración inicial.
Se establece la acción de tratamiento para incluir un control detectivo adicional en el procedimiento "Otorgar ayuda y atención humanitaria inmediata"</t>
  </si>
  <si>
    <t>Se identifica el proyecto de inversión que posiblemente se puede ver afectado por el riesgo.
Para cada uno de los efectos (consecuencias) se identifican las perspectivas.
Se identifican las perspectivas de impacto para el riesgo.
Se definió una nueva actividad de control frente a la probabilidad para el riesgo de gestión.
Se definió una nueva actividad para fortalecer la gestión del riesgo según la valoración.
Las acciones ejecutadas en la vigencia anterior fueron eliminadas del mapa de riesgos.</t>
  </si>
  <si>
    <t>Adicionalmente se modificó el nombre utilizado como soporte a "Matriz de seguimiento AHI (mes) y correo electrónico" en la evidencia de los controles.
Se retiró la acción de tratamiento 50 de 2020 debido al cumplimiento de su término.
Se creó acción AP 17 del 2021 como parte del tratamiento del riesgo.</t>
  </si>
  <si>
    <t>Se actualiza el contexto de la gestión del proceso.
Se ajusta la identificación del riesgo
Se define la probabilidad por exposición.
Se ajustó la calificación del impacto.
Se ajustó la redacción y evaluación de los controles según los criterios definidos.
Se incluyeron los controles correctivos.
Se ajustaron las acciones de contingencia.
Se formulo acción de tratamiento</t>
  </si>
  <si>
    <t xml:space="preserve">31/07/2022
_______________
</t>
  </si>
  <si>
    <t xml:space="preserve">- Realizar dos taller internos de fortalecimiento de la ética del auditor.
_______________
</t>
  </si>
  <si>
    <t>- Director(a) de Talento Humano
- Profesional Universitario de Talento Humano. 
- Director/a Técnico/a y Profesional Universitario de Talento Humano.
- Director(a) de Talento Humano</t>
  </si>
  <si>
    <t xml:space="preserve">-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Expedir la certificación de cumplimiento de requisitos mínimos con base en la información contenida en los soportes (certificaciones académicas o laborales) aportados por el aspirante en su hoja de vida o historia laboral.
- Expedir la certificación de cumplimiento de requisitos mínimos con base en la información contenida en los soportes (certificaciones académicas o laborales) aportados por el aspirante en su hoja de vida o historia laboral.
_______________
</t>
  </si>
  <si>
    <t xml:space="preserve">- Profesional de la Dirección de Talento Humano autorizado por el(la) Director(a) de Talento Humano.
- Director/a Técnico/a de Talento Humano
- Director/a Técnico/a de Talento Humano
_______________
</t>
  </si>
  <si>
    <t xml:space="preserve">- Base de Datos de la planta de personal de la entidad actualizada.
- Certificación de cumplimiento de requisitos mínimos proyectada y revisada por los Profesionales de la Dirección de Talento.
- Certificación de cumplimiento de requisitos mínimos proyectada y revisada por los Profesionales de la Dirección de Talento.
_______________
</t>
  </si>
  <si>
    <t xml:space="preserve">31/12/2022
31/12/2022
31/12/2022
_______________
</t>
  </si>
  <si>
    <t xml:space="preserve">- Proyectar para firma de la Subsecretaría Corporativa, la solicitud que se realiza a la Subdirección Financiera, para la expedición del Registro Presupuestal acompañado de los respectivos soportes firmados y aprobados por los responsables.
- Proyectar para firma de la Subsecretaría Corporativa, la solicitud que se realiza a la Subdirección Financiera, para la expedición del Registro Presupuestal acompañado de los respectivos soportes firmados y aprobados por los responsables.
_______________
</t>
  </si>
  <si>
    <t xml:space="preserve">- Profesional Especializado o Profesional Universitario de Talento Humano.
- Profesional Especializado o Profesional Universitario de Talento Humano.
_______________
</t>
  </si>
  <si>
    <t xml:space="preserve">- Memorando en el cual se solicita el registro presupuestal a la Subdirección Financiera.
- Memorando en el cual se solicita el registro presupuestal a la Subdirección Financiera.
_______________
</t>
  </si>
  <si>
    <t xml:space="preserve">- 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
- 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
_______________
</t>
  </si>
  <si>
    <t xml:space="preserve">- Director Distrital de Archivo de Bogotá
- Director Distrital de Archivo de Bogotá
_______________
</t>
  </si>
  <si>
    <t xml:space="preserve">- Documento con línea argumentativa y acuerdos de servicio en materia contractual relacionadas con actividades de gestión documental y archivos.
- Documento con línea argumentativa y acuerdos de servicio en materia contractual relacionadas con actividades de gestión documental y archivos.
_______________
</t>
  </si>
  <si>
    <t xml:space="preserve">21/02/2022
21/02/2022
_______________
</t>
  </si>
  <si>
    <t xml:space="preserve">21/06/2022
21/06/2022
_______________
</t>
  </si>
  <si>
    <r>
      <t xml:space="preserve">Los controles se encuentran anonimizados, por lo cual el detalle podrá ser solicitado al correo electrónico de la Oficina Asesora de Planeación:
</t>
    </r>
    <r>
      <rPr>
        <b/>
        <sz val="15"/>
        <color theme="4" tint="-0.249977111117893"/>
        <rFont val="Arial Narrow"/>
        <family val="2"/>
      </rPr>
      <t>oapsecgeneral@alcaldiabogota.gov.co</t>
    </r>
  </si>
  <si>
    <t>Identificador</t>
  </si>
  <si>
    <t>Enfoque</t>
  </si>
  <si>
    <t>Objetivo_Procesos</t>
  </si>
  <si>
    <t>Tipo_proceso</t>
  </si>
  <si>
    <t>Categorías_Gestión</t>
  </si>
  <si>
    <t>Categorías_Corrupción</t>
  </si>
  <si>
    <t>Preposiciones</t>
  </si>
  <si>
    <t>Tipo_riesgo</t>
  </si>
  <si>
    <t>Trámites_y_OPAs</t>
  </si>
  <si>
    <t>Otros_procesos_afectados</t>
  </si>
  <si>
    <t>Riesgos_estratégicos</t>
  </si>
  <si>
    <t>Agente_generador_internas</t>
  </si>
  <si>
    <t>Agente_generador_externas</t>
  </si>
  <si>
    <t>Debilidades</t>
  </si>
  <si>
    <t>Amenazas</t>
  </si>
  <si>
    <t>Probab_frecuencia</t>
  </si>
  <si>
    <t>Probabilidad_factibilidad</t>
  </si>
  <si>
    <t>x</t>
  </si>
  <si>
    <t>Escalas_probabilidad</t>
  </si>
  <si>
    <t>Escalas_impacto</t>
  </si>
  <si>
    <t>Respuestas</t>
  </si>
  <si>
    <t>Zonas_riesgo</t>
  </si>
  <si>
    <t>Propósito_probabilidad</t>
  </si>
  <si>
    <t>Propósito_impacto</t>
  </si>
  <si>
    <t>Evidencia</t>
  </si>
  <si>
    <t>Ejecución</t>
  </si>
  <si>
    <t>Mitiga_causas</t>
  </si>
  <si>
    <t>Detecta_efectos</t>
  </si>
  <si>
    <t>Calificación_control</t>
  </si>
  <si>
    <t>Ayudan_disminuir_probabilidad</t>
  </si>
  <si>
    <t>Ayudan_disminuir_impacto</t>
  </si>
  <si>
    <t>Líderes_Procesos</t>
  </si>
  <si>
    <t>Fecha_aprobacion</t>
  </si>
  <si>
    <t>Fechas_terminacion_acciones</t>
  </si>
  <si>
    <t>Asesorar Técnicamente y formular Proyectos en materia TIC, para la ejecución del Plan Distrital de Desarrollo y las Políticas, Directrices y Lineamientos TIC en el Distrito Capital.</t>
  </si>
  <si>
    <t>al</t>
  </si>
  <si>
    <t>Cumplimiento</t>
  </si>
  <si>
    <t>-- Trámites</t>
  </si>
  <si>
    <t>Todos los procesos en el Sistema de Gestión de Calidad</t>
  </si>
  <si>
    <t>Afectación de imagen institucional por la materialización de actos de corrupción.</t>
  </si>
  <si>
    <t>Financieros</t>
  </si>
  <si>
    <t>Sociales</t>
  </si>
  <si>
    <t>Se ha presentado más de una vez en el presente año (5)</t>
  </si>
  <si>
    <t>Es seguro que suceda (5)</t>
  </si>
  <si>
    <t>X</t>
  </si>
  <si>
    <t>Prevenir</t>
  </si>
  <si>
    <t>Detectar</t>
  </si>
  <si>
    <t>Completa</t>
  </si>
  <si>
    <t>Siempre</t>
  </si>
  <si>
    <t>Todas</t>
  </si>
  <si>
    <t>Todos</t>
  </si>
  <si>
    <t>Fuerte</t>
  </si>
  <si>
    <t>Directamente</t>
  </si>
  <si>
    <t>Jefe Oficina de la Alta Consejería Distrital de TIC</t>
  </si>
  <si>
    <t>Oficina de Alta Consejería Distrital de Tecnologías de Información y Comunicaciones - TIC</t>
  </si>
  <si>
    <t>Delegación inadecuada</t>
  </si>
  <si>
    <t>ante</t>
  </si>
  <si>
    <t>Imagen</t>
  </si>
  <si>
    <t>Suscripción y venta del registro distrital</t>
  </si>
  <si>
    <t>Procesos estratégicos en el Sistema de Gestión de Calidad</t>
  </si>
  <si>
    <t>Políticas públicas ineficaces.</t>
  </si>
  <si>
    <t>Personal</t>
  </si>
  <si>
    <t>Políticos</t>
  </si>
  <si>
    <t>Se presentó una vez en el presente año (4)</t>
  </si>
  <si>
    <t>Existe una alta posibilidad que suceda (4)</t>
  </si>
  <si>
    <t>No es un control</t>
  </si>
  <si>
    <t>Incompleta</t>
  </si>
  <si>
    <t>Algunas veces</t>
  </si>
  <si>
    <t>La mayoría</t>
  </si>
  <si>
    <t>No disminuye</t>
  </si>
  <si>
    <t>Indirectamente</t>
  </si>
  <si>
    <t>Jefe de Oficina Alta Consejería para los Derechos de las Víctimas, Paz y Reconciliación</t>
  </si>
  <si>
    <t>Oficina de Alta Consejería de Paz, Víctimas y Reconciliación</t>
  </si>
  <si>
    <t>Formular lineamientos, directrices y/o estrategias en materia de comunicación pública para la secretaria general y entidades del distrito, que sirvan como marco de actuación comunicativa y permitan garantizar a los ciudadanos y grupos de valor, el derecho a distrito, que sirvan como marco de actuación comunicativa y permitan garantizar a los ciudadanos y grupos de valor, el derecho a informar y recibir información veraz e imparcial de las gestiones, tramites, servicios y logros del Gobierno Distrital, que promuevan mejoras en la cultura ciudadana, la convivencia y sentido de pertenencia y amor por la Ciudad.</t>
  </si>
  <si>
    <t>con</t>
  </si>
  <si>
    <t>Tecnología</t>
  </si>
  <si>
    <t>Publicación de actos administrativos en el registro distrital</t>
  </si>
  <si>
    <t>Procesos misionales y estratégicos misionales en el Sistema de Gestión de Calidad</t>
  </si>
  <si>
    <t>Debilidades en el seguimiento al desarrollo de los proyectos priorizados por el Alcalde.</t>
  </si>
  <si>
    <t>Personas</t>
  </si>
  <si>
    <t>Se presentó al menos una vez en los últimos 2 años (3)</t>
  </si>
  <si>
    <t>Existe una posibilidad media que suceda (3)</t>
  </si>
  <si>
    <t>No existe</t>
  </si>
  <si>
    <t>No se ejecuta</t>
  </si>
  <si>
    <t>Algunas</t>
  </si>
  <si>
    <t>Algunos</t>
  </si>
  <si>
    <t>Débil</t>
  </si>
  <si>
    <t>Jefe Oficina Consejería de Comunicaciones</t>
  </si>
  <si>
    <t>Oficina Consejería de Comunicaciones</t>
  </si>
  <si>
    <t>de</t>
  </si>
  <si>
    <t>-- Otros procedimientos administrativos</t>
  </si>
  <si>
    <t>Procesos misionales en el Sistema de Gestión de Calidad</t>
  </si>
  <si>
    <t>Limitar el posicionamiento a nivel internacional del Distrito Capital, debido a la gestión inadecuada de las oportunidades cooperación e internacionalización.</t>
  </si>
  <si>
    <t>Económicos</t>
  </si>
  <si>
    <t>Se presentó al menos una vez en los últimos 4 años (2)</t>
  </si>
  <si>
    <t>Alguna vez podría ocurrir (2)</t>
  </si>
  <si>
    <t>Menor (2)</t>
  </si>
  <si>
    <t>Ninguna</t>
  </si>
  <si>
    <t>Ninguno</t>
  </si>
  <si>
    <t>Lograr la notificación oportuna y ajustada a la normatividad de las decisiones administrativas y establecer los fallos absolutorios o condenatorios, ajustados a la normativa, los procedimientos y protocolos dispuestos por la Secretaría General, para estos efectos.</t>
  </si>
  <si>
    <t>Tráfico de influencias</t>
  </si>
  <si>
    <t>durante</t>
  </si>
  <si>
    <t>Financiero</t>
  </si>
  <si>
    <t>Impresión de artes gráficas para las entidades del distrito capital</t>
  </si>
  <si>
    <t>Procesos de apoyo operativo en el Sistema de Gestión de Calidad</t>
  </si>
  <si>
    <t>Fallas en la prestación de los bienes y servicios que oferta la Secretaria General</t>
  </si>
  <si>
    <t>Estratégicos</t>
  </si>
  <si>
    <t>Tecnológicos</t>
  </si>
  <si>
    <t>Nunca o no se ha presentado en los últimos 4 años (1)</t>
  </si>
  <si>
    <t>Excepcionalmente ocurriría (1)</t>
  </si>
  <si>
    <t>Oficina de Control Interno Disciplinario</t>
  </si>
  <si>
    <t>Orientar estratégicamente a la Secretaria General en la planeación, ejecución, seguimiento y monitoreo de los resultados con miras al cumplimiento de la misión, visión, plan de desarrollo distrital y objetivos institucionales.</t>
  </si>
  <si>
    <t>en</t>
  </si>
  <si>
    <t>Operativo</t>
  </si>
  <si>
    <t>Visitas guiadas Archivo de Bogotá</t>
  </si>
  <si>
    <t>Procesos de control en el Sistema de Gestión de Calidad</t>
  </si>
  <si>
    <t>Gestión ineficaz para la simplificación, racionalización y virtualización de trámites, que limita el acceso y goce efectivo a los servicios, y desmejora el clima de negocios.</t>
  </si>
  <si>
    <t>Comunicación interna</t>
  </si>
  <si>
    <t>Medioambientales</t>
  </si>
  <si>
    <t>Jefe Oficina Asesora de Planeación</t>
  </si>
  <si>
    <t>Elaborar los impresos de artes gráficas requeridos por las entidades del Distrito Capital y garantizar la publicidad y transparencia de los actos administrativos con la publicación en el Registro Distrital.</t>
  </si>
  <si>
    <t>hacia</t>
  </si>
  <si>
    <t>Inscripción programas de formación virtual para servidores públicos del Distrito Capital</t>
  </si>
  <si>
    <t>Ningún otro proceso en el Sistema de Gestión de Calidad</t>
  </si>
  <si>
    <t>Cobertura limitada en los canales de interacción, que genera desconocimiento de la demanda de productos, bienes y servicios por parte de la ciudadanía.</t>
  </si>
  <si>
    <t>Infraestructura</t>
  </si>
  <si>
    <t>Comunicación externa</t>
  </si>
  <si>
    <t>Elaborar e implementar el Plan Estratégico de Tecnologías de la Información y las Comunicaciones (PETI), basado en la arquitectura empresarial de tecnología de información, que facilite el desarrollo de la estrategia y de la gestión de la Secretaría General , como también permitir el oportuno acceso a la información requerida por la entidad y los grupos de interés, considerando criterios de confiabilidad, seguridad de la información, eficiencia y oportunidad.</t>
  </si>
  <si>
    <t>para</t>
  </si>
  <si>
    <t>-- Ningún trámite y/o procedimiento administrativo</t>
  </si>
  <si>
    <t>Subutilización de la infraestructura dispuesta para el aprovechamiento del ciudadano.</t>
  </si>
  <si>
    <t>Oficina de Tecnologías de la Información y las Comunicaciones</t>
  </si>
  <si>
    <t>Realizar de manera efectiva, oportuna y eficiente las actividades de evaluación, aseguramiento, asesoría y fomento de autocontrol, en condiciones de independencia y objetividad, con el fin de apoyar el logro de los objetivos institucionales y el fortalecimiento de la gestión de riesgos, gobierno y control de conformidad con el plan anual de auditorías y la normativa vigente.</t>
  </si>
  <si>
    <t>sobre</t>
  </si>
  <si>
    <t>Falta de apropiación del modelo de gestión por procesos de la entidad, que genera insatisfacción a los grupos de valor de la Secretaria General.</t>
  </si>
  <si>
    <t>Oficina de Control Interno</t>
  </si>
  <si>
    <t>Fortalecer la Administración y Gestión pública Distrital a través de políticas, lineamientos, estrategias, estudios e investigaciones, orientadas a la modernización y mejora institucional.</t>
  </si>
  <si>
    <t>Incumplimiento o atraso en los programas, proyectos y gestión de la Secretaria General.</t>
  </si>
  <si>
    <t>Director Distrital de Desarrollo Institucional</t>
  </si>
  <si>
    <t>Garantizar la identificación, configuración, instalación, conectividad y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t>
  </si>
  <si>
    <t>Debilidades en las acciones de articulación interinstitucional que afectan las acciones para la modernización de la infraestructura física del Distrito.</t>
  </si>
  <si>
    <t>Dirigir y coordinar la gestión y divulgación de la función archivística y del patrimonio documental del Distrito Capital, con el fin de propender la gestión del conocimiento y el acceso a la información por parte de la ciudadanía y los grupos de interés, así como la propender la gestión del conocimiento y el acceso a la información por parte de la ciudadanía y los grupos de interés, así como la gestión administrativa, transparencia y buen gobierno de la Administración Distrital.</t>
  </si>
  <si>
    <t>Pérdida del conocimiento institucional, que genera obsolescencia de la gestión.</t>
  </si>
  <si>
    <t>Director(a) del Archivo de Bogotá</t>
  </si>
  <si>
    <t>Orientar el cumplimiento del ciclo de Políticas Públicas definido por la Secretaría Distrital de Planeación y establecer los parámetros para emitir lineamientos técnicos, de modo que las dependencias competentes cuenten con un único estándar para generar éstos productos, en cumplimiento de la misionalidad de la Secretaría General.</t>
  </si>
  <si>
    <t>Limitada disponibilidad de los canales de comunicación e interacción con la ciudadanía, que impide visualizar la transparencia en la gestión distrital.</t>
  </si>
  <si>
    <t>Subsecretario(a) Técnico(a)</t>
  </si>
  <si>
    <t>xxx</t>
  </si>
  <si>
    <t>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t>
  </si>
  <si>
    <t>Dificultades de la implementación del ERP no evidenciadas, desde el ejercicio de monitoreo, a cargo de la Secretaria General.</t>
  </si>
  <si>
    <t>Gestionar la seguridad y salud en el trabajo de los servidores(as) públicos(as) de la entidad, contratistas y visitantes, para minimizar la ocurrencia de incidentes, accidentes de trabajo, enfermedades laborales y los riesgos que puedan afectar su calidad de vida y fomentar una cultura encaminada al cuidado personal, mediante la adopción de hábitos de vida saludable, promoviendo la salud, previniendo la enfermedad y preparándolos ante situaciones de emergencia.</t>
  </si>
  <si>
    <t>Ambiente laboral desfavorable.</t>
  </si>
  <si>
    <t>Disponer de los recursos necesarios para garantizar la prestación de los servicios de apoyo administrativo para el cumplimiento de los objetivos de la Secretaría General de la Alcaldía Mayor de Bogotá D.C, y la gestión de todas las dependencias que la componen.</t>
  </si>
  <si>
    <t>Imagen institucional desmejorada por la deficiente divulgación, en materia de acciones, decisiones y resultados de la gestión del Distrito Capital.</t>
  </si>
  <si>
    <t>Subdirector Servicios Administrativos</t>
  </si>
  <si>
    <t>Implementar los lineamientos de la Política Pública Distrital de Servicio a la Ciudadanía, facilitando al ciudadano(a), el acceso a la oferta institucional de trámites y servicios, al ejercicio de los derechos y al mejoramiento del clima de negocios, de forma efectiva, amable y oportuna a través de los canales de interacción, para contribuir al bienestar y calidad de vida de la Ciudadanía en el Distrito Capital.</t>
  </si>
  <si>
    <t>-- Todos los riesgos estratégicos</t>
  </si>
  <si>
    <t>-- Ningún riesgo estratégico</t>
  </si>
  <si>
    <t>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 públicos (as) que el Alcalde Mayor nombre o designe, de conformidad con las competencias que asisten a la dependencia.</t>
  </si>
  <si>
    <t>Atender las necesidades de carácter legal, propendiendo por la aplicación de la normatividad vigente a cada uno de los procedimientos que se desarrollan en el marco jurídico, defensa institucional y representación judicial y extrajudicial de la Secretaría General.</t>
  </si>
  <si>
    <t>Oficina Asesora de Jurídica</t>
  </si>
  <si>
    <t>Establecer y realizar acciones de cooperación, relacionamiento estratégico, proyección y posicionamiento de la ciudad, en el ámbito internacional, fundamentado en la gestión del conocimiento.</t>
  </si>
  <si>
    <t>Director(a) de la Dirección Distrital de Relaciones Internacionales</t>
  </si>
  <si>
    <t>Posibilidad de afectación reputacional</t>
  </si>
  <si>
    <t>Posibilidad de afectación económica (o presupuestal)</t>
  </si>
  <si>
    <t>Área</t>
  </si>
  <si>
    <t>Muy alta (5)</t>
  </si>
  <si>
    <t>Alta (4)</t>
  </si>
  <si>
    <t>Leve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</si>
</sst>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240A]d&quot; de &quot;mmmm&quot; de &quot;yyyy;@"/>
    <numFmt numFmtId="166" formatCode="0.0%"/>
  </numFmts>
  <fonts count="25" x14ac:knownFonts="1">
    <font>
      <sz val="11"/>
      <color theme="1"/>
      <name val="Calibri"/>
      <family val="2"/>
      <scheme val="minor"/>
    </font>
    <font>
      <b/>
      <sz val="11"/>
      <color theme="1"/>
      <name val="Calibri"/>
      <family val="2"/>
      <scheme val="minor"/>
    </font>
    <font>
      <sz val="10"/>
      <color theme="1"/>
      <name val="Arial Narrow"/>
      <family val="2"/>
    </font>
    <font>
      <b/>
      <sz val="10"/>
      <name val="Arial Narrow"/>
      <family val="2"/>
    </font>
    <font>
      <sz val="10"/>
      <name val="Arial"/>
      <family val="2"/>
    </font>
    <font>
      <sz val="10"/>
      <color theme="1"/>
      <name val="Calibri"/>
      <family val="2"/>
      <scheme val="minor"/>
    </font>
    <font>
      <sz val="10"/>
      <name val="Arial Narrow"/>
      <family val="2"/>
    </font>
    <font>
      <u/>
      <sz val="11"/>
      <color theme="10"/>
      <name val="Calibri"/>
      <family val="2"/>
      <scheme val="minor"/>
    </font>
    <font>
      <b/>
      <sz val="10"/>
      <color theme="0"/>
      <name val="Arial Narrow"/>
      <family val="2"/>
    </font>
    <font>
      <sz val="11"/>
      <color theme="1"/>
      <name val="Calibri"/>
      <family val="2"/>
      <scheme val="minor"/>
    </font>
    <font>
      <b/>
      <sz val="11"/>
      <color theme="0"/>
      <name val="Calibri"/>
      <family val="2"/>
      <scheme val="minor"/>
    </font>
    <font>
      <sz val="14"/>
      <color theme="1"/>
      <name val="Calibri"/>
      <family val="2"/>
      <scheme val="minor"/>
    </font>
    <font>
      <sz val="20"/>
      <color theme="1"/>
      <name val="Calibri"/>
      <family val="2"/>
      <scheme val="minor"/>
    </font>
    <font>
      <b/>
      <sz val="20"/>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color theme="0"/>
      <name val="Arial Narrow"/>
      <family val="2"/>
    </font>
    <font>
      <b/>
      <sz val="15"/>
      <color theme="1"/>
      <name val="Arial Narrow"/>
      <family val="2"/>
    </font>
    <font>
      <b/>
      <sz val="15"/>
      <color theme="4" tint="-0.249977111117893"/>
      <name val="Arial Narrow"/>
      <family val="2"/>
    </font>
    <font>
      <b/>
      <sz val="10"/>
      <color theme="1"/>
      <name val="Arial"/>
      <family val="2"/>
    </font>
    <font>
      <b/>
      <sz val="10"/>
      <color theme="1"/>
      <name val="Calibri"/>
      <family val="2"/>
      <scheme val="minor"/>
    </font>
    <font>
      <sz val="11"/>
      <name val="Calibri"/>
      <family val="2"/>
      <scheme val="minor"/>
    </font>
    <font>
      <sz val="10"/>
      <color theme="1"/>
      <name val="Arial"/>
      <family val="2"/>
    </font>
    <font>
      <sz val="10"/>
      <name val="Calibri"/>
      <family val="2"/>
      <scheme val="minor"/>
    </font>
  </fonts>
  <fills count="28">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912B3C"/>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3" tint="-0.249977111117893"/>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indexed="13"/>
        <bgColor indexed="64"/>
      </patternFill>
    </fill>
  </fills>
  <borders count="29">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style="dashed">
        <color auto="1"/>
      </top>
      <bottom style="dashed">
        <color auto="1"/>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7" fillId="0" borderId="0" applyNumberFormat="0" applyFill="0" applyBorder="0" applyAlignment="0" applyProtection="0"/>
    <xf numFmtId="0" fontId="4" fillId="0" borderId="0"/>
    <xf numFmtId="9" fontId="9" fillId="0" borderId="0" applyFont="0" applyFill="0" applyBorder="0" applyAlignment="0" applyProtection="0"/>
  </cellStyleXfs>
  <cellXfs count="230">
    <xf numFmtId="0" fontId="0" fillId="0" borderId="0" xfId="0"/>
    <xf numFmtId="0" fontId="2" fillId="0" borderId="0" xfId="0" applyFont="1" applyAlignment="1" applyProtection="1">
      <alignment wrapText="1"/>
      <protection hidden="1"/>
    </xf>
    <xf numFmtId="0" fontId="2" fillId="0" borderId="11" xfId="0" applyFont="1" applyBorder="1" applyAlignment="1" applyProtection="1">
      <alignment wrapText="1"/>
      <protection hidden="1"/>
    </xf>
    <xf numFmtId="0" fontId="1" fillId="3" borderId="4" xfId="0" applyFont="1" applyFill="1" applyBorder="1" applyAlignment="1" applyProtection="1">
      <alignment horizontal="justify" vertical="center" wrapText="1"/>
      <protection hidden="1"/>
    </xf>
    <xf numFmtId="0" fontId="4" fillId="4" borderId="4" xfId="0" applyFont="1" applyFill="1" applyBorder="1" applyAlignment="1" applyProtection="1">
      <alignment horizontal="justify" vertical="center" wrapText="1"/>
      <protection hidden="1"/>
    </xf>
    <xf numFmtId="0" fontId="2" fillId="0" borderId="3" xfId="0" applyFont="1" applyBorder="1" applyAlignment="1" applyProtection="1">
      <alignment wrapText="1"/>
      <protection hidden="1"/>
    </xf>
    <xf numFmtId="0" fontId="8" fillId="14" borderId="4" xfId="0" applyFont="1" applyFill="1" applyBorder="1" applyAlignment="1" applyProtection="1">
      <alignment horizontal="center" vertical="center" wrapText="1"/>
      <protection hidden="1"/>
    </xf>
    <xf numFmtId="0" fontId="8" fillId="17" borderId="4" xfId="0" applyFont="1" applyFill="1" applyBorder="1" applyAlignment="1" applyProtection="1">
      <alignment horizontal="center" vertical="center" wrapText="1"/>
      <protection hidden="1"/>
    </xf>
    <xf numFmtId="0" fontId="8" fillId="17" borderId="4" xfId="0" applyFont="1" applyFill="1" applyBorder="1" applyAlignment="1" applyProtection="1">
      <alignment horizontal="center" vertical="center" textRotation="90" wrapText="1"/>
      <protection hidden="1"/>
    </xf>
    <xf numFmtId="0" fontId="2" fillId="0" borderId="3" xfId="0" applyFont="1" applyBorder="1" applyAlignment="1" applyProtection="1">
      <alignment vertical="center" wrapText="1"/>
      <protection hidden="1"/>
    </xf>
    <xf numFmtId="0" fontId="2" fillId="0" borderId="4" xfId="0" applyFont="1" applyBorder="1" applyAlignment="1" applyProtection="1">
      <alignment horizontal="justify" vertical="center" wrapText="1"/>
      <protection hidden="1"/>
    </xf>
    <xf numFmtId="0" fontId="8" fillId="17" borderId="18" xfId="0" applyFont="1" applyFill="1" applyBorder="1" applyAlignment="1" applyProtection="1">
      <alignment horizontal="center" vertical="center" textRotation="90" wrapText="1"/>
      <protection hidden="1"/>
    </xf>
    <xf numFmtId="0" fontId="8" fillId="14" borderId="18" xfId="0" applyFont="1" applyFill="1" applyBorder="1" applyAlignment="1" applyProtection="1">
      <alignment horizontal="center" vertical="center" wrapText="1"/>
      <protection hidden="1"/>
    </xf>
    <xf numFmtId="0" fontId="8" fillId="17" borderId="18" xfId="0" applyFont="1" applyFill="1" applyBorder="1" applyAlignment="1" applyProtection="1">
      <alignment horizontal="center" vertical="center" wrapText="1"/>
      <protection hidden="1"/>
    </xf>
    <xf numFmtId="0" fontId="8" fillId="9" borderId="17" xfId="0" applyFont="1" applyFill="1" applyBorder="1" applyAlignment="1" applyProtection="1">
      <alignment horizontal="center" vertical="center" wrapText="1"/>
      <protection hidden="1"/>
    </xf>
    <xf numFmtId="164" fontId="6" fillId="0" borderId="4" xfId="0" applyNumberFormat="1" applyFont="1" applyBorder="1" applyAlignment="1" applyProtection="1">
      <alignment horizontal="justify" vertical="center" wrapText="1"/>
      <protection hidden="1"/>
    </xf>
    <xf numFmtId="0" fontId="6" fillId="0" borderId="13" xfId="0" applyFont="1" applyBorder="1" applyAlignment="1" applyProtection="1">
      <alignment horizontal="justify" vertical="center" wrapText="1"/>
      <protection hidden="1"/>
    </xf>
    <xf numFmtId="0" fontId="8" fillId="17" borderId="14" xfId="0" applyFont="1" applyFill="1" applyBorder="1" applyAlignment="1" applyProtection="1">
      <alignment horizontal="center" vertical="center" wrapText="1"/>
      <protection hidden="1"/>
    </xf>
    <xf numFmtId="0" fontId="6" fillId="0" borderId="14" xfId="0" applyFont="1" applyBorder="1" applyAlignment="1" applyProtection="1">
      <alignment horizontal="justify" vertical="center" wrapText="1"/>
      <protection hidden="1"/>
    </xf>
    <xf numFmtId="0" fontId="8" fillId="14" borderId="22" xfId="0" applyFont="1" applyFill="1" applyBorder="1" applyAlignment="1" applyProtection="1">
      <alignment horizontal="center" vertical="center" wrapText="1"/>
      <protection hidden="1"/>
    </xf>
    <xf numFmtId="0" fontId="8" fillId="17" borderId="21" xfId="0" applyFont="1" applyFill="1" applyBorder="1" applyAlignment="1" applyProtection="1">
      <alignment horizontal="center" vertical="center" wrapText="1"/>
      <protection hidden="1"/>
    </xf>
    <xf numFmtId="0" fontId="6" fillId="0" borderId="22" xfId="0" applyFont="1" applyBorder="1" applyAlignment="1" applyProtection="1">
      <alignment horizontal="justify" vertical="center" wrapText="1"/>
      <protection hidden="1"/>
    </xf>
    <xf numFmtId="0" fontId="6" fillId="0" borderId="21" xfId="0" applyFont="1" applyBorder="1" applyAlignment="1" applyProtection="1">
      <alignment horizontal="justify" vertical="center" wrapText="1"/>
      <protection hidden="1"/>
    </xf>
    <xf numFmtId="0" fontId="8" fillId="17" borderId="20" xfId="0" applyFont="1" applyFill="1" applyBorder="1" applyAlignment="1" applyProtection="1">
      <alignment horizontal="center" vertical="center" wrapText="1"/>
      <protection hidden="1"/>
    </xf>
    <xf numFmtId="0" fontId="6" fillId="0" borderId="20" xfId="0" applyFont="1" applyBorder="1" applyAlignment="1" applyProtection="1">
      <alignment horizontal="justify" vertical="center" wrapText="1"/>
      <protection hidden="1"/>
    </xf>
    <xf numFmtId="0" fontId="8" fillId="14" borderId="13" xfId="0" applyFont="1" applyFill="1" applyBorder="1" applyAlignment="1" applyProtection="1">
      <alignment horizontal="center" vertical="center" wrapText="1"/>
      <protection hidden="1"/>
    </xf>
    <xf numFmtId="0" fontId="2" fillId="0" borderId="0" xfId="0" applyFont="1" applyBorder="1" applyAlignment="1" applyProtection="1">
      <alignment wrapText="1"/>
      <protection hidden="1"/>
    </xf>
    <xf numFmtId="0" fontId="2" fillId="0" borderId="4" xfId="0" applyFont="1" applyBorder="1" applyAlignment="1" applyProtection="1">
      <alignment horizontal="center" vertical="center" wrapText="1"/>
      <protection hidden="1"/>
    </xf>
    <xf numFmtId="0" fontId="0" fillId="0" borderId="0" xfId="0" applyAlignment="1" applyProtection="1">
      <alignment wrapText="1"/>
      <protection hidden="1"/>
    </xf>
    <xf numFmtId="0" fontId="2" fillId="0" borderId="4" xfId="0" applyFont="1" applyBorder="1" applyAlignment="1" applyProtection="1">
      <alignment horizontal="center" vertical="center" textRotation="90" wrapText="1"/>
      <protection hidden="1"/>
    </xf>
    <xf numFmtId="0" fontId="0" fillId="0" borderId="0" xfId="0" applyProtection="1">
      <protection hidden="1"/>
    </xf>
    <xf numFmtId="0" fontId="1" fillId="0" borderId="0" xfId="0" applyFont="1" applyBorder="1" applyAlignment="1" applyProtection="1">
      <alignment horizontal="center" vertical="center"/>
      <protection hidden="1"/>
    </xf>
    <xf numFmtId="0" fontId="0" fillId="0" borderId="11" xfId="0" applyBorder="1" applyProtection="1">
      <protection hidden="1"/>
    </xf>
    <xf numFmtId="0" fontId="0" fillId="2" borderId="0" xfId="0" applyFill="1" applyBorder="1" applyProtection="1">
      <protection hidden="1"/>
    </xf>
    <xf numFmtId="0" fontId="0" fillId="0" borderId="0" xfId="0" applyBorder="1" applyProtection="1">
      <protection hidden="1"/>
    </xf>
    <xf numFmtId="0" fontId="10" fillId="19" borderId="0" xfId="0" applyFont="1" applyFill="1" applyBorder="1" applyAlignment="1" applyProtection="1">
      <alignment horizontal="center" vertical="center"/>
      <protection hidden="1"/>
    </xf>
    <xf numFmtId="0" fontId="13" fillId="7" borderId="0" xfId="0" applyFont="1" applyFill="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13" fillId="6" borderId="0" xfId="0" applyFont="1" applyFill="1" applyBorder="1" applyAlignment="1" applyProtection="1">
      <alignment horizontal="center" vertical="center"/>
      <protection hidden="1"/>
    </xf>
    <xf numFmtId="0" fontId="0" fillId="2" borderId="0" xfId="0" applyFont="1" applyFill="1" applyBorder="1" applyProtection="1">
      <protection hidden="1"/>
    </xf>
    <xf numFmtId="0" fontId="12" fillId="2" borderId="0" xfId="0" applyFont="1" applyFill="1" applyBorder="1" applyAlignment="1" applyProtection="1">
      <alignment horizontal="center" vertical="center"/>
      <protection hidden="1"/>
    </xf>
    <xf numFmtId="0" fontId="13" fillId="5" borderId="0" xfId="0" applyFont="1" applyFill="1" applyBorder="1" applyAlignment="1" applyProtection="1">
      <alignment horizontal="center" vertical="center"/>
      <protection hidden="1"/>
    </xf>
    <xf numFmtId="0" fontId="13" fillId="8" borderId="0" xfId="0" applyFont="1" applyFill="1" applyBorder="1" applyAlignment="1" applyProtection="1">
      <alignment horizontal="center" vertical="center"/>
      <protection hidden="1"/>
    </xf>
    <xf numFmtId="0" fontId="5" fillId="0" borderId="0" xfId="0" applyFont="1" applyBorder="1" applyProtection="1">
      <protection hidden="1"/>
    </xf>
    <xf numFmtId="0" fontId="0" fillId="2" borderId="0" xfId="0"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0" fillId="0" borderId="12" xfId="0" applyBorder="1" applyProtection="1">
      <protection hidden="1"/>
    </xf>
    <xf numFmtId="0" fontId="13" fillId="0" borderId="0" xfId="0" applyFont="1" applyBorder="1" applyAlignment="1" applyProtection="1">
      <alignment horizontal="center" vertical="center"/>
      <protection hidden="1"/>
    </xf>
    <xf numFmtId="0" fontId="13" fillId="2" borderId="0" xfId="0" applyFont="1" applyFill="1" applyBorder="1" applyAlignment="1" applyProtection="1">
      <alignment horizontal="center" vertical="center"/>
      <protection hidden="1"/>
    </xf>
    <xf numFmtId="0" fontId="14" fillId="8" borderId="0" xfId="0" applyFont="1" applyFill="1" applyBorder="1" applyAlignment="1" applyProtection="1">
      <alignment horizontal="center" vertical="center"/>
      <protection hidden="1"/>
    </xf>
    <xf numFmtId="0" fontId="11" fillId="0" borderId="0" xfId="0" applyFont="1" applyBorder="1" applyProtection="1">
      <protection hidden="1"/>
    </xf>
    <xf numFmtId="0" fontId="14" fillId="5" borderId="0" xfId="0" applyFont="1" applyFill="1" applyBorder="1" applyAlignment="1" applyProtection="1">
      <alignment horizontal="center" vertical="center"/>
      <protection hidden="1"/>
    </xf>
    <xf numFmtId="0" fontId="14" fillId="7" borderId="0" xfId="0" applyFont="1" applyFill="1" applyBorder="1" applyAlignment="1" applyProtection="1">
      <alignment horizontal="center" vertical="center"/>
      <protection hidden="1"/>
    </xf>
    <xf numFmtId="0" fontId="14" fillId="6" borderId="0" xfId="0" applyFont="1" applyFill="1" applyBorder="1" applyAlignment="1" applyProtection="1">
      <alignment horizontal="center" vertical="center"/>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0" fontId="1" fillId="0" borderId="11" xfId="0" applyFont="1" applyBorder="1" applyAlignment="1" applyProtection="1">
      <alignment vertical="center"/>
      <protection hidden="1"/>
    </xf>
    <xf numFmtId="0" fontId="0" fillId="0" borderId="0" xfId="0" applyFill="1" applyAlignment="1">
      <alignment horizontal="center" vertical="center"/>
    </xf>
    <xf numFmtId="0" fontId="0" fillId="0" borderId="9" xfId="0" applyFill="1" applyBorder="1" applyAlignment="1">
      <alignment horizontal="center" vertical="center"/>
    </xf>
    <xf numFmtId="0" fontId="0" fillId="0" borderId="5" xfId="0" applyFill="1" applyBorder="1" applyAlignment="1">
      <alignment horizontal="center" vertical="center"/>
    </xf>
    <xf numFmtId="0" fontId="0" fillId="0" borderId="0" xfId="0" applyFill="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0" fillId="0" borderId="0" xfId="0" pivotButton="1" applyAlignment="1" applyProtection="1">
      <alignment wrapText="1"/>
      <protection hidden="1"/>
    </xf>
    <xf numFmtId="0" fontId="0" fillId="0" borderId="0" xfId="0" applyAlignment="1" applyProtection="1">
      <alignment horizontal="left" wrapText="1"/>
      <protection hidden="1"/>
    </xf>
    <xf numFmtId="0" fontId="0" fillId="0" borderId="0" xfId="0" applyNumberFormat="1" applyAlignment="1" applyProtection="1">
      <alignment wrapText="1"/>
      <protection hidden="1"/>
    </xf>
    <xf numFmtId="0" fontId="15" fillId="0" borderId="0" xfId="0" applyFont="1" applyProtection="1">
      <protection hidden="1"/>
    </xf>
    <xf numFmtId="0" fontId="16" fillId="0" borderId="0" xfId="0" applyFont="1" applyProtection="1">
      <protection hidden="1"/>
    </xf>
    <xf numFmtId="0" fontId="16" fillId="0" borderId="0" xfId="0" applyFont="1" applyAlignment="1" applyProtection="1">
      <alignment vertical="center"/>
      <protection hidden="1"/>
    </xf>
    <xf numFmtId="0" fontId="0" fillId="0" borderId="0" xfId="0" applyFill="1" applyProtection="1">
      <protection hidden="1"/>
    </xf>
    <xf numFmtId="0" fontId="1" fillId="0" borderId="15" xfId="0" applyFont="1" applyFill="1" applyBorder="1" applyAlignment="1" applyProtection="1">
      <alignment wrapText="1"/>
      <protection hidden="1"/>
    </xf>
    <xf numFmtId="0" fontId="0" fillId="0" borderId="15" xfId="0" applyFill="1" applyBorder="1" applyAlignment="1" applyProtection="1">
      <alignment wrapText="1"/>
      <protection hidden="1"/>
    </xf>
    <xf numFmtId="0" fontId="1" fillId="0" borderId="5" xfId="0" applyFont="1" applyFill="1" applyBorder="1" applyProtection="1">
      <protection hidden="1"/>
    </xf>
    <xf numFmtId="0" fontId="8" fillId="17" borderId="17" xfId="0" applyFont="1" applyFill="1" applyBorder="1" applyAlignment="1" applyProtection="1">
      <alignment horizontal="center" vertical="center" wrapText="1"/>
      <protection hidden="1"/>
    </xf>
    <xf numFmtId="0" fontId="1" fillId="0" borderId="15" xfId="0" applyFont="1" applyFill="1" applyBorder="1" applyProtection="1">
      <protection hidden="1"/>
    </xf>
    <xf numFmtId="0" fontId="1" fillId="0" borderId="9" xfId="0" applyFont="1" applyFill="1" applyBorder="1" applyAlignment="1" applyProtection="1">
      <alignment horizontal="center" vertical="center"/>
      <protection hidden="1"/>
    </xf>
    <xf numFmtId="0" fontId="0" fillId="0" borderId="24" xfId="0" applyBorder="1" applyAlignment="1" applyProtection="1">
      <alignment horizontal="left" wrapText="1"/>
      <protection hidden="1"/>
    </xf>
    <xf numFmtId="0" fontId="0" fillId="0" borderId="24" xfId="0" applyNumberFormat="1" applyBorder="1" applyAlignment="1" applyProtection="1">
      <alignment wrapText="1"/>
      <protection hidden="1"/>
    </xf>
    <xf numFmtId="0" fontId="0" fillId="0" borderId="0" xfId="0" applyFill="1" applyAlignment="1" applyProtection="1">
      <alignment vertical="center"/>
      <protection hidden="1"/>
    </xf>
    <xf numFmtId="10" fontId="0" fillId="0" borderId="0" xfId="3" applyNumberFormat="1" applyFont="1" applyFill="1" applyAlignment="1" applyProtection="1">
      <alignment horizontal="center" vertical="center"/>
      <protection hidden="1"/>
    </xf>
    <xf numFmtId="10" fontId="1" fillId="0" borderId="15" xfId="0" applyNumberFormat="1" applyFont="1" applyFill="1" applyBorder="1" applyAlignment="1" applyProtection="1">
      <alignment horizontal="center" vertical="center"/>
      <protection hidden="1"/>
    </xf>
    <xf numFmtId="10" fontId="0" fillId="0" borderId="0" xfId="0" applyNumberFormat="1" applyFill="1" applyAlignment="1" applyProtection="1">
      <alignment horizontal="center" vertical="center"/>
      <protection hidden="1"/>
    </xf>
    <xf numFmtId="0" fontId="1" fillId="0" borderId="5" xfId="0" applyFont="1" applyFill="1" applyBorder="1" applyAlignment="1" applyProtection="1">
      <alignment horizontal="center" vertical="center"/>
      <protection hidden="1"/>
    </xf>
    <xf numFmtId="10" fontId="0" fillId="0" borderId="5" xfId="0" applyNumberFormat="1" applyFill="1" applyBorder="1" applyAlignment="1" applyProtection="1">
      <alignment horizontal="center" vertical="center"/>
      <protection hidden="1"/>
    </xf>
    <xf numFmtId="165" fontId="2" fillId="2" borderId="4" xfId="0" applyNumberFormat="1" applyFont="1" applyFill="1" applyBorder="1" applyAlignment="1" applyProtection="1">
      <alignment horizontal="center" vertical="center" wrapText="1"/>
      <protection hidden="1"/>
    </xf>
    <xf numFmtId="0" fontId="8" fillId="10" borderId="5" xfId="0" applyFont="1" applyFill="1" applyBorder="1" applyAlignment="1" applyProtection="1">
      <alignment vertical="center" wrapText="1"/>
      <protection hidden="1"/>
    </xf>
    <xf numFmtId="0" fontId="8" fillId="10" borderId="0" xfId="0" applyFont="1" applyFill="1" applyBorder="1" applyAlignment="1" applyProtection="1">
      <alignment vertical="center" wrapText="1"/>
      <protection hidden="1"/>
    </xf>
    <xf numFmtId="0" fontId="8" fillId="10" borderId="9" xfId="0" applyFont="1" applyFill="1" applyBorder="1" applyAlignment="1" applyProtection="1">
      <alignment horizontal="center" vertical="center" wrapText="1"/>
      <protection hidden="1"/>
    </xf>
    <xf numFmtId="0" fontId="8" fillId="14" borderId="6" xfId="0" applyFont="1" applyFill="1" applyBorder="1" applyAlignment="1" applyProtection="1">
      <alignment vertical="center" wrapText="1"/>
      <protection hidden="1"/>
    </xf>
    <xf numFmtId="0" fontId="8" fillId="17" borderId="6" xfId="0" applyFont="1" applyFill="1" applyBorder="1" applyAlignment="1" applyProtection="1">
      <alignment horizontal="center" vertical="center" wrapText="1"/>
      <protection hidden="1"/>
    </xf>
    <xf numFmtId="0" fontId="8" fillId="14" borderId="11" xfId="0" applyFont="1" applyFill="1" applyBorder="1" applyAlignment="1" applyProtection="1">
      <alignment vertical="center" wrapText="1"/>
      <protection hidden="1"/>
    </xf>
    <xf numFmtId="0" fontId="8" fillId="17" borderId="11" xfId="0" applyFont="1" applyFill="1" applyBorder="1" applyAlignment="1" applyProtection="1">
      <alignment horizontal="center" vertical="center" wrapText="1"/>
      <protection hidden="1"/>
    </xf>
    <xf numFmtId="0" fontId="8" fillId="17" borderId="16" xfId="0" applyFont="1" applyFill="1" applyBorder="1" applyAlignment="1" applyProtection="1">
      <alignment horizontal="center" vertical="center" wrapText="1"/>
      <protection hidden="1"/>
    </xf>
    <xf numFmtId="0" fontId="17" fillId="16" borderId="8" xfId="0" applyFont="1" applyFill="1" applyBorder="1" applyAlignment="1" applyProtection="1">
      <alignment wrapText="1"/>
      <protection hidden="1"/>
    </xf>
    <xf numFmtId="0" fontId="17" fillId="16" borderId="10" xfId="0" applyFont="1" applyFill="1" applyBorder="1" applyAlignment="1" applyProtection="1">
      <alignment wrapText="1"/>
      <protection hidden="1"/>
    </xf>
    <xf numFmtId="0" fontId="8" fillId="14" borderId="8" xfId="0" applyFont="1" applyFill="1" applyBorder="1" applyAlignment="1" applyProtection="1">
      <alignment horizontal="center" vertical="center" wrapText="1"/>
      <protection hidden="1"/>
    </xf>
    <xf numFmtId="0" fontId="7" fillId="0" borderId="13" xfId="1" applyBorder="1" applyAlignment="1" applyProtection="1">
      <alignment horizontal="center" vertical="center" wrapText="1"/>
      <protection hidden="1"/>
    </xf>
    <xf numFmtId="9" fontId="2" fillId="0" borderId="4" xfId="0" applyNumberFormat="1" applyFont="1" applyBorder="1" applyAlignment="1" applyProtection="1">
      <alignment horizontal="center" vertical="center" textRotation="90" wrapText="1"/>
      <protection hidden="1"/>
    </xf>
    <xf numFmtId="166" fontId="2" fillId="0" borderId="4" xfId="0" applyNumberFormat="1" applyFont="1" applyBorder="1" applyAlignment="1" applyProtection="1">
      <alignment horizontal="center" vertical="center" wrapText="1"/>
      <protection hidden="1"/>
    </xf>
    <xf numFmtId="0" fontId="8" fillId="14" borderId="14" xfId="0" applyFont="1" applyFill="1" applyBorder="1" applyAlignment="1" applyProtection="1">
      <alignment horizontal="center" vertical="center" wrapText="1"/>
      <protection hidden="1"/>
    </xf>
    <xf numFmtId="164" fontId="6" fillId="0" borderId="14" xfId="0" applyNumberFormat="1" applyFont="1" applyBorder="1" applyAlignment="1" applyProtection="1">
      <alignment horizontal="justify" vertical="center" wrapText="1"/>
      <protection hidden="1"/>
    </xf>
    <xf numFmtId="0" fontId="2" fillId="0" borderId="5" xfId="0" applyFont="1" applyBorder="1" applyAlignment="1" applyProtection="1">
      <alignment wrapText="1"/>
      <protection hidden="1"/>
    </xf>
    <xf numFmtId="0" fontId="2" fillId="0" borderId="23" xfId="0" applyFont="1" applyBorder="1" applyAlignment="1" applyProtection="1">
      <alignment wrapText="1"/>
      <protection hidden="1"/>
    </xf>
    <xf numFmtId="0" fontId="2" fillId="0" borderId="7" xfId="0" applyFont="1" applyBorder="1" applyAlignment="1" applyProtection="1">
      <alignment wrapText="1"/>
      <protection hidden="1"/>
    </xf>
    <xf numFmtId="0" fontId="2" fillId="0" borderId="12" xfId="0" applyFont="1" applyBorder="1" applyAlignment="1" applyProtection="1">
      <alignment wrapText="1"/>
      <protection hidden="1"/>
    </xf>
    <xf numFmtId="0" fontId="3" fillId="0" borderId="16" xfId="0" applyFont="1" applyBorder="1" applyAlignment="1" applyProtection="1">
      <alignment horizontal="left" vertical="center" wrapText="1"/>
      <protection hidden="1"/>
    </xf>
    <xf numFmtId="0" fontId="2" fillId="0" borderId="0" xfId="0" applyFont="1" applyBorder="1" applyAlignment="1" applyProtection="1">
      <alignment vertical="center" wrapText="1"/>
      <protection hidden="1"/>
    </xf>
    <xf numFmtId="0" fontId="2" fillId="0" borderId="8" xfId="0" applyFont="1" applyBorder="1" applyAlignment="1" applyProtection="1">
      <alignment wrapText="1"/>
      <protection hidden="1"/>
    </xf>
    <xf numFmtId="0" fontId="8" fillId="10" borderId="18" xfId="0" applyFont="1" applyFill="1" applyBorder="1" applyAlignment="1" applyProtection="1">
      <alignment vertical="center" wrapText="1"/>
      <protection hidden="1"/>
    </xf>
    <xf numFmtId="0" fontId="8" fillId="10" borderId="16" xfId="0" applyFont="1" applyFill="1" applyBorder="1" applyAlignment="1" applyProtection="1">
      <alignment vertical="center" wrapText="1"/>
      <protection hidden="1"/>
    </xf>
    <xf numFmtId="0" fontId="8" fillId="10" borderId="17" xfId="0" applyFont="1" applyFill="1" applyBorder="1" applyAlignment="1" applyProtection="1">
      <alignment horizontal="center" vertical="center" wrapText="1"/>
      <protection hidden="1"/>
    </xf>
    <xf numFmtId="0" fontId="2" fillId="0" borderId="13" xfId="0" applyFont="1" applyBorder="1" applyAlignment="1" applyProtection="1">
      <alignment horizontal="center" vertical="center" wrapText="1"/>
      <protection hidden="1"/>
    </xf>
    <xf numFmtId="0" fontId="8" fillId="12" borderId="1" xfId="0" applyFont="1" applyFill="1" applyBorder="1" applyAlignment="1" applyProtection="1">
      <alignment horizontal="left" vertical="center" wrapText="1"/>
      <protection hidden="1"/>
    </xf>
    <xf numFmtId="0" fontId="8" fillId="12" borderId="2" xfId="0" applyFont="1" applyFill="1" applyBorder="1" applyAlignment="1" applyProtection="1">
      <alignment horizontal="left" vertical="center" wrapText="1"/>
      <protection hidden="1"/>
    </xf>
    <xf numFmtId="0" fontId="8" fillId="12" borderId="9" xfId="0" applyFont="1" applyFill="1" applyBorder="1" applyAlignment="1" applyProtection="1">
      <alignment horizontal="left" vertical="center" wrapText="1"/>
      <protection hidden="1"/>
    </xf>
    <xf numFmtId="0" fontId="8" fillId="12" borderId="19" xfId="0" applyFont="1" applyFill="1" applyBorder="1" applyAlignment="1" applyProtection="1">
      <alignment horizontal="left" vertical="center" wrapText="1"/>
      <protection hidden="1"/>
    </xf>
    <xf numFmtId="0" fontId="8" fillId="11" borderId="13" xfId="0" applyFont="1" applyFill="1" applyBorder="1" applyAlignment="1" applyProtection="1">
      <alignment horizontal="center" vertical="center" wrapText="1"/>
      <protection hidden="1"/>
    </xf>
    <xf numFmtId="0" fontId="8" fillId="11" borderId="15" xfId="0" applyFont="1" applyFill="1" applyBorder="1" applyAlignment="1" applyProtection="1">
      <alignment horizontal="center" vertical="center" wrapText="1"/>
      <protection hidden="1"/>
    </xf>
    <xf numFmtId="0" fontId="8" fillId="11" borderId="14" xfId="0" applyFont="1" applyFill="1" applyBorder="1" applyAlignment="1" applyProtection="1">
      <alignment horizontal="center" vertical="center" wrapText="1"/>
      <protection hidden="1"/>
    </xf>
    <xf numFmtId="0" fontId="8" fillId="15" borderId="13" xfId="0" applyFont="1" applyFill="1" applyBorder="1" applyAlignment="1" applyProtection="1">
      <alignment horizontal="center" vertical="center" wrapText="1"/>
      <protection hidden="1"/>
    </xf>
    <xf numFmtId="0" fontId="8" fillId="15" borderId="15" xfId="0" applyFont="1" applyFill="1" applyBorder="1" applyAlignment="1" applyProtection="1">
      <alignment horizontal="center" vertical="center" wrapText="1"/>
      <protection hidden="1"/>
    </xf>
    <xf numFmtId="0" fontId="8" fillId="15" borderId="14" xfId="0" applyFont="1" applyFill="1" applyBorder="1" applyAlignment="1" applyProtection="1">
      <alignment horizontal="center" vertical="center" wrapText="1"/>
      <protection hidden="1"/>
    </xf>
    <xf numFmtId="0" fontId="8" fillId="13" borderId="13" xfId="0" applyFont="1" applyFill="1" applyBorder="1" applyAlignment="1" applyProtection="1">
      <alignment horizontal="center" vertical="center" wrapText="1"/>
      <protection hidden="1"/>
    </xf>
    <xf numFmtId="0" fontId="8" fillId="13" borderId="15" xfId="0" applyFont="1" applyFill="1" applyBorder="1" applyAlignment="1" applyProtection="1">
      <alignment horizontal="center" vertical="center" wrapText="1"/>
      <protection hidden="1"/>
    </xf>
    <xf numFmtId="0" fontId="8" fillId="13" borderId="14" xfId="0" applyFont="1" applyFill="1" applyBorder="1" applyAlignment="1" applyProtection="1">
      <alignment horizontal="center" vertical="center" wrapText="1"/>
      <protection hidden="1"/>
    </xf>
    <xf numFmtId="0" fontId="2" fillId="0" borderId="11" xfId="0" applyFont="1" applyBorder="1" applyAlignment="1" applyProtection="1">
      <alignment horizontal="center" wrapText="1"/>
      <protection hidden="1"/>
    </xf>
    <xf numFmtId="0" fontId="2" fillId="0" borderId="0" xfId="0" applyFont="1" applyBorder="1" applyAlignment="1" applyProtection="1">
      <alignment horizontal="center" wrapText="1"/>
      <protection hidden="1"/>
    </xf>
    <xf numFmtId="0" fontId="2" fillId="0" borderId="6" xfId="0" applyFont="1" applyBorder="1" applyAlignment="1" applyProtection="1">
      <alignment horizontal="center" wrapText="1"/>
      <protection hidden="1"/>
    </xf>
    <xf numFmtId="0" fontId="2" fillId="0" borderId="5" xfId="0" applyFont="1" applyBorder="1" applyAlignment="1" applyProtection="1">
      <alignment horizontal="center" wrapText="1"/>
      <protection hidden="1"/>
    </xf>
    <xf numFmtId="0" fontId="8" fillId="15" borderId="6" xfId="0" applyFont="1" applyFill="1" applyBorder="1" applyAlignment="1" applyProtection="1">
      <alignment horizontal="center" vertical="center" wrapText="1"/>
      <protection hidden="1"/>
    </xf>
    <xf numFmtId="0" fontId="8" fillId="15" borderId="5" xfId="0" applyFont="1" applyFill="1" applyBorder="1" applyAlignment="1" applyProtection="1">
      <alignment horizontal="center" vertical="center" wrapText="1"/>
      <protection hidden="1"/>
    </xf>
    <xf numFmtId="0" fontId="8" fillId="15" borderId="7" xfId="0" applyFont="1" applyFill="1" applyBorder="1" applyAlignment="1" applyProtection="1">
      <alignment horizontal="center" vertical="center" wrapText="1"/>
      <protection hidden="1"/>
    </xf>
    <xf numFmtId="0" fontId="8" fillId="15" borderId="8" xfId="0" applyFont="1" applyFill="1" applyBorder="1" applyAlignment="1" applyProtection="1">
      <alignment horizontal="center" vertical="center" wrapText="1"/>
      <protection hidden="1"/>
    </xf>
    <xf numFmtId="0" fontId="8" fillId="15" borderId="9" xfId="0" applyFont="1" applyFill="1" applyBorder="1" applyAlignment="1" applyProtection="1">
      <alignment horizontal="center" vertical="center" wrapText="1"/>
      <protection hidden="1"/>
    </xf>
    <xf numFmtId="0" fontId="8" fillId="15" borderId="10" xfId="0" applyFont="1" applyFill="1" applyBorder="1" applyAlignment="1" applyProtection="1">
      <alignment horizontal="center" vertical="center" wrapText="1"/>
      <protection hidden="1"/>
    </xf>
    <xf numFmtId="0" fontId="8" fillId="18" borderId="6" xfId="0" applyFont="1" applyFill="1" applyBorder="1" applyAlignment="1" applyProtection="1">
      <alignment horizontal="center" vertical="center" wrapText="1"/>
      <protection hidden="1"/>
    </xf>
    <xf numFmtId="0" fontId="8" fillId="18" borderId="5" xfId="0" applyFont="1" applyFill="1" applyBorder="1" applyAlignment="1" applyProtection="1">
      <alignment horizontal="center" vertical="center" wrapText="1"/>
      <protection hidden="1"/>
    </xf>
    <xf numFmtId="0" fontId="8" fillId="18" borderId="7" xfId="0" applyFont="1" applyFill="1" applyBorder="1" applyAlignment="1" applyProtection="1">
      <alignment horizontal="center" vertical="center" wrapText="1"/>
      <protection hidden="1"/>
    </xf>
    <xf numFmtId="0" fontId="8" fillId="18" borderId="8" xfId="0" applyFont="1" applyFill="1" applyBorder="1" applyAlignment="1" applyProtection="1">
      <alignment horizontal="center" vertical="center" wrapText="1"/>
      <protection hidden="1"/>
    </xf>
    <xf numFmtId="0" fontId="8" fillId="18" borderId="9" xfId="0" applyFont="1" applyFill="1" applyBorder="1" applyAlignment="1" applyProtection="1">
      <alignment horizontal="center" vertical="center" wrapText="1"/>
      <protection hidden="1"/>
    </xf>
    <xf numFmtId="0" fontId="8" fillId="18" borderId="10" xfId="0" applyFont="1" applyFill="1" applyBorder="1" applyAlignment="1" applyProtection="1">
      <alignment horizontal="center" vertical="center" wrapText="1"/>
      <protection hidden="1"/>
    </xf>
    <xf numFmtId="0" fontId="17" fillId="16" borderId="18" xfId="0" applyFont="1" applyFill="1" applyBorder="1" applyAlignment="1" applyProtection="1">
      <alignment horizontal="center" wrapText="1"/>
      <protection hidden="1"/>
    </xf>
    <xf numFmtId="0" fontId="8" fillId="16" borderId="5" xfId="0" applyFont="1" applyFill="1" applyBorder="1" applyAlignment="1" applyProtection="1">
      <alignment horizontal="center" vertical="center" wrapText="1"/>
      <protection hidden="1"/>
    </xf>
    <xf numFmtId="0" fontId="8" fillId="16" borderId="7" xfId="0" applyFont="1" applyFill="1" applyBorder="1" applyAlignment="1" applyProtection="1">
      <alignment horizontal="center" vertical="center" wrapText="1"/>
      <protection hidden="1"/>
    </xf>
    <xf numFmtId="0" fontId="8" fillId="16" borderId="8" xfId="0" applyFont="1" applyFill="1" applyBorder="1" applyAlignment="1" applyProtection="1">
      <alignment horizontal="center" vertical="center" wrapText="1"/>
      <protection hidden="1"/>
    </xf>
    <xf numFmtId="0" fontId="8" fillId="16" borderId="9" xfId="0" applyFont="1" applyFill="1" applyBorder="1" applyAlignment="1" applyProtection="1">
      <alignment horizontal="center" vertical="center" wrapText="1"/>
      <protection hidden="1"/>
    </xf>
    <xf numFmtId="0" fontId="8" fillId="16" borderId="10" xfId="0" applyFont="1" applyFill="1" applyBorder="1" applyAlignment="1" applyProtection="1">
      <alignment horizontal="center" vertical="center" wrapText="1"/>
      <protection hidden="1"/>
    </xf>
    <xf numFmtId="0" fontId="8" fillId="12" borderId="6" xfId="0" applyFont="1" applyFill="1" applyBorder="1" applyAlignment="1" applyProtection="1">
      <alignment horizontal="center" vertical="center" wrapText="1"/>
      <protection hidden="1"/>
    </xf>
    <xf numFmtId="0" fontId="8" fillId="12" borderId="5" xfId="0" applyFont="1" applyFill="1" applyBorder="1" applyAlignment="1" applyProtection="1">
      <alignment horizontal="center" vertical="center" wrapText="1"/>
      <protection hidden="1"/>
    </xf>
    <xf numFmtId="0" fontId="8" fillId="12" borderId="7" xfId="0" applyFont="1" applyFill="1" applyBorder="1" applyAlignment="1" applyProtection="1">
      <alignment horizontal="center" vertical="center" wrapText="1"/>
      <protection hidden="1"/>
    </xf>
    <xf numFmtId="0" fontId="8" fillId="12" borderId="8" xfId="0" applyFont="1" applyFill="1" applyBorder="1" applyAlignment="1" applyProtection="1">
      <alignment horizontal="center" vertical="center" wrapText="1"/>
      <protection hidden="1"/>
    </xf>
    <xf numFmtId="0" fontId="8" fillId="12" borderId="9" xfId="0" applyFont="1" applyFill="1" applyBorder="1" applyAlignment="1" applyProtection="1">
      <alignment horizontal="center" vertical="center" wrapText="1"/>
      <protection hidden="1"/>
    </xf>
    <xf numFmtId="0" fontId="8" fillId="12" borderId="10" xfId="0" applyFont="1" applyFill="1" applyBorder="1" applyAlignment="1" applyProtection="1">
      <alignment horizontal="center" vertical="center" wrapText="1"/>
      <protection hidden="1"/>
    </xf>
    <xf numFmtId="0" fontId="18" fillId="0" borderId="25" xfId="0" applyFont="1" applyFill="1" applyBorder="1" applyAlignment="1" applyProtection="1">
      <alignment horizontal="center" vertical="center" wrapText="1"/>
      <protection hidden="1"/>
    </xf>
    <xf numFmtId="0" fontId="18" fillId="0" borderId="1" xfId="0" applyFont="1" applyFill="1" applyBorder="1" applyAlignment="1" applyProtection="1">
      <alignment horizontal="center" vertical="center" wrapText="1"/>
      <protection hidden="1"/>
    </xf>
    <xf numFmtId="0" fontId="18" fillId="0" borderId="2" xfId="0" applyFont="1" applyFill="1" applyBorder="1" applyAlignment="1" applyProtection="1">
      <alignment horizontal="center" vertical="center" wrapText="1"/>
      <protection hidden="1"/>
    </xf>
    <xf numFmtId="0" fontId="18" fillId="0" borderId="26" xfId="0" applyFont="1" applyFill="1" applyBorder="1" applyAlignment="1" applyProtection="1">
      <alignment horizontal="center" vertical="center" wrapText="1"/>
      <protection hidden="1"/>
    </xf>
    <xf numFmtId="0" fontId="18" fillId="0" borderId="27" xfId="0" applyFont="1" applyFill="1" applyBorder="1" applyAlignment="1" applyProtection="1">
      <alignment horizontal="center" vertical="center" wrapText="1"/>
      <protection hidden="1"/>
    </xf>
    <xf numFmtId="0" fontId="18" fillId="0" borderId="28" xfId="0" applyFont="1" applyFill="1" applyBorder="1" applyAlignment="1" applyProtection="1">
      <alignment horizontal="center" vertical="center" wrapText="1"/>
      <protection hidden="1"/>
    </xf>
    <xf numFmtId="0" fontId="8" fillId="9" borderId="11" xfId="0" applyFont="1" applyFill="1" applyBorder="1" applyAlignment="1" applyProtection="1">
      <alignment horizontal="center" vertical="center" wrapText="1"/>
      <protection hidden="1"/>
    </xf>
    <xf numFmtId="0" fontId="8" fillId="9" borderId="0" xfId="0" applyFont="1" applyFill="1" applyBorder="1" applyAlignment="1" applyProtection="1">
      <alignment horizontal="center" vertical="center" wrapText="1"/>
      <protection hidden="1"/>
    </xf>
    <xf numFmtId="0" fontId="8" fillId="9" borderId="12" xfId="0" applyFont="1" applyFill="1" applyBorder="1" applyAlignment="1" applyProtection="1">
      <alignment horizontal="center" vertical="center" wrapText="1"/>
      <protection hidden="1"/>
    </xf>
    <xf numFmtId="0" fontId="8" fillId="9" borderId="18" xfId="0" applyFont="1" applyFill="1" applyBorder="1" applyAlignment="1" applyProtection="1">
      <alignment horizontal="center" vertical="center" wrapText="1"/>
      <protection hidden="1"/>
    </xf>
    <xf numFmtId="0" fontId="8" fillId="9" borderId="4"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vertical="center" textRotation="90"/>
      <protection hidden="1"/>
    </xf>
    <xf numFmtId="0" fontId="1" fillId="0" borderId="6"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20" borderId="4" xfId="0" applyFont="1" applyFill="1" applyBorder="1" applyAlignment="1" applyProtection="1">
      <alignment horizontal="justify" vertical="center" wrapText="1"/>
      <protection hidden="1"/>
    </xf>
    <xf numFmtId="0" fontId="1" fillId="21" borderId="4" xfId="0" applyFont="1" applyFill="1" applyBorder="1" applyAlignment="1" applyProtection="1">
      <alignment horizontal="justify" vertical="center" wrapText="1"/>
      <protection hidden="1"/>
    </xf>
    <xf numFmtId="0" fontId="20" fillId="21" borderId="4" xfId="0" applyFont="1" applyFill="1" applyBorder="1" applyAlignment="1" applyProtection="1">
      <alignment horizontal="justify" vertical="center" wrapText="1"/>
      <protection hidden="1"/>
    </xf>
    <xf numFmtId="0" fontId="1" fillId="22" borderId="4" xfId="0" applyFont="1" applyFill="1" applyBorder="1" applyAlignment="1" applyProtection="1">
      <alignment horizontal="justify" vertical="center" wrapText="1"/>
      <protection hidden="1"/>
    </xf>
    <xf numFmtId="0" fontId="20" fillId="2" borderId="4" xfId="0" applyFont="1" applyFill="1" applyBorder="1" applyAlignment="1" applyProtection="1">
      <alignment horizontal="justify" vertical="center" wrapText="1"/>
      <protection hidden="1"/>
    </xf>
    <xf numFmtId="0" fontId="1" fillId="4" borderId="4" xfId="0" applyFont="1" applyFill="1" applyBorder="1" applyAlignment="1" applyProtection="1">
      <alignment horizontal="justify" vertical="center" wrapText="1"/>
      <protection hidden="1"/>
    </xf>
    <xf numFmtId="0" fontId="20" fillId="23" borderId="4" xfId="0" applyFont="1" applyFill="1" applyBorder="1" applyAlignment="1" applyProtection="1">
      <alignment horizontal="justify" vertical="center" wrapText="1"/>
      <protection hidden="1"/>
    </xf>
    <xf numFmtId="0" fontId="20" fillId="24" borderId="4" xfId="0" applyFont="1" applyFill="1" applyBorder="1" applyAlignment="1" applyProtection="1">
      <alignment horizontal="justify" vertical="center" wrapText="1"/>
      <protection hidden="1"/>
    </xf>
    <xf numFmtId="0" fontId="1" fillId="22" borderId="13" xfId="0" applyFont="1" applyFill="1" applyBorder="1" applyAlignment="1" applyProtection="1">
      <alignment horizontal="justify" vertical="center" wrapText="1"/>
      <protection hidden="1"/>
    </xf>
    <xf numFmtId="0" fontId="21" fillId="25" borderId="4" xfId="0" applyFont="1" applyFill="1" applyBorder="1" applyAlignment="1" applyProtection="1">
      <alignment horizontal="justify" vertical="center" wrapText="1"/>
      <protection hidden="1"/>
    </xf>
    <xf numFmtId="0" fontId="21" fillId="22" borderId="4" xfId="0" applyFont="1" applyFill="1" applyBorder="1" applyAlignment="1" applyProtection="1">
      <alignment horizontal="justify" vertical="center" wrapText="1"/>
      <protection hidden="1"/>
    </xf>
    <xf numFmtId="0" fontId="1" fillId="26" borderId="4" xfId="0" applyFont="1" applyFill="1" applyBorder="1" applyAlignment="1" applyProtection="1">
      <alignment horizontal="justify" vertical="center" wrapText="1"/>
      <protection hidden="1"/>
    </xf>
    <xf numFmtId="0" fontId="0" fillId="5" borderId="4" xfId="0" applyFill="1" applyBorder="1" applyAlignment="1" applyProtection="1">
      <alignment horizontal="justify" vertical="center" wrapText="1"/>
      <protection hidden="1"/>
    </xf>
    <xf numFmtId="0" fontId="0" fillId="0" borderId="0" xfId="0" applyAlignment="1" applyProtection="1">
      <alignment horizontal="justify" vertical="center" wrapText="1"/>
      <protection hidden="1"/>
    </xf>
    <xf numFmtId="0" fontId="4" fillId="4" borderId="13" xfId="0" applyFont="1" applyFill="1" applyBorder="1" applyAlignment="1" applyProtection="1">
      <alignment horizontal="justify" vertical="center" wrapText="1"/>
      <protection hidden="1"/>
    </xf>
    <xf numFmtId="0" fontId="0" fillId="4" borderId="4" xfId="0" applyFill="1" applyBorder="1" applyAlignment="1" applyProtection="1">
      <alignment horizontal="justify" vertical="center" wrapText="1"/>
      <protection hidden="1"/>
    </xf>
    <xf numFmtId="0" fontId="22" fillId="4" borderId="4" xfId="0" applyFont="1" applyFill="1" applyBorder="1" applyAlignment="1" applyProtection="1">
      <alignment horizontal="justify" vertical="center" wrapText="1"/>
      <protection hidden="1"/>
    </xf>
    <xf numFmtId="0" fontId="4" fillId="4" borderId="14" xfId="0" applyFont="1" applyFill="1" applyBorder="1" applyAlignment="1" applyProtection="1">
      <alignment horizontal="justify" vertical="center" wrapText="1"/>
      <protection hidden="1"/>
    </xf>
    <xf numFmtId="0" fontId="23" fillId="4" borderId="14" xfId="0" applyFont="1" applyFill="1" applyBorder="1" applyAlignment="1" applyProtection="1">
      <alignment horizontal="justify" vertical="center" wrapText="1"/>
      <protection hidden="1"/>
    </xf>
    <xf numFmtId="0" fontId="5" fillId="4" borderId="4" xfId="0" applyFont="1" applyFill="1" applyBorder="1" applyAlignment="1" applyProtection="1">
      <alignment horizontal="justify" vertical="center" wrapText="1"/>
      <protection hidden="1"/>
    </xf>
    <xf numFmtId="0" fontId="5" fillId="4" borderId="13" xfId="0" applyFont="1" applyFill="1" applyBorder="1" applyAlignment="1" applyProtection="1">
      <alignment horizontal="justify" vertical="center" wrapText="1"/>
      <protection hidden="1"/>
    </xf>
    <xf numFmtId="0" fontId="22" fillId="4" borderId="13" xfId="0" quotePrefix="1" applyFont="1" applyFill="1" applyBorder="1" applyAlignment="1" applyProtection="1">
      <alignment horizontal="justify" vertical="center" wrapText="1"/>
      <protection hidden="1"/>
    </xf>
    <xf numFmtId="0" fontId="24" fillId="4" borderId="13" xfId="0" applyFont="1" applyFill="1" applyBorder="1" applyAlignment="1" applyProtection="1">
      <alignment horizontal="justify" vertical="center" wrapText="1"/>
      <protection hidden="1"/>
    </xf>
    <xf numFmtId="0" fontId="24" fillId="4" borderId="4" xfId="0" applyFont="1" applyFill="1" applyBorder="1" applyAlignment="1" applyProtection="1">
      <alignment horizontal="justify" vertical="center" wrapText="1"/>
      <protection hidden="1"/>
    </xf>
    <xf numFmtId="0" fontId="4" fillId="6" borderId="4" xfId="0" applyFont="1" applyFill="1" applyBorder="1" applyAlignment="1" applyProtection="1">
      <alignment horizontal="justify" vertical="center" wrapText="1"/>
      <protection hidden="1"/>
    </xf>
    <xf numFmtId="0" fontId="0" fillId="4" borderId="13" xfId="0" applyFill="1" applyBorder="1" applyAlignment="1" applyProtection="1">
      <alignment horizontal="justify" vertical="center" wrapText="1"/>
      <protection hidden="1"/>
    </xf>
    <xf numFmtId="0" fontId="5" fillId="8" borderId="4" xfId="0" applyFont="1" applyFill="1" applyBorder="1" applyAlignment="1" applyProtection="1">
      <alignment horizontal="justify" vertical="center" wrapText="1"/>
      <protection hidden="1"/>
    </xf>
    <xf numFmtId="0" fontId="0" fillId="0" borderId="4" xfId="0" applyBorder="1" applyAlignment="1" applyProtection="1">
      <alignment horizontal="justify" vertical="center" wrapText="1"/>
      <protection hidden="1"/>
    </xf>
    <xf numFmtId="164" fontId="0" fillId="0" borderId="4" xfId="0" applyNumberFormat="1" applyBorder="1" applyAlignment="1" applyProtection="1">
      <alignment horizontal="justify" vertical="center" wrapText="1"/>
      <protection hidden="1"/>
    </xf>
    <xf numFmtId="0" fontId="22" fillId="4" borderId="13" xfId="0" applyFont="1" applyFill="1" applyBorder="1" applyAlignment="1" applyProtection="1">
      <alignment horizontal="justify" vertical="center" wrapText="1"/>
      <protection hidden="1"/>
    </xf>
    <xf numFmtId="0" fontId="4" fillId="7" borderId="4" xfId="0" applyFont="1" applyFill="1" applyBorder="1" applyAlignment="1" applyProtection="1">
      <alignment horizontal="justify" vertical="center" wrapText="1"/>
      <protection hidden="1"/>
    </xf>
    <xf numFmtId="0" fontId="5" fillId="5" borderId="4" xfId="0" applyFont="1" applyFill="1" applyBorder="1" applyAlignment="1" applyProtection="1">
      <alignment horizontal="justify" vertical="center" wrapText="1"/>
      <protection hidden="1"/>
    </xf>
    <xf numFmtId="0" fontId="4" fillId="0" borderId="5" xfId="0" applyFont="1" applyBorder="1" applyAlignment="1" applyProtection="1">
      <alignment horizontal="justify" vertical="center" wrapText="1"/>
      <protection hidden="1"/>
    </xf>
    <xf numFmtId="0" fontId="0" fillId="4" borderId="14" xfId="0" applyFill="1" applyBorder="1" applyAlignment="1" applyProtection="1">
      <alignment horizontal="justify" vertical="center" wrapText="1"/>
      <protection hidden="1"/>
    </xf>
    <xf numFmtId="0" fontId="4" fillId="27" borderId="4" xfId="0" applyFont="1" applyFill="1" applyBorder="1" applyAlignment="1" applyProtection="1">
      <alignment horizontal="justify" vertical="center" wrapText="1"/>
      <protection hidden="1"/>
    </xf>
    <xf numFmtId="0" fontId="5" fillId="6" borderId="4" xfId="0" applyFont="1" applyFill="1" applyBorder="1" applyAlignment="1" applyProtection="1">
      <alignment horizontal="justify" vertical="center" wrapText="1"/>
      <protection hidden="1"/>
    </xf>
    <xf numFmtId="0" fontId="4" fillId="0" borderId="0" xfId="0" applyFont="1" applyAlignment="1" applyProtection="1">
      <alignment horizontal="justify" vertical="center" wrapText="1"/>
      <protection hidden="1"/>
    </xf>
    <xf numFmtId="0" fontId="4" fillId="8" borderId="4" xfId="0" applyFont="1" applyFill="1" applyBorder="1" applyAlignment="1" applyProtection="1">
      <alignment horizontal="justify" vertical="center" wrapText="1"/>
      <protection hidden="1"/>
    </xf>
    <xf numFmtId="164" fontId="0" fillId="0" borderId="6" xfId="0" applyNumberFormat="1" applyBorder="1" applyAlignment="1" applyProtection="1">
      <alignment horizontal="justify" vertical="center" wrapText="1"/>
      <protection hidden="1"/>
    </xf>
    <xf numFmtId="164" fontId="0" fillId="0" borderId="11" xfId="0" applyNumberFormat="1" applyBorder="1" applyAlignment="1" applyProtection="1">
      <alignment horizontal="justify" vertical="center" wrapText="1"/>
      <protection hidden="1"/>
    </xf>
    <xf numFmtId="0" fontId="0" fillId="0" borderId="11" xfId="0" applyBorder="1" applyAlignment="1" applyProtection="1">
      <alignment horizontal="justify" vertical="center" wrapText="1"/>
      <protection hidden="1"/>
    </xf>
    <xf numFmtId="0" fontId="5" fillId="0" borderId="6" xfId="0" applyFont="1" applyBorder="1" applyAlignment="1" applyProtection="1">
      <alignment horizontal="justify" vertical="center" wrapText="1"/>
      <protection hidden="1"/>
    </xf>
    <xf numFmtId="0" fontId="0" fillId="4" borderId="4" xfId="0" quotePrefix="1" applyFill="1" applyBorder="1" applyAlignment="1" applyProtection="1">
      <alignment horizontal="justify" vertical="center" wrapText="1"/>
      <protection hidden="1"/>
    </xf>
    <xf numFmtId="0" fontId="5" fillId="0" borderId="16" xfId="0" applyFont="1" applyBorder="1" applyAlignment="1" applyProtection="1">
      <alignment horizontal="justify" vertical="center" wrapText="1"/>
      <protection hidden="1"/>
    </xf>
    <xf numFmtId="0" fontId="22" fillId="4" borderId="4" xfId="0" quotePrefix="1" applyFont="1" applyFill="1" applyBorder="1" applyAlignment="1" applyProtection="1">
      <alignment horizontal="justify" vertical="center" wrapText="1"/>
      <protection hidden="1"/>
    </xf>
    <xf numFmtId="0" fontId="5" fillId="0" borderId="0" xfId="0" applyFont="1" applyAlignment="1" applyProtection="1">
      <alignment horizontal="justify" vertical="center" wrapText="1"/>
      <protection hidden="1"/>
    </xf>
    <xf numFmtId="0" fontId="2" fillId="0" borderId="0" xfId="0" applyFont="1" applyAlignment="1" applyProtection="1">
      <alignment horizontal="center" vertical="center" wrapText="1"/>
      <protection hidden="1"/>
    </xf>
    <xf numFmtId="0" fontId="0" fillId="0" borderId="0" xfId="0" applyAlignment="1">
      <alignment horizontal="center" vertical="center"/>
    </xf>
    <xf numFmtId="0" fontId="1" fillId="0" borderId="15" xfId="0" applyFont="1" applyFill="1" applyBorder="1" applyAlignment="1">
      <alignment horizontal="center" vertical="center"/>
    </xf>
    <xf numFmtId="0" fontId="10" fillId="6" borderId="0" xfId="0" applyFont="1" applyFill="1" applyAlignment="1">
      <alignment horizontal="left" vertical="center"/>
    </xf>
    <xf numFmtId="0" fontId="0" fillId="0" borderId="0" xfId="0" applyFill="1" applyAlignment="1">
      <alignment horizontal="left" vertical="center"/>
    </xf>
    <xf numFmtId="0" fontId="10" fillId="7" borderId="0" xfId="0" applyFont="1" applyFill="1" applyAlignment="1">
      <alignment horizontal="left" vertical="center"/>
    </xf>
    <xf numFmtId="0" fontId="22" fillId="5" borderId="0" xfId="0" applyFont="1" applyFill="1" applyAlignment="1">
      <alignment horizontal="left" vertical="center"/>
    </xf>
    <xf numFmtId="0" fontId="0" fillId="0" borderId="9" xfId="0" applyFill="1" applyBorder="1" applyAlignment="1">
      <alignment horizontal="left" vertical="center"/>
    </xf>
    <xf numFmtId="0" fontId="0" fillId="8" borderId="9" xfId="0" applyFill="1" applyBorder="1" applyAlignment="1">
      <alignment horizontal="left" vertical="center"/>
    </xf>
    <xf numFmtId="0" fontId="0" fillId="8" borderId="5" xfId="0" applyFill="1" applyBorder="1" applyAlignment="1">
      <alignment horizontal="left" vertical="center"/>
    </xf>
    <xf numFmtId="0" fontId="0" fillId="0" borderId="5" xfId="0" applyFill="1" applyBorder="1" applyAlignment="1">
      <alignment horizontal="left" vertical="center"/>
    </xf>
    <xf numFmtId="0" fontId="1" fillId="0" borderId="5" xfId="0" applyFont="1" applyFill="1" applyBorder="1" applyAlignment="1">
      <alignment horizontal="center" vertical="center"/>
    </xf>
  </cellXfs>
  <cellStyles count="4">
    <cellStyle name="Hipervínculo" xfId="1" builtinId="8"/>
    <cellStyle name="Normal" xfId="0" builtinId="0"/>
    <cellStyle name="Normal 2" xfId="2" xr:uid="{00000000-0005-0000-0000-000002000000}"/>
    <cellStyle name="Porcentaje" xfId="3" builtinId="5"/>
  </cellStyles>
  <dxfs count="44">
    <dxf>
      <font>
        <color rgb="FF92D050"/>
      </font>
    </dxf>
    <dxf>
      <font>
        <color rgb="FFFF0000"/>
      </font>
    </dxf>
    <dxf>
      <font>
        <color rgb="FFFF0000"/>
      </font>
    </dxf>
    <dxf>
      <font>
        <color rgb="FFFFC000"/>
      </font>
    </dxf>
    <dxf>
      <font>
        <color rgb="FFFFFF00"/>
      </font>
    </dxf>
    <dxf>
      <font>
        <color rgb="FF92D050"/>
      </font>
    </dxf>
    <dxf>
      <font>
        <color rgb="FFFF0000"/>
      </font>
    </dxf>
    <dxf>
      <font>
        <color rgb="FFFFC000"/>
      </font>
    </dxf>
    <dxf>
      <font>
        <color rgb="FFFFFF00"/>
      </font>
    </dxf>
    <dxf>
      <font>
        <color rgb="FF92D050"/>
      </font>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alignment wrapText="1"/>
    </dxf>
    <dxf>
      <alignment wrapText="1"/>
    </dxf>
    <dxf>
      <protection hidden="1"/>
    </dxf>
    <dxf>
      <protection hidden="1"/>
    </dxf>
    <dxf>
      <protection hidden="1"/>
    </dxf>
    <dxf>
      <protection hidden="1"/>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protection hidden="1"/>
    </dxf>
    <dxf>
      <protection hidden="1"/>
    </dxf>
    <dxf>
      <protection hidden="1"/>
    </dxf>
    <dxf>
      <protection hidden="1"/>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s>
  <tableStyles count="0" defaultTableStyle="TableStyleMedium2" defaultPivotStyle="PivotStyleLight16"/>
  <colors>
    <mruColors>
      <color rgb="FF912B3C"/>
      <color rgb="FFBE38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[Mapa_de_Riesgos_Institucional_Corrupcion_2022_Version_1_SC.xlsx]Dependencias_Procesos!TablaDinámica2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NÚMERO DE RIESGOS POR DEPENDENCIA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Dependencias_Procesos!$B$3</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Dependencias_Procesos!$A$4:$A$17</c:f>
              <c:strCache>
                <c:ptCount val="13"/>
                <c:pt idx="0">
                  <c:v>Dirección de Contratación</c:v>
                </c:pt>
                <c:pt idx="1">
                  <c:v>Dirección de Talento Humano</c:v>
                </c:pt>
                <c:pt idx="2">
                  <c:v>Dirección Distrital de Archivo de Bogotá</c:v>
                </c:pt>
                <c:pt idx="3">
                  <c:v>Oficina Asesora de Jurídica</c:v>
                </c:pt>
                <c:pt idx="4">
                  <c:v>Oficina de Alta Consejería de Paz, Víctimas y Reconciliación</c:v>
                </c:pt>
                <c:pt idx="5">
                  <c:v>Oficina de Alta Consejería Distrital de Tecnologías de Información y Comunicaciones - TIC</c:v>
                </c:pt>
                <c:pt idx="6">
                  <c:v>Oficina de Control Interno</c:v>
                </c:pt>
                <c:pt idx="7">
                  <c:v>Oficina de Control Interno Disciplinario</c:v>
                </c:pt>
                <c:pt idx="8">
                  <c:v>Oficina de Tecnologías de la Información y las Comunicaciones</c:v>
                </c:pt>
                <c:pt idx="9">
                  <c:v>Subdirección de Imprenta Distrital</c:v>
                </c:pt>
                <c:pt idx="10">
                  <c:v>Subdirección de Servicios Administrativos</c:v>
                </c:pt>
                <c:pt idx="11">
                  <c:v>Subdirección Financiera</c:v>
                </c:pt>
                <c:pt idx="12">
                  <c:v>Subsecretaría de Servicio a la Ciudadanía</c:v>
                </c:pt>
              </c:strCache>
            </c:strRef>
          </c:cat>
          <c:val>
            <c:numRef>
              <c:f>Dependencias_Procesos!$B$4:$B$17</c:f>
              <c:numCache>
                <c:formatCode>General</c:formatCode>
                <c:ptCount val="13"/>
                <c:pt idx="0">
                  <c:v>2</c:v>
                </c:pt>
                <c:pt idx="1">
                  <c:v>3</c:v>
                </c:pt>
                <c:pt idx="2">
                  <c:v>2</c:v>
                </c:pt>
                <c:pt idx="3">
                  <c:v>1</c:v>
                </c:pt>
                <c:pt idx="4">
                  <c:v>1</c:v>
                </c:pt>
                <c:pt idx="5">
                  <c:v>1</c:v>
                </c:pt>
                <c:pt idx="6">
                  <c:v>1</c:v>
                </c:pt>
                <c:pt idx="7">
                  <c:v>1</c:v>
                </c:pt>
                <c:pt idx="8">
                  <c:v>2</c:v>
                </c:pt>
                <c:pt idx="9">
                  <c:v>1</c:v>
                </c:pt>
                <c:pt idx="10">
                  <c:v>4</c:v>
                </c:pt>
                <c:pt idx="11">
                  <c:v>2</c:v>
                </c:pt>
                <c:pt idx="12">
                  <c:v>2</c:v>
                </c:pt>
              </c:numCache>
            </c:numRef>
          </c:val>
          <c:extLst>
            <c:ext xmlns:c16="http://schemas.microsoft.com/office/drawing/2014/chart" uri="{C3380CC4-5D6E-409C-BE32-E72D297353CC}">
              <c16:uniqueId val="{00000000-01D8-4BBB-8A27-4ACBF74FDBA5}"/>
            </c:ext>
          </c:extLst>
        </c:ser>
        <c:dLbls>
          <c:dLblPos val="outEnd"/>
          <c:showLegendKey val="0"/>
          <c:showVal val="1"/>
          <c:showCatName val="0"/>
          <c:showSerName val="0"/>
          <c:showPercent val="0"/>
          <c:showBubbleSize val="0"/>
        </c:dLbls>
        <c:gapWidth val="182"/>
        <c:axId val="717269312"/>
        <c:axId val="717265048"/>
      </c:barChart>
      <c:catAx>
        <c:axId val="717269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65048"/>
        <c:crosses val="autoZero"/>
        <c:auto val="1"/>
        <c:lblAlgn val="ctr"/>
        <c:lblOffset val="100"/>
        <c:noMultiLvlLbl val="0"/>
      </c:catAx>
      <c:valAx>
        <c:axId val="717265048"/>
        <c:scaling>
          <c:orientation val="minMax"/>
        </c:scaling>
        <c:delete val="1"/>
        <c:axPos val="b"/>
        <c:numFmt formatCode="General" sourceLinked="1"/>
        <c:majorTickMark val="none"/>
        <c:minorTickMark val="none"/>
        <c:tickLblPos val="nextTo"/>
        <c:crossAx val="717269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[Mapa_de_Riesgos_Institucional_Corrupcion_2022_Version_1_SC.xlsx]Dependencias_Procesos!TablaDinámica3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NÚMERO DE RIESGOS POR </a:t>
            </a:r>
            <a:r>
              <a:rPr lang="en-US"/>
              <a:t>PROCESO / PROYECTO DE INVERSIÓN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Dependencias_Procesos!$B$26</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Dependencias_Procesos!$A$27:$A$44</c:f>
              <c:strCache>
                <c:ptCount val="17"/>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Seguridad y Salud en el Trabajo</c:v>
                </c:pt>
                <c:pt idx="10">
                  <c:v>Gestión de Servicios Administrativos</c:v>
                </c:pt>
                <c:pt idx="11">
                  <c:v>Gestión del Sistema Distrital de Servicio a la Ciudadanía</c:v>
                </c:pt>
                <c:pt idx="12">
                  <c:v>Gestión Documental Interna</c:v>
                </c:pt>
                <c:pt idx="13">
                  <c:v>Gestión Estratégica de Talento Humano</c:v>
                </c:pt>
                <c:pt idx="14">
                  <c:v>Gestión Financiera</c:v>
                </c:pt>
                <c:pt idx="15">
                  <c:v>Gestión Jurídica</c:v>
                </c:pt>
                <c:pt idx="16">
                  <c:v>Gestión, Administración y Soporte de infraestructura y Recursos tecnológicos</c:v>
                </c:pt>
              </c:strCache>
            </c:strRef>
          </c:cat>
          <c:val>
            <c:numRef>
              <c:f>Dependencias_Procesos!$B$27:$B$44</c:f>
              <c:numCache>
                <c:formatCode>General</c:formatCode>
                <c:ptCount val="17"/>
                <c:pt idx="0">
                  <c:v>1</c:v>
                </c:pt>
                <c:pt idx="1">
                  <c:v>1</c:v>
                </c:pt>
                <c:pt idx="2">
                  <c:v>2</c:v>
                </c:pt>
                <c:pt idx="3">
                  <c:v>1</c:v>
                </c:pt>
                <c:pt idx="4">
                  <c:v>1</c:v>
                </c:pt>
                <c:pt idx="5">
                  <c:v>1</c:v>
                </c:pt>
                <c:pt idx="6">
                  <c:v>1</c:v>
                </c:pt>
                <c:pt idx="7">
                  <c:v>2</c:v>
                </c:pt>
                <c:pt idx="8">
                  <c:v>2</c:v>
                </c:pt>
                <c:pt idx="9">
                  <c:v>1</c:v>
                </c:pt>
                <c:pt idx="10">
                  <c:v>1</c:v>
                </c:pt>
                <c:pt idx="11">
                  <c:v>2</c:v>
                </c:pt>
                <c:pt idx="12">
                  <c:v>1</c:v>
                </c:pt>
                <c:pt idx="13">
                  <c:v>2</c:v>
                </c:pt>
                <c:pt idx="14">
                  <c:v>2</c:v>
                </c:pt>
                <c:pt idx="15">
                  <c:v>1</c:v>
                </c:pt>
                <c:pt idx="16">
                  <c:v>1</c:v>
                </c:pt>
              </c:numCache>
            </c:numRef>
          </c:val>
          <c:extLst>
            <c:ext xmlns:c16="http://schemas.microsoft.com/office/drawing/2014/chart" uri="{C3380CC4-5D6E-409C-BE32-E72D297353CC}">
              <c16:uniqueId val="{00000000-03A1-4234-B596-F56F4236FC37}"/>
            </c:ext>
          </c:extLst>
        </c:ser>
        <c:dLbls>
          <c:dLblPos val="outEnd"/>
          <c:showLegendKey val="0"/>
          <c:showVal val="1"/>
          <c:showCatName val="0"/>
          <c:showSerName val="0"/>
          <c:showPercent val="0"/>
          <c:showBubbleSize val="0"/>
        </c:dLbls>
        <c:gapWidth val="182"/>
        <c:axId val="717272264"/>
        <c:axId val="717275872"/>
      </c:barChart>
      <c:catAx>
        <c:axId val="717272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75872"/>
        <c:crosses val="autoZero"/>
        <c:auto val="1"/>
        <c:lblAlgn val="ctr"/>
        <c:lblOffset val="100"/>
        <c:noMultiLvlLbl val="0"/>
      </c:catAx>
      <c:valAx>
        <c:axId val="717275872"/>
        <c:scaling>
          <c:orientation val="minMax"/>
        </c:scaling>
        <c:delete val="1"/>
        <c:axPos val="b"/>
        <c:numFmt formatCode="General" sourceLinked="1"/>
        <c:majorTickMark val="none"/>
        <c:minorTickMark val="none"/>
        <c:tickLblPos val="nextTo"/>
        <c:crossAx val="7172722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0</xdr:row>
      <xdr:rowOff>38100</xdr:rowOff>
    </xdr:from>
    <xdr:to>
      <xdr:col>4</xdr:col>
      <xdr:colOff>1125260</xdr:colOff>
      <xdr:row>0</xdr:row>
      <xdr:rowOff>952500</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rotWithShape="1">
        <a:blip xmlns:r="http://schemas.openxmlformats.org/officeDocument/2006/relationships" r:embed="rId1"/>
        <a:srcRect l="330" t="37880" r="7252" b="43830"/>
        <a:stretch/>
      </xdr:blipFill>
      <xdr:spPr>
        <a:xfrm>
          <a:off x="2527300" y="38100"/>
          <a:ext cx="8265835" cy="914400"/>
        </a:xfrm>
        <a:prstGeom prst="rect">
          <a:avLst/>
        </a:prstGeom>
        <a:ln>
          <a:solidFill>
            <a:schemeClr val="accent1"/>
          </a:solidFill>
        </a:ln>
      </xdr:spPr>
    </xdr:pic>
    <xdr:clientData/>
  </xdr:twoCellAnchor>
  <xdr:twoCellAnchor editAs="oneCell">
    <xdr:from>
      <xdr:col>0</xdr:col>
      <xdr:colOff>127000</xdr:colOff>
      <xdr:row>0</xdr:row>
      <xdr:rowOff>190500</xdr:rowOff>
    </xdr:from>
    <xdr:to>
      <xdr:col>1</xdr:col>
      <xdr:colOff>9525</xdr:colOff>
      <xdr:row>0</xdr:row>
      <xdr:rowOff>909320</xdr:rowOff>
    </xdr:to>
    <xdr:pic>
      <xdr:nvPicPr>
        <xdr:cNvPr id="4" name="Imagen 3">
          <a:extLst>
            <a:ext uri="{FF2B5EF4-FFF2-40B4-BE49-F238E27FC236}">
              <a16:creationId xmlns:a16="http://schemas.microsoft.com/office/drawing/2014/main" id="{D2800FB5-FD5C-4F4A-B5EA-21C96A2FD029}"/>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27000" y="190500"/>
          <a:ext cx="2247900" cy="71882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309848</xdr:colOff>
      <xdr:row>1</xdr:row>
      <xdr:rowOff>84044</xdr:rowOff>
    </xdr:from>
    <xdr:to>
      <xdr:col>8</xdr:col>
      <xdr:colOff>605117</xdr:colOff>
      <xdr:row>21</xdr:row>
      <xdr:rowOff>160244</xdr:rowOff>
    </xdr:to>
    <xdr:graphicFrame macro="">
      <xdr:nvGraphicFramePr>
        <xdr:cNvPr id="3" name="Gráfico 2">
          <a:extLst>
            <a:ext uri="{FF2B5EF4-FFF2-40B4-BE49-F238E27FC236}">
              <a16:creationId xmlns:a16="http://schemas.microsoft.com/office/drawing/2014/main" id="{DD72550D-B16F-4463-8836-3D75ABAE17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304800</xdr:colOff>
      <xdr:row>25</xdr:row>
      <xdr:rowOff>111778</xdr:rowOff>
    </xdr:from>
    <xdr:to>
      <xdr:col>8</xdr:col>
      <xdr:colOff>571500</xdr:colOff>
      <xdr:row>47</xdr:row>
      <xdr:rowOff>154641</xdr:rowOff>
    </xdr:to>
    <xdr:graphicFrame macro="">
      <xdr:nvGraphicFramePr>
        <xdr:cNvPr id="5" name="Gráfico 4">
          <a:extLst>
            <a:ext uri="{FF2B5EF4-FFF2-40B4-BE49-F238E27FC236}">
              <a16:creationId xmlns:a16="http://schemas.microsoft.com/office/drawing/2014/main" id="{C357747B-416F-4A75-A1E2-4FAC045999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Metodolog&#237;a%20riesgos/Matr&#237;oz%20riesgos%20MSP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esar%20Arcos/Desktop/Alcald&#237;a%20Bogot&#225;/Metodolog&#237;a%20riesgos%20Alcald&#237;a/Instrumento/Formatos/2021/Nuevos/2210111-FT-471%20Mapa%20de%20riesgos%20del%20proceso%20o%20proyecto%20de%20inversi&#243;n%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C2" t="str">
            <v xml:space="preserve">Afiliación y Recaudo de Aportes </v>
          </cell>
          <cell r="D2" t="str">
            <v>Decisiones ajustadas a intereses propios o de terceros</v>
          </cell>
          <cell r="E2" t="str">
            <v>Daño de activos</v>
          </cell>
          <cell r="F2" t="str">
            <v>Daño de activos</v>
          </cell>
          <cell r="G2" t="str">
            <v>Modificación o eliminación no autorizada de información</v>
          </cell>
          <cell r="H2" t="str">
            <v>Preservación de activos</v>
          </cell>
          <cell r="Y2" t="str">
            <v>1 Mejorar las condiciones de salud de la población y reducir las brechas en los resultados en salud</v>
          </cell>
          <cell r="AB2" t="str">
            <v>La consolidación del nuevo Modelo Integrado de Planeación y Gestión-MIPG</v>
          </cell>
          <cell r="AD2" t="str">
            <v>--- Trámites</v>
          </cell>
          <cell r="AF2" t="str">
            <v>desconocimiento normativo en materia de seguridad social en pensiones</v>
          </cell>
          <cell r="AG2" t="str">
            <v>demora en la confirmacion de la informacion laboral</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row>
        <row r="3">
          <cell r="C3" t="str">
            <v xml:space="preserve">Atención al Usuario y al Ciudadano </v>
          </cell>
          <cell r="D3" t="str">
            <v>Desvío de recursos físicos o económicos</v>
          </cell>
          <cell r="E3" t="str">
            <v>Decisiones erróneas</v>
          </cell>
          <cell r="F3" t="str">
            <v>Decisiones erróneas</v>
          </cell>
          <cell r="G3" t="str">
            <v>Interrupción en la prestación del servicio</v>
          </cell>
          <cell r="H3" t="str">
            <v>Decisiones acertadas</v>
          </cell>
          <cell r="Y3" t="str">
            <v>2 Aumentar el acceso a servicios sanitarios y Mejorar la calidad en la atención</v>
          </cell>
          <cell r="AB3" t="str">
            <v>Los instrumentos definidos en el marco de la transparencia y la rendición de cuentas</v>
          </cell>
          <cell r="AD3" t="str">
            <v>1 Auxilio Funerario</v>
          </cell>
          <cell r="AF3" t="str">
            <v>ausencia de elementos tecnologicos</v>
          </cell>
          <cell r="AG3" t="str">
            <v xml:space="preserve">informacion certificada inconsistente </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row>
        <row r="4">
          <cell r="C4" t="str">
            <v xml:space="preserve">Control Interno a la Gestión </v>
          </cell>
          <cell r="D4" t="str">
            <v>Exceso de las facultades otorgadas</v>
          </cell>
          <cell r="E4" t="str">
            <v>Incumplimiento de compromisos</v>
          </cell>
          <cell r="F4" t="str">
            <v>Incumplimiento de compromisos</v>
          </cell>
          <cell r="G4" t="str">
            <v>Revelación no autorizada de Información</v>
          </cell>
          <cell r="H4" t="str">
            <v>Cumplimiento de compromisos</v>
          </cell>
          <cell r="Y4" t="str">
            <v>3 Recuperar la confianza y la legitimidad del sistema de salud</v>
          </cell>
          <cell r="AB4" t="str">
            <v>El reconocimiento del sistema de salud colombiano</v>
          </cell>
          <cell r="AD4" t="str">
            <v>2 Pensión de Invalidez</v>
          </cell>
          <cell r="AF4" t="str">
            <v>recurso humano insuficiente</v>
          </cell>
          <cell r="AG4" t="str">
            <v/>
          </cell>
          <cell r="AN4" t="str">
            <v>No existe</v>
          </cell>
          <cell r="AP4" t="str">
            <v>No se ejecuta</v>
          </cell>
        </row>
        <row r="5">
          <cell r="C5" t="str">
            <v xml:space="preserve">Direccionamiento Estratégico </v>
          </cell>
          <cell r="D5" t="str">
            <v>Realización de cobros indebidos</v>
          </cell>
          <cell r="E5" t="str">
            <v>Incumplimiento legal</v>
          </cell>
          <cell r="F5" t="str">
            <v>Incumplimiento legal</v>
          </cell>
          <cell r="G5" t="str">
            <v>Pérdida de integridad de la información</v>
          </cell>
          <cell r="H5" t="str">
            <v>Cumplimiento legal</v>
          </cell>
          <cell r="Y5" t="str">
            <v>4 Garantizar la sostenibilidad financiera de sistema de salud</v>
          </cell>
          <cell r="AB5" t="str">
            <v>El ingreso del país a la OCDE</v>
          </cell>
          <cell r="AD5" t="str">
            <v>3 Pensión de Jubilación y Vejez</v>
          </cell>
          <cell r="AF5" t="str">
            <v>errores de digitacion en la liquidacion</v>
          </cell>
          <cell r="AG5" t="str">
            <v/>
          </cell>
        </row>
        <row r="6">
          <cell r="C6" t="str">
            <v xml:space="preserve">Gestión Administrativa y Financiera </v>
          </cell>
          <cell r="D6" t="str">
            <v>Tráfico de influencias</v>
          </cell>
          <cell r="E6" t="str">
            <v>Inexactitud</v>
          </cell>
          <cell r="F6" t="str">
            <v>Inexactitud</v>
          </cell>
          <cell r="H6" t="str">
            <v>Exactitud</v>
          </cell>
          <cell r="AB6" t="str">
            <v>La implementación de nueva normatividad e instrumentos en el sistema de salud (Ley Estatutaria en Salud, mecanismo de exclusiones, Modelo Integrado de Atención en Salud-MIAS, aplicativo MiPres)</v>
          </cell>
          <cell r="AD6" t="str">
            <v>4 Pensión de Sustitución y de Sobrevivientes</v>
          </cell>
          <cell r="AF6" t="str">
            <v/>
          </cell>
          <cell r="AG6" t="str">
            <v/>
          </cell>
        </row>
        <row r="7">
          <cell r="C7" t="str">
            <v xml:space="preserve">Gestión de Bienes y Servicios </v>
          </cell>
          <cell r="D7" t="str">
            <v>Uso indebido de información privilegiada</v>
          </cell>
          <cell r="AB7" t="str">
            <v>La consolidación de la política farmacéutica: instrumentos de transparencia, uso racional de tecnologías en salud, cultura de autorregulación</v>
          </cell>
          <cell r="AD7" t="str">
            <v>5 Pensión Familiar</v>
          </cell>
          <cell r="AF7" t="str">
            <v/>
          </cell>
          <cell r="AG7" t="str">
            <v/>
          </cell>
        </row>
        <row r="8">
          <cell r="C8" t="str">
            <v>Gestión de Talento Humano</v>
          </cell>
          <cell r="AB8" t="str">
            <v>La promoción de una nueva cultura de la seguridad social</v>
          </cell>
          <cell r="AD8" t="str">
            <v>6 Reconocimiento y Pago del Auxilio de Cesantías</v>
          </cell>
          <cell r="AF8" t="str">
            <v/>
          </cell>
          <cell r="AG8" t="str">
            <v/>
          </cell>
        </row>
        <row r="9">
          <cell r="C9" t="str">
            <v xml:space="preserve">Gestión Jurídica </v>
          </cell>
          <cell r="AB9" t="str">
            <v>La nueva EPS MEDIMAS</v>
          </cell>
          <cell r="AD9" t="str">
            <v>7 Sustitución Pensional Ley 44 de 1980 - Ley 1204 de 2008</v>
          </cell>
          <cell r="AF9" t="str">
            <v/>
          </cell>
          <cell r="AG9" t="str">
            <v/>
          </cell>
        </row>
        <row r="10">
          <cell r="C10" t="str">
            <v xml:space="preserve">Gestión Tecnológica </v>
          </cell>
          <cell r="AB10" t="str">
            <v>El fortalecimiento patrimonial de las EPS</v>
          </cell>
          <cell r="AD10" t="str">
            <v>--- Otros Procedimientos Administrativos (OPA´S)</v>
          </cell>
          <cell r="AF10" t="str">
            <v/>
          </cell>
          <cell r="AG10" t="str">
            <v/>
          </cell>
        </row>
        <row r="11">
          <cell r="C11" t="str">
            <v xml:space="preserve">Pago de Prestaciones Económicas </v>
          </cell>
          <cell r="AB11" t="str">
            <v>El postconflicto</v>
          </cell>
          <cell r="AD11" t="str">
            <v>1 Certificados en Línea para Pensionados, Afiliados y Entidades</v>
          </cell>
          <cell r="AF11" t="str">
            <v/>
          </cell>
          <cell r="AG11" t="str">
            <v/>
          </cell>
        </row>
        <row r="12">
          <cell r="C12" t="str">
            <v xml:space="preserve">Reconocimiento de Prestaciones Económicas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DOFA_proceso_o_proyect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Mapa_riesgos"/>
      <sheetName val="Frecuencia"/>
      <sheetName val="Factibilidad"/>
      <sheetName val="Exposición"/>
      <sheetName val="Enc_Imp_Corrupción"/>
      <sheetName val="Imp_Pro"/>
      <sheetName val="Imp_proy"/>
      <sheetName val="Texto_Act_Control1"/>
      <sheetName val="Texto_Act_Control2"/>
      <sheetName val="Texto_Act_Control3"/>
      <sheetName val="Texto_Act_Control4"/>
      <sheetName val="Texto_Act_Control5"/>
      <sheetName val="Texto_Act_Control6"/>
      <sheetName val="Texto_Act_Control7"/>
      <sheetName val="Texto_Act_Control8"/>
      <sheetName val="Texto_Act_Control9"/>
      <sheetName val="Texto_Act_Control10"/>
      <sheetName val="Texto_Act_Control11"/>
      <sheetName val="Texto_Act_Control12"/>
      <sheetName val="Texto_Act_Control13"/>
      <sheetName val="Texto_Act_Control14"/>
      <sheetName val="Texto_Act_Control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4588.728608101854" createdVersion="6" refreshedVersion="6" minRefreshableVersion="3" recordCount="23" xr:uid="{0592CD45-0A87-4AD3-B388-063742354C48}">
  <cacheSource type="worksheet">
    <worksheetSource ref="A11:CB34" sheet="Mapa_riesgos"/>
  </cacheSource>
  <cacheFields count="80">
    <cacheField name="Proceso / Proyecto de inversión" numFmtId="0">
      <sharedItems/>
    </cacheField>
    <cacheField name="Objetivo" numFmtId="0">
      <sharedItems longText="1"/>
    </cacheField>
    <cacheField name="Alcance u objetivos específicos" numFmtId="0">
      <sharedItems longText="1"/>
    </cacheField>
    <cacheField name="Líder de proceso o Gerente de proyecto" numFmtId="0">
      <sharedItems/>
    </cacheField>
    <cacheField name="Tipo de proceso o proyecto" numFmtId="0">
      <sharedItems/>
    </cacheField>
    <cacheField name="Actividad clave o fase del proyecto" numFmtId="0">
      <sharedItems longText="1"/>
    </cacheField>
    <cacheField name="Descripción del riesgo" numFmtId="0">
      <sharedItems longText="1"/>
    </cacheField>
    <cacheField name="Fuente del riesgo" numFmtId="0">
      <sharedItems/>
    </cacheField>
    <cacheField name="Clasificación o tipo de riesgo" numFmtId="0">
      <sharedItems/>
    </cacheField>
    <cacheField name="Riesgo estratégico" numFmtId="0">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longText="1"/>
    </cacheField>
    <cacheField name="Trámites, OPA's y consultas asociados" numFmtId="0">
      <sharedItems/>
    </cacheField>
    <cacheField name="Otros procesos del Sistema de Gestión de Calidad" numFmtId="0">
      <sharedItems/>
    </cacheField>
    <cacheField name="Proyectos de inversión asociados" numFmtId="0">
      <sharedItems/>
    </cacheField>
    <cacheField name="Probabilidad inherente" numFmtId="0">
      <sharedItems/>
    </cacheField>
    <cacheField name="Valor porcentual probabilidad inherente" numFmtId="9">
      <sharedItems containsSemiMixedTypes="0" containsString="0" containsNumber="1" minValue="0.2" maxValue="0.6"/>
    </cacheField>
    <cacheField name="Impacto inherente" numFmtId="0">
      <sharedItems/>
    </cacheField>
    <cacheField name="Valor porcentual impacto inherente" numFmtId="9">
      <sharedItems containsSemiMixedTypes="0" containsString="0" containsNumber="1" minValue="0.6" maxValue="1"/>
    </cacheField>
    <cacheField name="Valoración inherente" numFmtId="0">
      <sharedItems/>
    </cacheField>
    <cacheField name="Explicación de la valoración" numFmtId="0">
      <sharedItems longText="1"/>
    </cacheField>
    <cacheField name="Probabilidad residual" numFmtId="0">
      <sharedItems/>
    </cacheField>
    <cacheField name="Valor porcentual probabilidad residual" numFmtId="166">
      <sharedItems containsSemiMixedTypes="0" containsString="0" containsNumber="1" minValue="5.3343359999999994E-3" maxValue="0.1764"/>
    </cacheField>
    <cacheField name="impacto residual" numFmtId="0">
      <sharedItems/>
    </cacheField>
    <cacheField name="Valor porcentual impacto residual" numFmtId="166">
      <sharedItems containsSemiMixedTypes="0" containsString="0" containsNumber="1" minValue="0.14238281250000001" maxValue="0.75"/>
    </cacheField>
    <cacheField name="Valoración residual" numFmtId="0">
      <sharedItems/>
    </cacheField>
    <cacheField name="Explicación de la valoración2" numFmtId="0">
      <sharedItems longText="1"/>
    </cacheField>
    <cacheField name="Opción de manejo" numFmtId="0">
      <sharedItems/>
    </cacheField>
    <cacheField name="Acciones (características):_x000a__x000a_Probabilidad_x000a_---------------_x000a_Impacto" numFmtId="0">
      <sharedItems longText="1"/>
    </cacheField>
    <cacheField name="Responsable de ejecución (acciones características)" numFmtId="0">
      <sharedItems/>
    </cacheField>
    <cacheField name="Producto (acciones características)" numFmtId="0">
      <sharedItems longText="1"/>
    </cacheField>
    <cacheField name="Fecha de inicio (acciones características)" numFmtId="0">
      <sharedItems/>
    </cacheField>
    <cacheField name="Fecha de terminación (acciones características)" numFmtId="0">
      <sharedItems/>
    </cacheField>
    <cacheField name="Acciones (valoración):_x000a__x000a_Probabilidad_x000a_---------------_x000a_Impacto" numFmtId="0">
      <sharedItems longText="1"/>
    </cacheField>
    <cacheField name="Responsable de ejecución (acciones valoración)" numFmtId="0">
      <sharedItems/>
    </cacheField>
    <cacheField name="Producto (acciones valoración)" numFmtId="0">
      <sharedItems longText="1"/>
    </cacheField>
    <cacheField name="Fecha de inicio (acciones valoración)" numFmtId="0">
      <sharedItems/>
    </cacheField>
    <cacheField name="Fecha de terminación (acciones valoración)" numFmtId="0">
      <sharedItems/>
    </cacheField>
    <cacheField name="Acciones contingencia" numFmtId="0">
      <sharedItems longText="1"/>
    </cacheField>
    <cacheField name="Responsable de ejecución (acciones contingencia)" numFmtId="0">
      <sharedItems longText="1"/>
    </cacheField>
    <cacheField name="Producto (acciones contingencia)" numFmtId="0">
      <sharedItems longText="1"/>
    </cacheField>
    <cacheField name="Fecha de cambio" numFmtId="164">
      <sharedItems containsSemiMixedTypes="0" containsNonDate="0" containsDate="1" containsString="0" minDate="2018-09-06T00:00:00" maxDate="2021-12-18T00:00:00"/>
    </cacheField>
    <cacheField name="Aspecto(s) que cambiaron" numFmtId="0">
      <sharedItems/>
    </cacheField>
    <cacheField name="Descripción de los cambios efectuados" numFmtId="0">
      <sharedItems longText="1"/>
    </cacheField>
    <cacheField name="Fecha de cambio2" numFmtId="164">
      <sharedItems containsDate="1" containsMixedTypes="1" minDate="2019-05-07T00:00:00" maxDate="2020-12-03T00:00:00"/>
    </cacheField>
    <cacheField name="Aspecto(s) que cambiaron2" numFmtId="0">
      <sharedItems/>
    </cacheField>
    <cacheField name="Descripción de los cambios efectuados2" numFmtId="0">
      <sharedItems longText="1"/>
    </cacheField>
    <cacheField name="Fecha de cambio3" numFmtId="164">
      <sharedItems containsDate="1" containsMixedTypes="1" minDate="2019-10-17T00:00:00" maxDate="2021-02-19T00:00:00"/>
    </cacheField>
    <cacheField name="Aspecto(s) que cambiaron3" numFmtId="0">
      <sharedItems/>
    </cacheField>
    <cacheField name="Descripción de los cambios efectuados3" numFmtId="0">
      <sharedItems longText="1"/>
    </cacheField>
    <cacheField name="Fecha de cambio4" numFmtId="164">
      <sharedItems containsDate="1" containsMixedTypes="1" minDate="2020-03-05T00:00:00" maxDate="2021-05-04T00:00:00"/>
    </cacheField>
    <cacheField name="Aspecto(s) que cambiaron4" numFmtId="0">
      <sharedItems/>
    </cacheField>
    <cacheField name="Descripción de los cambios efectuados4" numFmtId="0">
      <sharedItems longText="1"/>
    </cacheField>
    <cacheField name="Fecha de cambio5" numFmtId="164">
      <sharedItems containsDate="1" containsMixedTypes="1" minDate="2020-04-02T00:00:00" maxDate="2021-07-16T00:00:00"/>
    </cacheField>
    <cacheField name="Aspecto(s) que cambiaron5" numFmtId="0">
      <sharedItems/>
    </cacheField>
    <cacheField name="Descripción de los cambios efectuados5" numFmtId="0">
      <sharedItems longText="1"/>
    </cacheField>
    <cacheField name="Fecha de cambio6" numFmtId="164">
      <sharedItems containsDate="1" containsMixedTypes="1" minDate="2020-09-10T00:00:00" maxDate="2021-12-05T00:00:00"/>
    </cacheField>
    <cacheField name="Aspecto(s) que cambiaron6" numFmtId="0">
      <sharedItems/>
    </cacheField>
    <cacheField name="Descripción de los cambios efectuados6" numFmtId="0">
      <sharedItems longText="1"/>
    </cacheField>
    <cacheField name="Fecha de cambio7" numFmtId="164">
      <sharedItems containsDate="1" containsMixedTypes="1" minDate="2020-12-03T00:00:00" maxDate="2021-12-17T00:00:00"/>
    </cacheField>
    <cacheField name="Aspecto(s) que cambiaron7" numFmtId="0">
      <sharedItems/>
    </cacheField>
    <cacheField name="Descripción de los cambios efectuados7" numFmtId="0">
      <sharedItems longText="1"/>
    </cacheField>
    <cacheField name="Fecha de cambio8" numFmtId="164">
      <sharedItems containsDate="1" containsMixedTypes="1" minDate="2021-02-22T00:00:00" maxDate="2021-12-17T00:00:00"/>
    </cacheField>
    <cacheField name="Aspecto(s) que cambiaron8" numFmtId="0">
      <sharedItems/>
    </cacheField>
    <cacheField name="Descripción de los cambios efectuados8" numFmtId="0">
      <sharedItems longText="1"/>
    </cacheField>
    <cacheField name="Fecha de cambio9" numFmtId="164">
      <sharedItems containsDate="1" containsMixedTypes="1" minDate="2021-09-13T00:00:00" maxDate="2021-12-17T00:00:00"/>
    </cacheField>
    <cacheField name="Aspecto(s) que cambiaron9" numFmtId="0">
      <sharedItems/>
    </cacheField>
    <cacheField name="Descripción de los cambios efectuados9" numFmtId="0">
      <sharedItems longText="1"/>
    </cacheField>
    <cacheField name="Fecha de cambio10" numFmtId="164">
      <sharedItems containsDate="1" containsMixedTypes="1" minDate="2021-12-03T00:00:00" maxDate="2021-12-04T00:00:00"/>
    </cacheField>
    <cacheField name="Aspecto(s) que cambiaron10" numFmtId="0">
      <sharedItems/>
    </cacheField>
    <cacheField name="Descripción de los cambios efectuados10" numFmtId="0">
      <sharedItems longText="1"/>
    </cacheField>
    <cacheField name="Fecha de cambio11" numFmtId="164">
      <sharedItems/>
    </cacheField>
    <cacheField name="Aspecto(s) que cambiaron11" numFmtId="0">
      <sharedItems/>
    </cacheField>
    <cacheField name="Descripción de los cambios efectuados11" numFmtId="0">
      <sharedItems/>
    </cacheField>
    <cacheField name="Fecha de cambio12" numFmtId="164">
      <sharedItems/>
    </cacheField>
    <cacheField name="Aspecto(s) que cambiaron12" numFmtId="0">
      <sharedItems/>
    </cacheField>
    <cacheField name="Descripción de los cambios efectuados12" numFmtId="0">
      <sharedItems/>
    </cacheField>
    <cacheField name="Área" numFmtId="0">
      <sharedItems count="13">
        <s v="Oficina de Alta Consejería Distrital de Tecnologías de Información y Comunicaciones - TIC"/>
        <s v="Dirección de Contratación"/>
        <s v="Oficina de Control Interno Disciplinario"/>
        <s v="Subdirección de Imprenta Distrital"/>
        <s v="Oficina de Tecnologías de la Información y las Comunicaciones"/>
        <s v="Oficina de Control Interno"/>
        <s v="Subdirección de Servicios Administrativos"/>
        <s v="Subsecretaría de Servicio a la Ciudadanía"/>
        <s v="Dirección Distrital de Archivo de Bogotá"/>
        <s v="Oficina Asesora de Jurídica"/>
        <s v="Dirección de Talento Humano"/>
        <s v="Subdirección Financiera"/>
        <s v="Oficina de Alta Consejería de Paz, Víctimas y Reconciliación"/>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4588.72864814815" createdVersion="6" refreshedVersion="6" minRefreshableVersion="3" recordCount="23" xr:uid="{74BF4AD6-9E63-481B-838F-4FDD38F5A1F6}">
  <cacheSource type="worksheet">
    <worksheetSource ref="A11:CA34" sheet="Mapa_riesgos"/>
  </cacheSource>
  <cacheFields count="79">
    <cacheField name="Proceso / Proyecto de inversión" numFmtId="0">
      <sharedItems count="23">
        <s v="Asesoría Técnica y Proyectos en Materia TIC"/>
        <s v="Contratación"/>
        <s v="Control Disciplinario"/>
        <s v="Elaboración de Impresos y Registro Distrital"/>
        <s v="Estrategia de Tecnologías de la Información y las Comunicaciones"/>
        <s v="Evaluación del Sistema de Control Interno"/>
        <s v="Gestión de Recursos Físicos"/>
        <s v="Gestión del Sistema Distrital de Servicio a la Ciudadanía"/>
        <s v="Gestión de la Función Archivística y del Patrimonio Documental del Distrito Capital"/>
        <s v="Gestión Jurídica"/>
        <s v="Gestión, Administración y Soporte de infraestructura y Recursos tecnológicos"/>
        <s v="Gestión de Seguridad y Salud en el Trabajo"/>
        <s v="Gestión de Servicios Administrativos"/>
        <s v="Gestión Documental Interna"/>
        <s v="Gestión Estratégica de Talento Humano"/>
        <s v="Gestión Financiera"/>
        <s v="Asistencia, atención y reparación integral a víctimas del conflicto armado e implementación de acciones de memoria, paz y reconciliación en Bogotá"/>
        <s v="Comunicación Pública" u="1"/>
        <s v="7869 Implementación del modelo de gobierno abierto, accesible e incluyente de Bogotá" u="1"/>
        <s v="7868 Desarrollo institucional para una gestión pública eficiente" u="1"/>
        <s v="Internacionalización de Bogotá" u="1"/>
        <s v="Fortalecimiento de la Administración y la Gestión Pública Distrital" u="1"/>
        <s v="Direccionamiento Estratégico" u="1"/>
      </sharedItems>
    </cacheField>
    <cacheField name="Objetivo" numFmtId="0">
      <sharedItems longText="1"/>
    </cacheField>
    <cacheField name="Alcance u objetivos específicos" numFmtId="0">
      <sharedItems longText="1"/>
    </cacheField>
    <cacheField name="Líder de proceso o Gerente de proyecto" numFmtId="0">
      <sharedItems/>
    </cacheField>
    <cacheField name="Tipo de proceso o proyecto" numFmtId="0">
      <sharedItems/>
    </cacheField>
    <cacheField name="Actividad clave o fase del proyecto" numFmtId="0">
      <sharedItems longText="1"/>
    </cacheField>
    <cacheField name="Descripción del riesgo" numFmtId="0">
      <sharedItems longText="1"/>
    </cacheField>
    <cacheField name="Fuente del riesgo" numFmtId="0">
      <sharedItems/>
    </cacheField>
    <cacheField name="Clasificación o tipo de riesgo" numFmtId="0">
      <sharedItems/>
    </cacheField>
    <cacheField name="Riesgo estratégico" numFmtId="0">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longText="1"/>
    </cacheField>
    <cacheField name="Trámites, OPA's y consultas asociados" numFmtId="0">
      <sharedItems/>
    </cacheField>
    <cacheField name="Otros procesos del Sistema de Gestión de Calidad" numFmtId="0">
      <sharedItems/>
    </cacheField>
    <cacheField name="Proyectos de inversión asociados" numFmtId="0">
      <sharedItems/>
    </cacheField>
    <cacheField name="Probabilidad inherente" numFmtId="0">
      <sharedItems/>
    </cacheField>
    <cacheField name="Valor porcentual probabilidad inherente" numFmtId="9">
      <sharedItems containsSemiMixedTypes="0" containsString="0" containsNumber="1" minValue="0.2" maxValue="0.6"/>
    </cacheField>
    <cacheField name="Impacto inherente" numFmtId="0">
      <sharedItems/>
    </cacheField>
    <cacheField name="Valor porcentual impacto inherente" numFmtId="9">
      <sharedItems containsSemiMixedTypes="0" containsString="0" containsNumber="1" minValue="0.6" maxValue="1"/>
    </cacheField>
    <cacheField name="Valoración inherente" numFmtId="0">
      <sharedItems/>
    </cacheField>
    <cacheField name="Explicación de la valoración" numFmtId="0">
      <sharedItems longText="1"/>
    </cacheField>
    <cacheField name="Probabilidad residual" numFmtId="0">
      <sharedItems/>
    </cacheField>
    <cacheField name="Valor porcentual probabilidad residual" numFmtId="166">
      <sharedItems containsSemiMixedTypes="0" containsString="0" containsNumber="1" minValue="5.3343359999999994E-3" maxValue="0.1764"/>
    </cacheField>
    <cacheField name="impacto residual" numFmtId="0">
      <sharedItems/>
    </cacheField>
    <cacheField name="Valor porcentual impacto residual" numFmtId="166">
      <sharedItems containsSemiMixedTypes="0" containsString="0" containsNumber="1" minValue="0.14238281250000001" maxValue="0.75"/>
    </cacheField>
    <cacheField name="Valoración residual" numFmtId="0">
      <sharedItems/>
    </cacheField>
    <cacheField name="Explicación de la valoración2" numFmtId="0">
      <sharedItems longText="1"/>
    </cacheField>
    <cacheField name="Opción de manejo" numFmtId="0">
      <sharedItems/>
    </cacheField>
    <cacheField name="Acciones (características):_x000a__x000a_Probabilidad_x000a_---------------_x000a_Impacto" numFmtId="0">
      <sharedItems longText="1"/>
    </cacheField>
    <cacheField name="Responsable de ejecución (acciones características)" numFmtId="0">
      <sharedItems/>
    </cacheField>
    <cacheField name="Producto (acciones características)" numFmtId="0">
      <sharedItems longText="1"/>
    </cacheField>
    <cacheField name="Fecha de inicio (acciones características)" numFmtId="0">
      <sharedItems/>
    </cacheField>
    <cacheField name="Fecha de terminación (acciones características)" numFmtId="0">
      <sharedItems/>
    </cacheField>
    <cacheField name="Acciones (valoración):_x000a__x000a_Probabilidad_x000a_---------------_x000a_Impacto" numFmtId="0">
      <sharedItems longText="1"/>
    </cacheField>
    <cacheField name="Responsable de ejecución (acciones valoración)" numFmtId="0">
      <sharedItems/>
    </cacheField>
    <cacheField name="Producto (acciones valoración)" numFmtId="0">
      <sharedItems longText="1"/>
    </cacheField>
    <cacheField name="Fecha de inicio (acciones valoración)" numFmtId="0">
      <sharedItems/>
    </cacheField>
    <cacheField name="Fecha de terminación (acciones valoración)" numFmtId="0">
      <sharedItems/>
    </cacheField>
    <cacheField name="Acciones contingencia" numFmtId="0">
      <sharedItems longText="1"/>
    </cacheField>
    <cacheField name="Responsable de ejecución (acciones contingencia)" numFmtId="0">
      <sharedItems longText="1"/>
    </cacheField>
    <cacheField name="Producto (acciones contingencia)" numFmtId="0">
      <sharedItems longText="1"/>
    </cacheField>
    <cacheField name="Fecha de cambio" numFmtId="164">
      <sharedItems containsSemiMixedTypes="0" containsNonDate="0" containsDate="1" containsString="0" minDate="2018-09-06T00:00:00" maxDate="2021-12-18T00:00:00"/>
    </cacheField>
    <cacheField name="Aspecto(s) que cambiaron" numFmtId="0">
      <sharedItems/>
    </cacheField>
    <cacheField name="Descripción de los cambios efectuados" numFmtId="0">
      <sharedItems longText="1"/>
    </cacheField>
    <cacheField name="Fecha de cambio2" numFmtId="164">
      <sharedItems containsDate="1" containsMixedTypes="1" minDate="2019-05-07T00:00:00" maxDate="2020-12-03T00:00:00"/>
    </cacheField>
    <cacheField name="Aspecto(s) que cambiaron2" numFmtId="0">
      <sharedItems/>
    </cacheField>
    <cacheField name="Descripción de los cambios efectuados2" numFmtId="0">
      <sharedItems longText="1"/>
    </cacheField>
    <cacheField name="Fecha de cambio3" numFmtId="164">
      <sharedItems containsDate="1" containsMixedTypes="1" minDate="2019-10-17T00:00:00" maxDate="2021-02-19T00:00:00"/>
    </cacheField>
    <cacheField name="Aspecto(s) que cambiaron3" numFmtId="0">
      <sharedItems/>
    </cacheField>
    <cacheField name="Descripción de los cambios efectuados3" numFmtId="0">
      <sharedItems longText="1"/>
    </cacheField>
    <cacheField name="Fecha de cambio4" numFmtId="164">
      <sharedItems containsDate="1" containsMixedTypes="1" minDate="2020-03-05T00:00:00" maxDate="2021-05-04T00:00:00"/>
    </cacheField>
    <cacheField name="Aspecto(s) que cambiaron4" numFmtId="0">
      <sharedItems/>
    </cacheField>
    <cacheField name="Descripción de los cambios efectuados4" numFmtId="0">
      <sharedItems longText="1"/>
    </cacheField>
    <cacheField name="Fecha de cambio5" numFmtId="164">
      <sharedItems containsDate="1" containsMixedTypes="1" minDate="2020-04-02T00:00:00" maxDate="2021-07-16T00:00:00"/>
    </cacheField>
    <cacheField name="Aspecto(s) que cambiaron5" numFmtId="0">
      <sharedItems/>
    </cacheField>
    <cacheField name="Descripción de los cambios efectuados5" numFmtId="0">
      <sharedItems longText="1"/>
    </cacheField>
    <cacheField name="Fecha de cambio6" numFmtId="164">
      <sharedItems containsDate="1" containsMixedTypes="1" minDate="2020-09-10T00:00:00" maxDate="2021-12-05T00:00:00"/>
    </cacheField>
    <cacheField name="Aspecto(s) que cambiaron6" numFmtId="0">
      <sharedItems/>
    </cacheField>
    <cacheField name="Descripción de los cambios efectuados6" numFmtId="0">
      <sharedItems longText="1"/>
    </cacheField>
    <cacheField name="Fecha de cambio7" numFmtId="164">
      <sharedItems containsDate="1" containsMixedTypes="1" minDate="2020-12-03T00:00:00" maxDate="2021-12-17T00:00:00"/>
    </cacheField>
    <cacheField name="Aspecto(s) que cambiaron7" numFmtId="0">
      <sharedItems/>
    </cacheField>
    <cacheField name="Descripción de los cambios efectuados7" numFmtId="0">
      <sharedItems longText="1"/>
    </cacheField>
    <cacheField name="Fecha de cambio8" numFmtId="164">
      <sharedItems containsDate="1" containsMixedTypes="1" minDate="2021-02-22T00:00:00" maxDate="2021-12-17T00:00:00"/>
    </cacheField>
    <cacheField name="Aspecto(s) que cambiaron8" numFmtId="0">
      <sharedItems/>
    </cacheField>
    <cacheField name="Descripción de los cambios efectuados8" numFmtId="0">
      <sharedItems longText="1"/>
    </cacheField>
    <cacheField name="Fecha de cambio9" numFmtId="164">
      <sharedItems containsDate="1" containsMixedTypes="1" minDate="2021-09-13T00:00:00" maxDate="2021-12-17T00:00:00"/>
    </cacheField>
    <cacheField name="Aspecto(s) que cambiaron9" numFmtId="0">
      <sharedItems/>
    </cacheField>
    <cacheField name="Descripción de los cambios efectuados9" numFmtId="0">
      <sharedItems longText="1"/>
    </cacheField>
    <cacheField name="Fecha de cambio10" numFmtId="164">
      <sharedItems containsDate="1" containsMixedTypes="1" minDate="2021-12-03T00:00:00" maxDate="2021-12-04T00:00:00"/>
    </cacheField>
    <cacheField name="Aspecto(s) que cambiaron10" numFmtId="0">
      <sharedItems/>
    </cacheField>
    <cacheField name="Descripción de los cambios efectuados10" numFmtId="0">
      <sharedItems longText="1"/>
    </cacheField>
    <cacheField name="Fecha de cambio11" numFmtId="164">
      <sharedItems/>
    </cacheField>
    <cacheField name="Aspecto(s) que cambiaron11" numFmtId="0">
      <sharedItems/>
    </cacheField>
    <cacheField name="Descripción de los cambios efectuados11" numFmtId="0">
      <sharedItems/>
    </cacheField>
    <cacheField name="Fecha de cambio12" numFmtId="164">
      <sharedItems/>
    </cacheField>
    <cacheField name="Aspecto(s) que cambiaron12" numFmtId="0">
      <sharedItems/>
    </cacheField>
    <cacheField name="Descripción de los cambios efectuados12"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s v="Asesoría Técnica y Proyectos en Materia TIC"/>
    <s v="Asesorar  Técnicamente  y  formular  Proyectos  en  materia  TIC,  para  la  ejecución  del  Plan  Distrital  de  Desarrollo  y  las  Políticas, Directrices  y  Lineamientos  TIC  en  el  Distrito  Capital."/>
    <s v="Inicia con la formulación del Plan de Acción, del Proyecto de Inversión y de la Política, Directriz o Lineamiento en materia de TIC y de transformación Digital; continúa con la Asesoría Técnica o formulación y ejecución de Proyectos, culminando con el seguimiento de las actividades que se desarrollan dentro del proceso y la presentación de informes."/>
    <s v="Jefe de Oficina Alta Consejería Distrital de Tecnologías de la Información y las Comunicaciones -TIC-"/>
    <s v="Misional"/>
    <s v="Ejecutar las Asesorías Técnicas y Proyectos en materia TIC y Transformación digital"/>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Corrupción"/>
    <s v="Fraude interno"/>
    <s v="Sí"/>
    <s v="- Amiguismo o clientelismo con el fin de favorecer un tercero para que sin cumplimiento de requisitos se viabilice un Proyecto._x000a_- Desconocimiento o incumplimiento del procedimiento 1210200-PR-306, en especial los puntos de control (actividad 8)._x000a_- Conflicto de intereses._x000a__x000a__x000a__x000a__x000a__x000a__x000a_"/>
    <s v="- Presiones o motivaciones individuales, sociales o colectivas, que inciten a realizar conductas contrarias al deber ser._x000a__x000a__x000a__x000a__x000a__x000a__x000a__x000a__x000a_"/>
    <s v="- Pérdidas financieras por mala utilización de recursos en los Proyectos_x000a_- Investigaciones disciplinarias._x000a_- Pérdida credibilidad por parte de la entidades interesadas._x000a_- Desviaciones en los Objetivos, el Alcance y el Cronograma del Proyecto._x000a_- Interrupciones en la ejecución del Proyecto._x000a__x000a__x000a__x000a__x000a_"/>
    <s v="4. Promover procesos de transformación digital en la Secretaría General para aportar a la gestión pública eficiente."/>
    <s v="- -- Ningún trámite y/o procedimiento administrativo_x000a__x000a_"/>
    <s v="- Ningún otro proceso en el Sistema de Gestión de Calidad_x000a__x000a__x000a__x000a_"/>
    <s v="- No aplica_x000a__x000a__x000a__x000a_"/>
    <s v="Muy baja (1)"/>
    <n v="0.2"/>
    <s v="Catastrófico (5)"/>
    <n v="1"/>
    <s v="Extremo"/>
    <s v="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
    <s v="Muy baja (1)"/>
    <n v="9.8000000000000004E-2"/>
    <s v="Catastrófico (5)"/>
    <n v="0.75"/>
    <s v="Extremo"/>
    <s v="Se tienen dos actividades que actúan como puntos de control para prevención y detección del riesgo sin embargo, la zona con y sin controles permanece constante, ubicándose en zona extrema (1.5)"/>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visar los formatos asociados al procedimiento, en busca de identificar mejoras que permitan fortalecer la gestión del riesgo._x000a_- Verificar la implementación de los formatos ajustados._x000a__x000a__x000a__x000a__x000a__x000a__x000a__x000a__x000a_________________x000a__x000a__x000a__x000a__x000a__x000a__x000a__x000a__x000a__x000a__x000a_"/>
    <s v="- Profesionales responsables de Riesgos en la ACDTIC_x000a_- Profesionales responsables de Riesgos en la ACDTIC_x000a__x000a__x000a__x000a__x000a__x000a__x000a__x000a__x000a_________________x000a__x000a__x000a__x000a__x000a__x000a__x000a__x000a__x000a__x000a__x000a_"/>
    <s v="- Reunión de revisión de Formatos._x000a_- Reunión de verificación implementación  de Formatos._x000a__x000a__x000a__x000a__x000a__x000a__x000a__x000a__x000a_________________x000a__x000a__x000a__x000a__x000a__x000a__x000a__x000a__x000a__x000a__x000a_"/>
    <s v="15/03/2022_x000a_01/07/2022_x000a__x000a__x000a__x000a__x000a__x000a__x000a__x000a__x000a_________________x000a__x000a__x000a__x000a__x000a__x000a__x000a__x000a__x000a__x000a__x000a_"/>
    <s v="30/06/2022_x000a_30/12/2022_x000a__x000a__x000a__x000a__x000a__x000a__x000a__x000a__x000a_________________x000a__x000a__x000a__x000a__x000a__x000a__x000a__x000a__x000a__x000a__x000a_"/>
    <s v="-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_x000a_- realiza informe del hecho identificado y remite mediante memorando a las oficinas competentes_x000a__x000a__x000a__x000a__x000a__x000a__x000a__x000a_- Actualizar el mapa de riesgos Asesoría Técnica y Proyectos en Materia TIC"/>
    <s v="- Jefe de Oficina Alta Consejería Distrital de Tecnologías de la Información y las Comunicaciones -TIC-_x000a_- Jefe Oficina de la Alta Consejería Distrital de TIC_x000a__x000a__x000a__x000a__x000a__x000a__x000a__x000a_- Jefe de Oficina Alta Consejería Distrital de Tecnologías de la Información y las Comunicaciones -TIC-"/>
    <s v="-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_x000a_- Memorando e informe_x000a__x000a__x000a__x000a__x000a__x000a__x000a__x000a_- Mapa de riesgo  Asesoría Técnica y Proyectos en Materia TIC,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_x000a_Se identificaron acciones detectivas_x000a_Se crearon acciones de plan de contingencia "/>
    <d v="2019-10-17T00:00:00"/>
    <s v="_x000a_Análisis antes de controles_x000a__x000a__x000a_"/>
    <s v="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
    <d v="2020-03-06T00:00:00"/>
    <s v="Identificación del riesgo_x000a__x000a__x000a__x000a_"/>
    <s v="- Se incluye el proyecto de inversión 1111 “Fortalecimiento de la economía, el gobierno y la ciudad digital de Bogotá D.C. “_x000a_- Se definen las perspectivas para los efectos ya identificados._x000a_- Valoración de la Probabilidad: Se incluyen las evidencias faltantes de la vigencia 2016-2019 y las evidencias de la vigencia 2020."/>
    <d v="2020-08-13T00:00:00"/>
    <s v="_x000a__x000a_Análisis de controles_x000a__x000a_"/>
    <s v="- Se eliminaron las actividades de control detectivas asociadas al procedimiento de auditorias internas de gestión PR-006 y al procedimiento de Auditorías Internas de Calidad PR-361"/>
    <d v="2020-12-03T00:00:00"/>
    <s v="_x000a_Análisis antes de controles_x000a__x000a__x000a_"/>
    <s v="Se realiza la calificación del riesgo por frecuencia la cual es: &quot;Nunca o no se ha presentado durante los últimos 4 años&quot;. Asimismo, se registran las evidencias que registran su elección para la vigencia 2020."/>
    <d v="2021-02-22T00:00:00"/>
    <s v="Identificación del riesgo_x000a__x000a_Análisis de controles_x000a__x000a_"/>
    <s v="Se modificó el nombre del riesgo conforme a la nueva forma de operar del proceso. _x000a_Se ajustaron las causas del riesgo conforme al nuevo análisis efectuado a los antecedentes y comportamiento del riesgo._x000a_Se ajusta la explicación del riesgo de acuerdo a la nueva realidad del proceso._x000a_Se ajustó al nuevo proyecto de inversión 7872, teniendo en cuenta que el riesgo está directamente asociado al proyecto de inversión._x000a_Se ajustaron las actividades de control conforme a la actualización del procedimiento."/>
    <d v="2021-05-19T00:00:00"/>
    <s v="_x000a__x000a_Análisis de controles_x000a__x000a_"/>
    <s v="Se realizan ajustes menores a las actividades de control preventivas (PC#5),(PC#7)  y detectiva (PC#8). "/>
    <d v="2021-11-3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x v="0"/>
  </r>
  <r>
    <s v="Contratación"/>
    <s v="Coordinar los procesos de contratación de bienes, servicios y obras, para el funcionamiento y el cumplimento de las metas y objetivos de la Secretaría General de la Alcaldía Mayor de Bogotá, mediante una gestión transparente, eficiente y oportuna."/>
    <s v="El proceso inicia con la estructuración del proceso contractual y finaliza en primera medida con la terminación del contrato, ya sea por vencimiento del plazo de ejecución o por cualquier otra causa legal o contractual, y en segunda medida con la adopción de acciones correctivas,  preventivas y de mejora  para el proceso. Incluye  el  seguimiento  al  Plan  Anual  de  Adquisiciones  y  aprobación  de las contrataciones  por  parte  del  Comité  de  Contratación;  la  celebración,  formalización  y  cumplimiento  de  los  requisitos  legales  en  los contratos o convenios; la ejecución contractual sobre la cual se ejerce la supervisión y/o interventoría de las obligaciones a cargo de las partes."/>
    <s v="Director(a) de Contratación"/>
    <s v="Apoyo operativo"/>
    <s v="Verificar los estudios y documentos previos._x000a_Fase (propósito): Fortalecer la gestión corporativa, jurídica y la estrategia de comunicación conforme con las necesidades de la operación misional de la Entidad."/>
    <s v="Posibilidad de afectación reputacional por pérdida de la confianza ciudadana en la gestión contractual de la Entidad, debido a decisiones ajustadas a intereses propios o de terceros durante la etapa precontractual con el fin de celebrar un contrato"/>
    <s v="Corrupción"/>
    <s v="Fraude interno"/>
    <s v="No"/>
    <s v="- Debilidad de las estrategias de sensibilización y apropiación de las normas, directrices, modelos y sistemas_x000a_- Alta rotación de personal generando retrasos en la curva de aprendizaje._x000a_- Falta de pericia  técnica, financiera y jurídica en la estructuración de los documentos y estudios previos por parte de las áreas técnicas._x000a_- Falta de aplicación de guías, manuales y procedimientos por parte de las áreas técnicas enfocados a la estructuración y/o revisión de documentos en la etapa precontractual, contractual y postcontractual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7873 Fortalecimiento de la capacidad institucional de la Secretaría General_x000a__x000a__x000a__x000a_"/>
    <s v="Muy baja (1)"/>
    <n v="0.2"/>
    <s v="Catastrófico (5)"/>
    <n v="1"/>
    <s v="Extremo"/>
    <s v="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
    <s v="Muy baja (1)"/>
    <n v="5.04E-2"/>
    <s v="Catastrófico (5)"/>
    <n v="0.5625"/>
    <s v="Extremo"/>
    <s v="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delantar una socialización a los  enlaces contractuales de las dependencias sobre la estructuración de estudios y documentos previos para adelantar los procesos contractuales con fundamento en los procedimientos internos._x000a_- Adelantar la actualización de la 4231000-GS-081-Guía para la estructuración de estudios previos_x000a__x000a__x000a__x000a__x000a__x000a__x000a__x000a__x000a_________________x000a__x000a__x000a__x000a__x000a__x000a__x000a__x000a__x000a__x000a__x000a_"/>
    <s v="- Director de Contratación _x000a_- Director de Contratación _x000a__x000a__x000a__x000a__x000a__x000a__x000a__x000a__x000a_________________x000a__x000a__x000a__x000a__x000a__x000a__x000a__x000a__x000a__x000a__x000a_"/>
    <s v="- Evidencias de la socialización adelantada_x000a_- Guía para la estructuración de estudios previos-4231000-GS-081 actualizada_x000a__x000a__x000a__x000a__x000a__x000a__x000a__x000a__x000a_________________x000a__x000a__x000a__x000a__x000a__x000a__x000a__x000a__x000a__x000a__x000a_"/>
    <s v="01/07/2022_x000a_01/02/2022_x000a__x000a__x000a__x000a__x000a__x000a__x000a__x000a__x000a_________________x000a__x000a__x000a__x000a__x000a__x000a__x000a__x000a__x000a__x000a__x000a_"/>
    <s v="31/12/2022_x000a_30/06/2022_x000a__x000a__x000a__x000a__x000a__x000a__x000a__x000a__x000a_________________x000a__x000a__x000a__x000a__x000a__x000a__x000a__x000a__x000a__x000a__x000a_"/>
    <s v="-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_x000a_- Asignar nuevos profesionales para  reevaluar el proceso de selección técnica, jurídica y financieramente, con el fin que adelanten un análisis a fin de tomar decisiones respecto a adelantar o no, un nuevo proceso de contratación._x000a_- Tomar las medidas jurídicas y/o administrativas que permitan el restablecimiento de la situación generada por la materialización del riesgo._x000a__x000a__x000a__x000a__x000a__x000a__x000a_- Actualizar el mapa de riesgos Contratación"/>
    <s v="- Director(a) de Contratación_x000a_- Director(a) de Contratación_x000a_- Director(a) de Contratación_x000a__x000a__x000a__x000a__x000a__x000a__x000a_- Director(a) de Contratación"/>
    <s v="-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_x000a_- Informe de análisis técnico, jurídico y financiero del proceso de selección en donde se materializó el riesgo, que soporta las decisiones de adelantar o no  un nuevo proceso de contratación._x000a_- Documento de medida jurídicas y/o administrativas que permitan el restablecimiento de la situación generada por la materialización del riesgo._x000a__x000a__x000a__x000a__x000a__x000a__x000a_- Mapa de riesgo  Contratación,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19-10-17T00:00:00"/>
    <s v="_x000a__x000a__x000a__x000a_Tratamiento del riesgo"/>
    <s v="Se actualiza la fecha de terminación del plan de mejoramiento (AP 18), teniendo en cuenta las fechas establecidas en el aplicativo SIG."/>
    <d v="2020-03-27T00:00:00"/>
    <s v="Identificación del riesgo_x000a__x000a_Análisis de controles_x000a__x000a_Tratamiento del riesgo"/>
    <s v="Se dio precisión sobre la actividad clave en la identificación del riesgo_x000a_Se identificó el proyecto de inversión posiblemente afectado con la posible materialización del riesgo_x000a_Se ajusto la calificación del diseño de control_x000a_Se incluyen perspectivas para los efectos(consecuencias) identificados_x000a_Se realiza la calificación del impacto del riesgo mediante al botón &quot;perspectivas de impacto&quot;._x000a_Se ajusta la penalización para los controles que requieren fortalecerse según el atributo de responsabilidad, ya que se incorporarán en los procedimientos que lo requieren._x000a_Se sustraen las acciones ejecutadas a 2019._x000a_Se identifica la necesidad de reducir el riesgo, por tanto se identifica y se formula el plan de tratamiento, consistente en dos acciones preventivas"/>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09-10T00:00:00"/>
    <s v="_x000a__x000a_Análisis de controles_x000a__x000a_"/>
    <s v="Se incluyó en la evidencia del control la &quot;Hoja de verificación y control de documentos para procesos de selección de oferentes 4231000-FT-959&quot; estipulada en los procedimientos de  4231000-PR-284 &quot;Mínima cuantía&quot; y 4231000-PR-339 &quot;Selección Pública de Oferentes&quot;"/>
    <d v="2020-12-04T00:00:00"/>
    <s v="_x000a_Análisis antes de controles_x000a_Análisis de controles_x000a__x000a_Tratamiento del riesgo"/>
    <s v="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Se actualizan las actividades de tratamiento de los riesgos para 2021"/>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_x000a_"/>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s v=""/>
    <s v="_x000a__x000a__x000a__x000a_"/>
    <s v=""/>
    <s v=""/>
    <s v="_x000a__x000a__x000a__x000a_"/>
    <s v=""/>
    <s v=""/>
    <s v="_x000a__x000a__x000a__x000a_"/>
    <s v=""/>
    <x v="1"/>
  </r>
  <r>
    <s v="Contratación"/>
    <s v="Coordinar los procesos de contratación de bienes, servicios y obras, para el funcionamiento y el cumplimento de las metas y objetivos de la Secretaría General de la Alcaldía Mayor de Bogotá, mediante una gestión transparente, eficiente y oportuna."/>
    <s v="El proceso inicia con la estructuración del proceso contractual y finaliza en primera medida con la terminación del contrato, ya sea por vencimiento del plazo de ejecución o por cualquier otra causa legal o contractual, y en segunda medida con la adopción de acciones correctivas,  preventivas y de mejora  para el proceso. Incluye  el  seguimiento  al  Plan  Anual  de  Adquisiciones  y  aprobación  de las contrataciones  por  parte  del  Comité  de  Contratación;  la  celebración,  formalización  y  cumplimiento  de  los  requisitos  legales  en  los contratos o convenios; la ejecución contractual sobre la cual se ejerce la supervisión y/o interventoría de las obligaciones a cargo de las partes."/>
    <s v="Director(a) de Contratación"/>
    <s v="Apoyo operativo"/>
    <s v="Supervisar la ejecución de los contratos y/o convenios, y la conformidad de los productos, servicios y obras contratados para el proceso."/>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Corrupción"/>
    <s v="Fraude interno"/>
    <s v="No"/>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 Falta de conocimiento en el manejo de las herramientas contractuales existentes para adelantar los procesos y hacer seguimiento a los contratos que celebre la entidad.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la utilización de recursos financieros para pagar servicios o productos que no cumplen con los requisitos técnicos solicitados en el marco de la ejecución del contrato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Catastrófico (5)"/>
    <n v="1"/>
    <s v="Extremo"/>
    <s v="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Muy baja (1)"/>
    <n v="8.3999999999999991E-2"/>
    <s v="Catastrófico (5)"/>
    <n v="0.5625"/>
    <s v="Extremo"/>
    <s v="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alizar una socialización semestral a los supervisores y apoyos  de los mismos acerca del cumplimiento a lo establecido en el Manual de Supervisión de la entidad así como de los procedimientos internos en caso de generarse posibles incumplimientos._x000a__x000a__x000a__x000a__x000a__x000a__x000a__x000a__x000a__x000a_________________x000a__x000a__x000a__x000a__x000a__x000a__x000a__x000a__x000a__x000a__x000a_"/>
    <s v="- Director de Contratación _x000a__x000a__x000a__x000a__x000a__x000a__x000a__x000a__x000a__x000a_________________x000a__x000a__x000a__x000a__x000a__x000a__x000a__x000a__x000a__x000a__x000a_"/>
    <s v="- Evidencias de las socializaciones adelantadas_x000a__x000a__x000a__x000a__x000a__x000a__x000a__x000a__x000a__x000a_________________x000a__x000a__x000a__x000a__x000a__x000a__x000a__x000a__x000a__x000a__x000a_"/>
    <s v="01/02/2022_x000a__x000a__x000a__x000a__x000a__x000a__x000a__x000a__x000a__x000a_________________x000a__x000a__x000a__x000a__x000a__x000a__x000a__x000a__x000a__x000a__x000a_"/>
    <s v="30/11/2022_x000a__x000a__x000a__x000a__x000a__x000a__x000a__x000a__x000a__x000a_________________x000a__x000a__x000a__x000a__x000a__x000a__x000a__x000a__x000a__x000a__x000a_"/>
    <s v="-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_x000a_-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Informar a la ordenación del gasto sobre la necesidad de cambiar la supervisión del contrato o convenio sujeto de la materialización del riesgo_x000a__x000a__x000a__x000a__x000a__x000a__x000a_- Actualizar el mapa de riesgos Contratación"/>
    <s v="- Director(a) de Contratación_x000a_- Director(a) de Contratación_x000a_- Director(a) de Contratación_x000a__x000a__x000a__x000a__x000a__x000a__x000a_- Director(a) de Contratación"/>
    <s v="-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_x000a_- Solicitud de aplicación del proceso administrativo sancionatorio al supervisor del contrato para restablecer el cumplimiento de las obligaciones del prestador del servicio o proveedor._x000a_- Comunicación dirigida a la ordenación del gasto informando sobre la necesidad de cambiar la supervisión del contrato o convenio sujeto de la materialización del riesgo_x000a__x000a__x000a__x000a__x000a__x000a__x000a_- Mapa de riesgo  Contratación,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3-27T00:00:00"/>
    <s v="Identificación del riesgo_x000a__x000a_Análisis de controles_x000a__x000a_Tratamiento del riesgo"/>
    <s v="Se ajustó la actividad clave según lo descrito en el proceso._x000a_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Se ajustó la redacción de la actividad del control frente a la probabilidad, en el sentido que se visibilizó el Manual de Contratación de la Entidad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_x000a__x000a_Tratamiento del riesgo"/>
    <s v="Se actualizaron las acciones para el tratamiento de los riesgos a nivel preventivo."/>
    <d v="2021-02-22T00:00:00"/>
    <s v="Identificación del riesgo_x000a_Análisis antes de controles_x000a_Análisis de controles_x000a_Análisis después de controles_x000a_Tratamiento del riesgo"/>
    <s v="Se modificó la asociación del riesgo al proyecto de inversión específico, que se puede afectar posiblemente, en caso de materializarse el riesgo. _x000a_Se incluyó una evidencia en el control detectivo del riesgo la cual se encuentra documentada en el procedimiento 42321000-PR-022 Liquidación de contrato/convenio._x000a_Se retiraron los controles detectivos de la auditoría de gestión y de calidad del riesgo en los controles detectivos_x000a__x000a_"/>
    <d v="2021-02-22T00:00:00"/>
    <s v="Identificación del riesgo_x000a__x000a__x000a__x000a_"/>
    <s v="_x000a_Teniendo en cuenta el perfil del proyecto de inversión  7873, se elimina la asociación del mismo en la fila 60, ya que las actividades de control del riesgo  no  guardan  relación con las medidas de mitigación de los  riesgos del proyecto de inversión. "/>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s v=""/>
    <s v="_x000a__x000a__x000a__x000a_"/>
    <s v=""/>
    <s v=""/>
    <s v="_x000a__x000a__x000a__x000a_"/>
    <s v=""/>
    <s v=""/>
    <s v="_x000a__x000a__x000a__x000a_"/>
    <s v=""/>
    <s v=""/>
    <s v="_x000a__x000a__x000a__x000a_"/>
    <s v=""/>
    <x v="1"/>
  </r>
  <r>
    <s v="Control Disciplinario"/>
    <s v="Lograr  la  notificación  oportuna  y  ajustada  a  la  normatividad  de  las  decisiones  administrativas  y  establecer  los  fallos  absolutorios o condenatorios,  ajustados  a  la  normativa,  los  procedimientos  y  protocolos  dispuestos  por  la  Secretaría  General,  para  estos  efectos."/>
    <s v="El proceso inicia con la recepción de las quejas y/o los informes relacionados con la incurrencia en presuntas faltas disciplinarias por parte de los servidores públicos y finaliza con las notificaciones correspondientes, una vez se haya surtido el procedimiento señalado en la ley 734 de 2002."/>
    <s v="Jefe Oficina de Control Interno Disciplinario"/>
    <s v="Control"/>
    <s v="Evaluar las quejas o informes e iniciar proceso ordinario o verbal según proceda"/>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Corrupción"/>
    <s v="Ejecución y administración de procesos"/>
    <s v="No"/>
    <s v="- Alta rotación de personal generando retrasos en la curva de aprendizaje y represamiento de trámites._x000a_- Dificultades en la transferencia de conocimiento entre los servidores que se vinculan y retiran de la entidad._x000a_- Falta de personal para priorizar los procesos disciplinarios que llevan largo tiempo en la dependencia y/o asuntos próximos a vencerse._x000a_- Presentarse una situación de conflicto de interés y no manifestarlo._x000a_- Dificultad en la implementación de la normatividad disciplinaria por modificación de legislación._x000a__x000a__x000a__x000a__x000a_"/>
    <s v="- Presiones o motivaciones individuales, sociales o colectivas que inciten a realizar conductas contrarias al deber ser._x000a_- Presión o exigencias por parte de personas interesadas o motivación individual en el resultado del proceso disciplinario._x000a__x000a__x000a__x000a__x000a__x000a__x000a__x000a_"/>
    <s v="- Configuración y decreto de la prescripción y/o caducidad de la acción disciplinaria._x000a_- Daño a la imagen institucional por impunidad disciplinaria._x000a_- Investigación disciplinaria por parte del ente de control correspondiente por eventual impunidad disciplinaria.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Muy baja (1)"/>
    <n v="3.5279999999999999E-2"/>
    <s v="Mayor (4)"/>
    <n v="0.45000000000000007"/>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ctualizar los procedimientos verbal y ordinario conforme a la normatividad del nuevo Código General Disciplinario._x000a_- Definir e implementar una estrategia de divulgación, en materia preventiva disciplinaria, dirigida a los funcionarios y colaboradores de la Secretaría General._x000a_- Realizar informes cuatrimestrales sobre acciones preventivas y materialización de riesgos de corrupción, que contengan los riesgos de esta naturaleza susceptibles de materializarse o presentados, así como las denuncias de posibles actos de corrupción recibidas en el periodo._x000a__x000a__x000a__x000a__x000a__x000a__x000a__x000a_________________x000a__x000a__x000a__x000a__x000a__x000a__x000a__x000a__x000a__x000a__x000a_"/>
    <s v="- Jefe de la Oficina de Control Interno Disciplinario_x000a_- Jefe de la Oficina de Control Interno Disciplinario_x000a_- Jefe de la Oficina de Control Interno Disciplinario_x000a__x000a__x000a__x000a__x000a__x000a__x000a__x000a_________________x000a__x000a__x000a__x000a__x000a__x000a__x000a__x000a__x000a__x000a__x000a_"/>
    <s v="- Procedimientos verbal y ordinario actualizados._x000a_- Estrategia de divulgación definida e implementada._x000a_- Informes cuatrimestrales sobre acciones preventivas, materialización de riesgos de corrupción y denuncias de posibles actos de corrupción recibidas en el período._x000a__x000a__x000a__x000a__x000a__x000a__x000a__x000a_________________x000a__x000a__x000a__x000a__x000a__x000a__x000a__x000a__x000a__x000a__x000a_"/>
    <s v="01/03/2022_x000a_14/02/2022_x000a_29/04/2022_x000a__x000a__x000a__x000a__x000a__x000a__x000a__x000a_________________x000a__x000a__x000a__x000a__x000a__x000a__x000a__x000a__x000a__x000a__x000a_"/>
    <s v="30/05/2022_x000a_30/11/2022_x000a_31/12/2022_x000a__x000a__x000a__x000a__x000a__x000a__x000a__x000a_______________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al operador disciplinario, y a la Oficina Asesora de Planeación en el informe de monitoreo en caso que tenga fallo._x000a_- Adelantar las actuaciones disciplinarias pertinentes en contra del funcionario que dio lugar a la configuración de la prescripción y/o caducidad._x000a_- Reasignar el expediente disciplinario a otro profesional de la Oficina de Control Interno Disciplinario, con el fin de tramitar las actuaciones derivadas de la declaratoria de prescripción y/o caducidad._x000a__x000a__x000a__x000a__x000a__x000a__x000a_- Actualizar el mapa de riesgos Control Disciplinario"/>
    <s v="- Jefe Oficina de Control Interno Disciplinario_x000a_- Jefe Oficina de Control Interno Disciplinario._x000a_- Jefe Oficina de Control Interno Disciplinario._x000a__x000a__x000a__x000a__x000a__x000a__x000a_- Jefe Oficina de Control Interno Disciplinario"/>
    <s v="- Notificación realizada del presunto hecho de 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al operador disciplinario, y reporte de monitoreo a la Oficina Asesora de Planeación en caso que el riesgo tenga fallo definitivo._x000a_- Investigación disciplinaria en contra del funcionario que dio lugar a la configuración de la prescripción y/o caducidad._x000a_- Acta de reparto reasignando el expediente disciplinario a otro profesional, autos y comunicaciones de las actuaciones derivadas de la declaratoria de prescripción y/o caducidad._x000a__x000a__x000a__x000a__x000a__x000a__x000a_- Mapa de riesgo  Control Disciplinario, actualizado."/>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cambió el enfoque del riesgo, se encontraba dentro de los riesgos de gestión, ahora está dentro de los riesgos de corrupción del proceso_x000a_Se analizan y se ajustan causas internas y externas de acuerdo a las fortalezas, oportunidades, debilidades y amenazas identificadas por el proceso y de acuerdo al nuevo enfoque del riesgo._x000a_Se analiza y realiza la nueva evaluación de frecuencia e impacto de acuerdo al nuevo enfoque del riesgo y conforme a la nueva herramienta de gestión de riesgos_x000a_Se incluyeron nuevas actividades de control que implican la actualización de los dos procedimientos: Procedimiento Proceso Verbal Disciplinario y Procedimiento Proceso Ordinario Disciplinario, lo cual está contenido en la Acción de mejora No. 4_x000a_Se incluyó plan de contingencia para el riesgo"/>
    <d v="2019-10-25T00:00:00"/>
    <s v="_x000a__x000a_Análisis de controles_x000a__x000a_Tratamiento del riesgo"/>
    <s v="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_x000a_Se ajusta la información relacionada con la acción de mejora No. 4 de acuerdo con lo registrado en el aplicativo del SIG._x000a_Las acciones formuladas para fortalecer los controles se trasladan al campo de acciones por valoración"/>
    <d v="2020-03-05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y se incluyen controles propios del proceso."/>
    <d v="2020-12-02T00:00:00"/>
    <s v="_x000a__x000a__x000a__x000a_Tratamiento del riesgo"/>
    <s v="Se define la propuesta de acciones de tratamiento a ejecutar durante la vigencia 2021."/>
    <d v="2021-02-18T00:00:00"/>
    <s v="Identificación del riesgo_x000a__x000a__x000a__x000a_Tratamiento del riesgo"/>
    <s v="Se indica que el riesgo no tiene proyectos de inversión  vigentes asociados_x000a_Se incluye la acción preventiva # 21, según el aplicativo _x000a_"/>
    <d v="2021-04-07T00:00:00"/>
    <s v="_x000a__x000a_Análisis de controles_x000a__x000a_Tratamiento del riesgo"/>
    <s v="Se modificó la totalidad de las actividades de control en cuanto a su diseño, teniendo en cuenta la actualización de los procedimientos Proceso Ordinario Disciplinario 2210113-PR-007 y Proceso Disciplinario Verbal  2210113-PR-008._x000a_Se reprograma la acción de tratamiento de tipo preventiva #21, relacionada con la modificación de los procedimientos Proceso Ordinario Disciplinario 2210113-PR-007 y Proceso Disciplinario Verbal  2210113-PR-008."/>
    <d v="2021-12-02T00:00:00"/>
    <s v="Identificación del riesgo_x000a__x000a_Análisis de controles_x000a_Análisis después de controles_x000a_Tratamiento del riesgo"/>
    <s v="Se actualiza el contexto de la gestión del proceso._x000a_Se ajusta la identificación del riesgo._x000a_Se ajustó la redacción y evaluación de los controles según los criterios definidos._x000a_Se incluyeron los controles correctivos._x000a_Se ajustaron las acciones de contingencia._x000a_Se definieron acciones de tratamiento."/>
    <s v=""/>
    <s v="_x000a__x000a__x000a__x000a_"/>
    <s v=""/>
    <s v=""/>
    <s v="_x000a__x000a__x000a__x000a_"/>
    <s v=""/>
    <s v=""/>
    <s v="_x000a__x000a__x000a__x000a_"/>
    <s v=""/>
    <x v="2"/>
  </r>
  <r>
    <s v="Elaboración de Impresos y Registro Distrital"/>
    <s v="Elaborar  los  impresos  de  los  trabajos  de  artes  gráficas  requeridos  por  las  entidades,  organismos  y  órganos  de  control  del  Distrito Capital  y  garantizar  la  eficacia  y  transparencia  pública  con  la  publicación  de  los  actos  y  documentos  administrativos  en  el  Registro Distrital."/>
    <s v="Inicia con las solicitudes de las entidades, organismos y órganos de control del Distrito Capital para la impresión de trabajos de artes gráficas  y  para  la  publicación  de  actos  y  documentos  administrativos;  finaliza  con  el  producto  terminado  y  con  la  publicación  en  el sistema  de  información  e  impresión  del  Registro  Distrital."/>
    <s v="Subdirector(a) de Imprenta Distrital"/>
    <s v="Misional"/>
    <s v="Recibir y custodiar los insumos y materas primas durante el proceso de producción y elaborar los impresos de conformidad con las características técnicas requeridas hasta la entrega del producto terminado al almacé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Corrupción"/>
    <s v="Fraude interno"/>
    <s v="No"/>
    <s v="- Posible vulnerabilidad en los controles de utilización de infraestructura y del recurso humano._x000a_- Falta de transparencia en las actuaciones._x000a__x000a__x000a__x000a__x000a__x000a__x000a__x000a_"/>
    <s v="- Tendencia a la personalización de productos, los cuales no se elaboran en la Subdirección de Imprenta Distrital._x000a_- Intención de soborno de terceros a funcionarios del Subdirección de Imprenta Distrital, para la realización de trabajos de impresión de artes gráficas, ajenos a la administración distrital._x000a_- Presiones o motivaciones individuales, sociales o colectivas, que inciten a la realizar conductas contrarias al deber ser._x000a__x000a__x000a__x000a__x000a__x000a__x000a_"/>
    <s v="- Reducción de disponibilidades de recursos técnicos, intelectuales y materiales para el cumplimiento de la demanda oficial de servicios._x000a_- La buena reputación de la Subdirección de Imprenta Distrital y por consiguiente la Secretaría General de la Alcaldía Mayor de Bogotá, D.C., se vería afectada, lo cual generaría desconfianza ante las partes interesadas._x000a__x000a__x000a__x000a__x000a__x000a__x000a__x000a_"/>
    <s v="3. Consolidar una gestión pública eficiente, a través del desarrollo de capacidades institucionales, para contribuir a la generación de valor público."/>
    <s v="- Impresión de artes gráficas para las entidades del Distrito Capital (OPA)_x000a__x000a_"/>
    <s v="- Ningún otro proceso en el Sistema de Gestión de Calidad_x000a__x000a__x000a__x000a_"/>
    <s v="- No aplica_x000a__x000a__x000a__x000a_"/>
    <s v="Muy baja (1)"/>
    <n v="0.2"/>
    <s v="Moderado (3)"/>
    <n v="0.6"/>
    <s v="Moderado"/>
    <s v="El proceso estima que el riesgo se ubica en una zona moderada, debido a que el riesgo no se ha materializado en los últimos cuatro años, sin embargo, ante su materialización, podrían presentarse los efectos significativos, señalados en la encuesta del Departamento Administrativo de la Función Pública._x0009_"/>
    <s v="Muy baja (1)"/>
    <n v="8.3999999999999991E-2"/>
    <s v="Moderado (3)"/>
    <n v="0.33749999999999997"/>
    <s v="Moderado"/>
    <s v="El proceso estima que el riesgo se ubica en una zona moderad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alizar análisis de los actuales puntos de control del procedimiento de producción de artes gráficas para entidades distritales y su vulnerabilidad para con posibilidad de materialización del riesgo._x000a__x000a__x000a__x000a__x000a__x000a__x000a__x000a__x000a__x000a_________________x000a__x000a__x000a__x000a__x000a__x000a__x000a__x000a__x000a__x000a__x000a_"/>
    <s v="- El (la) Subdirector(a) Técnico(a) de la Imprenta Distrital_x000a__x000a__x000a__x000a__x000a__x000a__x000a__x000a__x000a__x000a_________________x000a__x000a__x000a__x000a__x000a__x000a__x000a__x000a__x000a__x000a__x000a_"/>
    <s v="- Informe de resultados del análisis._x000a__x000a__x000a__x000a__x000a__x000a__x000a__x000a__x000a__x000a_________________x000a__x000a__x000a__x000a__x000a__x000a__x000a__x000a__x000a__x000a__x000a_"/>
    <s v="01/03/2022_x000a__x000a__x000a__x000a__x000a__x000a__x000a__x000a__x000a__x000a_________________x000a__x000a__x000a__x000a__x000a__x000a__x000a__x000a__x000a__x000a__x000a_"/>
    <s v="31/12/2022_x000a__x000a__x000a__x000a__x000a__x000a__x000a__x000a__x000a__x000a_________________x000a__x000a__x000a__x000a__x000a__x000a__x000a__x000a__x000a__x000a__x000a_"/>
    <s v="- Reportar el presunto hecho de 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al operador disciplinario, y a la Oficina Asesora de Planeación en el informe de monitoreo en caso que tenga fallo._x000a_- Ejecutar las acciones inherentes a la Subdirección de Imprenta Distrital, determinadas en el fallo,_x000a__x000a__x000a__x000a__x000a__x000a__x000a__x000a_- Actualizar el mapa de riesgos Elaboración de Impresos y Registro Distrital"/>
    <s v="- Subdirector(a) de Imprenta Distrital_x000a_- Subdirector(a) de Imprenta Distrital_x000a__x000a__x000a__x000a__x000a__x000a__x000a__x000a_- Subdirector(a) de Imprenta Distrital"/>
    <s v="- Notificación realizada del presunto hecho de 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al operador disciplinario, y reporte de monitoreo a la Oficina Asesora de Planeación en caso que el riesgo tenga fallo definitivo._x000a_- Plan de acción para el cumplimiento del fallo._x000a__x000a__x000a__x000a__x000a__x000a__x000a__x000a_- Mapa de riesgo  Elaboración de Impresos y Registro Distrital,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Se identificaron las perspectivas del impacto y se definieron las acciones de tratamiento para el año 2020 y 2021."/>
    <d v="2020-09-02T00:00:00"/>
    <s v="Identificación del riesgo_x000a__x000a_Análisis de controles_x000a__x000a_"/>
    <s v="Se retiran actividades de control detectivas PR-006 Auditorias internas de gestión y PR-361 Auditorias internas de calidad y se cambia la tipología del riesgo."/>
    <d v="2020-12-03T00:00:00"/>
    <s v="Identificación del riesgo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d v="2021-02-23T00:00:00"/>
    <s v="Identificación del riesgo_x000a__x000a_Análisis de controles_x000a_Análisis después de controles_x000a_Tratamiento del riesgo"/>
    <s v="Fila 60: Cambio proyecto de inversión._x000a_Fila 126, 127, 128, 142 y 143 : Cambio de ejecución a &quot;Siempre&quot;_x000a_Fila 189: Cambio a &quot;Reducir&quot;_x000a_Fila 214,215,215, 224y 225: Se borra contenido inicial  por cambio de solidez._x000a_"/>
    <d v="2021-12-13T00:00:00"/>
    <s v="Identificación del riesgo_x000a_Análisis antes de controles_x000a_Análisis de controles_x000a_Análisis después de controles_x000a_Tratamiento del riesgo"/>
    <s v="Se ajustó la identificación del riesgo._x000a_Se ajustó la redacción y evaluación de los controles según los criterios definidos._x000a_Se incluyeron los controles correctivos._x000a_Se ajustaron las acciones de contingencia._x000a_Se definieron las acciones de tratamiento a implementar en la vigencia 2022._x000a_Se actualizó el contexto de la gestión del proceso._x000a_El riesgo se fusionó con el riesgo de corrupción denominado “Desvío de recursos físicos o económicos para la elaboración de trabajos de artes gráficas dirigidos a personas u organismos que no hacen parte de la Administración Distrital, con el fin de obtener dádivas o beneficio a nombre propio”. "/>
    <s v=""/>
    <s v="_x000a__x000a__x000a__x000a_"/>
    <s v=""/>
    <s v=""/>
    <s v="_x000a__x000a__x000a__x000a_"/>
    <s v=""/>
    <s v=""/>
    <s v="_x000a__x000a__x000a__x000a_"/>
    <s v=""/>
    <s v=""/>
    <s v="_x000a__x000a__x000a__x000a_"/>
    <s v=""/>
    <s v=""/>
    <s v="_x000a__x000a__x000a__x000a_"/>
    <s v=""/>
    <x v="3"/>
  </r>
  <r>
    <s v="Estrategia de Tecnologías de la Información y las Comunicaciones"/>
    <s v="Solucionar las necesidades y/o requerimientos tecnológicos con el fin de apoyar los procesos de la Secretaría General, que promueva y facilite el desarrollo de la estrategia de uso y apropiación de TI. Así como también permitir el acceso a la información autorizada por la  entidad  y  los  grupos  de  interés  considerando  criterios  de fiabilidad,  disponibilidad,  usabilidad,  eficiencia  y  seguridad de la información que deben ser utilizados por los responsables de los procesos. Elaborar y realizar el seguimiento del Plan Estratégico de Tecnologías de la Información y las Comunicaciones (PETI), basado en la arquitectura empresarial de TI con los proyectos de TI."/>
    <s v="Inicia  con  la  identificación  y  consolidación  de  las  necesidades  de  tecnológicas,  la  formulación  del  plan  estratégico  de  TIC,  la actualización  y  definición  de  lineamientos  en  materia  de  TIC  y  seguridad  de  la  información,  continúa  con  la  implementación  y monitoreo  de  los  planes  y  proyectos  de  tecnología  considerando  criterios  de  confiabilidad,  eficiencia  y  oportunidad,  seguridad  de  la información y finaliza con la verificación de cumplimiento del proceso y la implementación de acciones para asegurar el cumplimiento normativo, el tratamiento de los hallazgos y prevención de riesgos como seguimiento y mejora continua del proceso."/>
    <s v="Jefe Oficina de Tecnologías de la Información y las Comunicaciones"/>
    <s v="Estratégico"/>
    <s v="Formular el Plan Estratégico  de Tecnologías de la Información y las Comunicaciones "/>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Corrupción"/>
    <s v="Ejecución y administración de procesos"/>
    <s v="Sí"/>
    <s v="- Conflicto de intereses._x000a_- Desatención a las observaciones encontradas, requisitos legales y técnicos establecidos en la formulación en los proyectos establecidos para la definición del PETI_x000a_- Falta de Transparencia en las actuaciones_x000a__x000a__x000a__x000a__x000a__x000a__x000a_"/>
    <s v="- Falta de continuidad en los planes de gobierno._x000a_- Constante cambio en la normatividad y exceso de la misma._x000a_- Presiones o motivaciones sociales o colectivas, que inciten a realizar conductas contrarias al deber ser._x000a__x000a__x000a__x000a__x000a__x000a__x000a_"/>
    <s v="- Detrimento patrimonial._x000a_- Investigaciones administrativas disciplinarias y fiscales._x000a_- Afectación de la imagen institucional._x000a_- Incumplimientos de las metas de la entidad._x000a__x000a__x000a__x000a__x000a__x000a_"/>
    <s v="4. Promover procesos de transformación digital en la Secretaría General para aportar a la gestión pública eficiente."/>
    <s v="- -- Ningún trámite y/o procedimiento administrativo_x000a__x000a_"/>
    <s v="- Todos los procesos en el Sistema de Gestión de Calidad_x000a__x000a__x000a__x000a_"/>
    <s v="- No aplica_x000a__x000a__x000a__x000a_"/>
    <s v="Muy baja (1)"/>
    <n v="0.2"/>
    <s v="Mayor (4)"/>
    <n v="0.8"/>
    <s v="Alto"/>
    <s v="La valoración del riesgo antes de control quedó en escala de probabilidad de frecuencia de posible a MUY BAJA. Se recalifica el impacto del riesgo dando como resultado: disminución en el impacto de catastrófico a MAYOR. En consecuencia bajó de zona resultante Extrema a zona ALTA._x0009__x0009_"/>
    <s v="Muy baja (1)"/>
    <n v="2.1167999999999999E-2"/>
    <s v="Mayor (4)"/>
    <n v="0.60000000000000009"/>
    <s v="Alto"/>
    <s v="La valoración del riesgo después de controles quedó en escala de probabilidad MUY BAJA y el impacto bajo de catastrófico a MAYOR. En consecuencia deja el riesgo en zona resultante ALTA."/>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Sensibilizar a integrantes de los procesos con el fin de fortalecer la aplicación de controles en los proceso_x000a__x000a__x000a__x000a__x000a__x000a__x000a__x000a__x000a__x000a_________________x000a__x000a_- Sensibilizar a integrantes de los procesos con el fin de fortalecer la aplicación de controles en los proceso_x000a__x000a__x000a__x000a__x000a__x000a__x000a__x000a__x000a_"/>
    <s v="- Jefe de la OTIC_x000a__x000a__x000a__x000a__x000a__x000a__x000a__x000a__x000a__x000a_________________x000a__x000a_- Jefe de la OTIC_x000a__x000a__x000a__x000a__x000a__x000a__x000a__x000a__x000a_"/>
    <s v="- Sensibilización a los integrantes del proceso_x000a__x000a__x000a__x000a__x000a__x000a__x000a__x000a__x000a__x000a_________________x000a__x000a_- Sensibilización a los integrantes del proceso_x000a__x000a__x000a__x000a__x000a__x000a__x000a__x000a__x000a_"/>
    <s v="28/02/2022_x000a__x000a__x000a__x000a__x000a__x000a__x000a__x000a__x000a__x000a_________________x000a__x000a_28/02/2022_x000a__x000a__x000a__x000a__x000a__x000a__x000a__x000a__x000a_"/>
    <s v="30/05/2022_x000a__x000a__x000a__x000a__x000a__x000a__x000a__x000a__x000a__x000a_________________x000a__x000a_30/05/2022_x000a__x000a__x000a__x000a__x000a__x000a__x000a__x000a__x000a_"/>
    <s v="- Reportar el presunto hecho de 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al operador disciplinario, y a la Oficina Asesora de Planeación en el informe de monitoreo en caso que tenga fallo._x000a_- Verificar el alcance del presunto hecho del área solicitante _x000a_- Notificar el rechazo de la solicitud _x000a_- Redefinir el proyecto en caso de que considere de carácter estratégico_x000a_- Ajustar el PETI_x000a__x000a__x000a__x000a__x000a_- Actualizar el mapa de riesgos Estrategia de Tecnologías de la Información y las Comunicaciones"/>
    <s v="- Jefe Oficina de Tecnologías de la Información y las Comunicaciones_x000a_- Profesional asignado al proceso, Jefe Oficina de Tecnologías de la Información y las Comunicaciones, Aprobadores, Comité Directivo_x000a_- Jefe Oficina de Tecnologías de la Información y las Comunicaciones_x000a_- Jefe de la dependencia encargada_x000a_- Profesional asignado al proceso, Jefe Oficina de Tecnologías de la Información_x000a__x000a__x000a__x000a__x000a_- Jefe Oficina de Tecnologías de la Información y las Comunicaciones"/>
    <s v="- Notificación realizada del presunto hecho de 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al operador disciplinario, y reporte de monitoreo a la Oficina Asesora de Planeación en caso que el riesgo tenga fallo definitivo._x000a_- Acta o evidencia de reunión con los actores que identificaron el hecho._x000a_- memorando electrónico negando la solicitud y explicando las razones técnicas del rechazo_x000a_- Documentación contractual Informes de supervisión_x000a_- PETI ajustado_x000a__x000a__x000a__x000a__x000a_- Mapa de riesgo  Estrategia de Tecnologías de la Información y las Comunicaciones, actualizado."/>
    <d v="2019-05-08T00:00:00"/>
    <s v="Identificación del riesgo_x000a_Análisis antes de controles_x000a_Análisis de controles_x000a_Análisis después de controles_x000a_Tratamiento del riesgo"/>
    <s v="Nuevo riesgo."/>
    <d v="2019-11-15T00:00:00"/>
    <s v="Identificación del riesgo_x000a_Análisis antes de controles_x000a_Análisis de controles_x000a_Análisis después de controles_x000a_Tratamiento del riesgo"/>
    <s v="Se elimina causa &quot;Falta ajustar algunas tareas específicas del proceso, identificación de cuellos de botella y nuevos puntos de control para mejorar el desempeño del proceso.&quot; ya que se actualizo el procedimiento PR-116_x000a_Se cambió la calificación de la probabilidad del riesgo de factible a  frecuencia. Su resultado redujo la escala de probabilidad de probable  a rara vez._x000a_Se evalúa de nuevo el efecto del riesgo en caso de materialización lo que disminuyo el impacto de catastrófico a mayor en consecuencia la zona resultante paso de ser extrema a alta._x000a_Se ajustaron las actividades de control del riesgo conforme a la actualización de los procedimientos_x000a_La valoración del riesgo después de controles quedo en escala de probabilidad continua en RARA VEZ y el impacto bajo de catastrófico a MAYOR, en consecuencia deja el riesgo en zona resultante ALTA._x000a_Se ajustaron las fechas de finalización de las acciones"/>
    <d v="2020-03-05T00:00:00"/>
    <s v="Identificación del riesgo_x000a_Análisis antes de controles_x000a_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Probabilidad: Se incluyen las evidencias faltantes de la vigencia 2016-2019 y las evidencias de la vigencia 2020._x000a_Se eliminan las acciones ya que todas fueron cerradas y se incluye una nueva actividad frente a la actualización del PR-116 Teniendo en cuenta las observaciones de la auditoria interna y la nueva administración entrante._x000a_"/>
    <d v="2020-08-19T00:00:00"/>
    <s v="_x000a_Análisis antes de controles_x000a__x000a__x000a_"/>
    <s v="Se realiza la actualización de las actividades de control del riesgo 6,9 14,15 y 16  y se incluye la actividad número 15 de control de acuerdo con la actualización de los procedimientos._x000a_Se ajustaron las fechas de finalización de las acciones conforme a la reprogramación efectuada en el SIG de la acción de mejora 2 actividades 1 y 2"/>
    <d v="2020-12-04T00:00:00"/>
    <s v="_x000a_Análisis antes de controles_x000a__x000a__x000a_Tratamiento del riesgo"/>
    <s v="Se actualiza en la parte de probabilidad del riesgo por frecuencia, se registro de las evidencias que soportan la no materialización del riesgo. _x000a_Se incluye la acción nueva en todas las actividades correctivas y preventivas cuya programación es para 2021."/>
    <d v="2021-02-19T00:00:00"/>
    <s v="Identificación del riesgo_x000a__x000a__x000a__x000a_Tratamiento del riesgo"/>
    <s v="Se elimina proyecto de inversión y se deja &quot;Sin asociación a proyectos de Inversión&quot;, teniendo en cuenta que el riesgo no se encuentra asociado al proyecto de inversión vigente._x000a_Se ajustan las causas del riesgo conforme a la nueva necesidad del proceso_x000a_Se crea y registra la  acción preventiva Nro. 3. de 2021_x000a_Se elimina acción de mejora 2 de 2020, teniendo en cuenta que se encontraba cerrada"/>
    <d v="2021-09-03T00:00:00"/>
    <s v="_x000a__x000a_Análisis de controles_x000a__x000a_Tratamiento del riesgo"/>
    <s v="Se ajustan las actividades de control, conforme a la última actualización efectuada al procedimiento 2213200-PR-116 “Elaboración y seguimiento del plan estratégico de TI basado en la arquitectura empresarial de TI”._x000a_Se cambia fecha fin real de la acción preventiva # 3 en las actividades 1 (CHIE 768) y 2 (CHIE 769)."/>
    <d v="2021-12-15T00:00:00"/>
    <s v="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x v="4"/>
  </r>
  <r>
    <s v="Evaluación del Sistema de Control Interno"/>
    <s v="Evaluar la efectividad del Sistema de Control Interno de manera independiente, objetiva y oportuna a través de las auditorías internas (de gestión o de la calidad), evaluaciones, reportes o informes de ley o seguimientos, que permitan generar valor, contribuyendo con el  mejoramiento  continuo  en  la  gestión  institucional  de  la  Secretaría  General,  bajo  el  enfoque  de  auditorías  basadas  en  riesgos,  de acuerdo  con  el  Plan  Anual  de  Auditorias  de  cada  vigencia."/>
    <s v="El proceso inicia con la planificación de la evaluación al Sistema de Control Interno y termina con el seguimiento a la implementación de las acciones de mejora y la generación de alertas tempranas para prevenir el incumplimiento de las acciones, de conformidad con el Plan Anual de Auditorias de cada vigencia."/>
    <s v="Jefe Oficina de Control Interno"/>
    <s v="Control"/>
    <s v="Desarrollar la fase de ejecución de la auditoria interna (de gestión o de la calidad), evaluación, reportes o informes de ley o seguimiento."/>
    <s v="Posibilidad de afectación reputacional por uso indebido de información privilegiada para beneficio propio o de un tercero, debido a debilidades en el proceder ético del auditor"/>
    <s v="Corrupción"/>
    <s v="Ejecución y administración de procesos"/>
    <s v="No"/>
    <s v="- Debilidades en el proceder ético del auditor_x000a_- Debilidad de las estrategias de sensibilización y apropiación de las normas, directrices, modelos y sistemas_x000a__x000a__x000a__x000a__x000a__x000a__x000a__x000a_"/>
    <s v="- Constante actualización de directrices Nacionales y Distritales, que puedan afectar o limitar el proceso auditor_x000a__x000a__x000a__x000a__x000a__x000a__x000a__x000a__x000a_"/>
    <s v="- Pérdida de confianza de la labor de la Oficina de Control Interno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Muy baja (1)"/>
    <n v="7.1999999999999995E-2"/>
    <s v="Mayor (4)"/>
    <n v="0.60000000000000009"/>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alizar dos taller internos de fortalecimiento de la ética del auditor._x000a__x000a__x000a__x000a__x000a__x000a__x000a__x000a__x000a__x000a_________________x000a__x000a__x000a__x000a__x000a__x000a__x000a__x000a__x000a__x000a__x000a_"/>
    <s v="- Jefe de la Oficina de Control Interno_x000a__x000a__x000a__x000a__x000a__x000a__x000a__x000a__x000a__x000a_________________x000a__x000a__x000a__x000a__x000a__x000a__x000a__x000a__x000a__x000a__x000a_"/>
    <s v="- 2 talleres internos realizados._x000a__x000a__x000a__x000a__x000a__x000a__x000a__x000a__x000a__x000a_________________x000a__x000a__x000a__x000a__x000a__x000a__x000a__x000a__x000a__x000a__x000a_"/>
    <s v="01/04/2022_x000a__x000a__x000a__x000a__x000a__x000a__x000a__x000a__x000a__x000a_________________x000a__x000a__x000a__x000a__x000a__x000a__x000a__x000a__x000a__x000a__x000a_"/>
    <s v="30/09/2022_x000a__x000a__x000a__x000a__x000a__x000a__x000a__x000a__x000a__x000a_________________x000a__x000a__x000a__x000a__x000a__x000a__x000a__x000a__x000a__x000a__x000a_"/>
    <s v="-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_x000a_- Retirar al auditor del trabajo que está realizando, si durante esa auditoria se materializa el riesgo_x000a__x000a__x000a__x000a__x000a__x000a__x000a__x000a_- Actualizar el mapa de riesgos Evaluación del Sistema de Control Interno"/>
    <s v="- Jefe Oficina de Control Interno_x000a_- Jefe de la Oficina de Control Interno_x000a__x000a__x000a__x000a__x000a__x000a__x000a__x000a_- Jefe Oficina de Control Interno"/>
    <s v="-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_x000a_- Comunicación de la reasignación_x000a__x000a__x000a__x000a__x000a__x000a__x000a__x000a_- Mapa de riesgo  Evaluación del Sistema de Control Interno, actualizado."/>
    <d v="2019-01-31T00:00:00"/>
    <s v="Identificación del riesgo_x000a_Análisis antes de controles_x000a_Análisis de controles_x000a_Análisis después de controles_x000a_Tratamiento del riesgo"/>
    <s v="Creación del mapa de riesgos.  "/>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_x000a_"/>
    <d v="2020-09-01T00:00:00"/>
    <s v="Identificación del riesgo_x000a__x000a_Análisis de controles_x000a__x000a_"/>
    <s v="Se ajusta la tipología del riesgo pasando de operativo a cumplimiento._x000a_Se incluye la actividad de control para &quot;&quot;revisar la suscripción y/o renovación del compromiso de ética por parte del auditor"/>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d v="2021-12-03T00:00:00"/>
    <s v="Identificación del riesgo_x000a__x000a__x000a__x000a_Tratamiento del riesgo"/>
    <s v="Se redefine el riesgo, según la guía del DAFP._x000a_Se define una acción de tratamiento._x000a_Este riesgo absorbe el riesgo de corrupción: &quot;Decisiones ajustadas a intereses propios o de terceros al Omitir la comunicación de hechos irregulares conocidos por la Oficina de Control Interno, para obtener beneficios a los que no haya lugar&quot;"/>
    <s v=""/>
    <s v="_x000a__x000a__x000a__x000a_"/>
    <s v=""/>
    <s v=""/>
    <s v="_x000a__x000a__x000a__x000a_"/>
    <s v=""/>
    <s v=""/>
    <s v="_x000a__x000a__x000a__x000a_"/>
    <s v=""/>
    <s v=""/>
    <s v="_x000a__x000a__x000a__x000a_"/>
    <s v=""/>
    <s v=""/>
    <s v="_x000a__x000a__x000a__x000a_"/>
    <s v=""/>
    <x v="5"/>
  </r>
  <r>
    <s v="Gestión de Recursos Físicos"/>
    <s v="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
    <s v="Inicia  con  la  formulación  de  acciones  y  programación  de  recursos  de  acuerdo  con  las  necesidades  para  la  gestión  de  los  recursos físicos,  continúa  con  la  administración  y  control  de  los  bienes  y  finaliza  con  el  seguimiento  y  mejora  del  proceso."/>
    <s v="Subdirector(a) de Servicios Administrativos"/>
    <s v="Apoyo operativo"/>
    <s v="Gestionar los recursos necesarios para el ingreso a bodega y registro en los inventarios de los bienes objeto de solicitud."/>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Corrupción"/>
    <s v="Fraude interno"/>
    <s v="No"/>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 No aplica_x000a__x000a__x000a__x000a_"/>
    <s v="Muy baja (1)"/>
    <n v="0.2"/>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Muy baja (1)"/>
    <n v="1.48176E-2"/>
    <s v="Mayor (4)"/>
    <n v="0.33750000000000002"/>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_x000a__x000a__x000a__x000a__x000a__x000a__x000a__x000a__x000a__x000a_________________x000a__x000a__x000a__x000a__x000a__x000a__x000a__x000a__x000a__x000a__x000a_"/>
    <s v="- Profesional Especializado y Contratista_x000a__x000a__x000a__x000a__x000a__x000a__x000a__x000a__x000a__x000a_________________x000a__x000a__x000a__x000a__x000a__x000a__x000a__x000a__x000a__x000a__x000a_"/>
    <s v="- Listado conformado con la información de los Gestores de dependencia delegados por los jefes de pendencia para el año 2022._x000a__x000a__x000a__x000a__x000a__x000a__x000a__x000a__x000a__x000a_________________x000a__x000a__x000a__x000a__x000a__x000a__x000a__x000a__x000a__x000a__x000a_"/>
    <s v="01/02/2022_x000a__x000a__x000a__x000a__x000a__x000a__x000a__x000a__x000a__x000a_________________x000a__x000a__x000a__x000a__x000a__x000a__x000a__x000a__x000a__x000a__x000a_"/>
    <s v="29/07/2022_x000a__x000a__x000a__x000a__x000a__x000a__x000a__x000a__x000a__x000a_________________x000a__x000a__x000a__x000a__x000a__x000a__x000a__x000a__x000a__x000a__x000a_"/>
    <s v="-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mapa de riesgos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_x000a_- Evidencia de reunión o acta de revisión._x000a_- Reporte de inconsistencias_x000a_- Documentos con las gestiones efectuadas.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ngencia. "/>
    <d v="2019-11-07T00:00:00"/>
    <s v="Identificación del riesgo_x000a_Análisis antes de controles_x000a__x000a_Análisis después de controles_x000a_Tratamiento del riesgo"/>
    <s v="Se incluyó una causa externa &quot;Cambios constantes en la normativa vigente&quot; y se eliminó la debilidad del &quot;Debe implementarse plan de contingencia en caso de materializarse un riesgo&quot; dentro del contexto. _x000a_Al calificar la probabilidad de riesgos por frecuencia, disminuyó la probabilidad de probable a rara vez y bajo la zona resultante de extrema a alta. _x000a_Disminuye la probabilidad del cuadrante 2 al 1._x000a_Se incluyó la acción No. 1 de la acción correctiva No. 36 en todas las actividades de control. "/>
    <d v="2020-03-12T00:00:00"/>
    <s v="Identificación del riesgo_x000a__x000a__x000a__x000a_"/>
    <s v="Se incluyeron los proyectos de inversión que se pueden ver afectados._x000a_Se ajustaron las causas internas, externas y efectos_x000a_En efectos se actualiza la perspectiva._x000a_                                                                                                                                                                                                                                                                                                                                                                                                                                                                                                                                                                                                                                                                                                                                                                          _x000a_"/>
    <d v="2020-04-02T00:00:00"/>
    <s v="Identificación del riesgo_x000a_Análisis antes de controles_x000a__x000a_Análisis después de controles_x000a_"/>
    <s v="Se realizo cambio en la identificación del riesgo con respecto a cambio de proceso a de corrupción._x000a_Se realizo cambio en el nombre del riesgo._x000a_Se cambio el análisis antes de controles_x000a_Se cambio el análisis después de controles"/>
    <d v="2020-10-08T00:00:00"/>
    <s v="Identificación del riesgo_x000a_Análisis antes de controles_x000a_Análisis de controles_x000a_Análisis después de controles_x000a_Tratamiento del riesgo"/>
    <s v="Se realizó cambió de la identificación del riesgo_x000a_Se actualizaron los análisis antes de controles_x000a_se actualizaron los análisis después de controles_x000a_se creó acción preventiva para tratamiento del riesgo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Tratamiento del riesgo"/>
    <s v="Se realiza actualización con respecto a categoría &quot;Sin asociación a los proyectos de inversión&quot;_x000a_Se realiza cargue de acción preventiva"/>
    <d v="2021-09-13T00:00:00"/>
    <s v="_x000a__x000a__x000a__x000a_Tratamiento del riesgo"/>
    <s v="Se actualiza mapa de riesgos incluyendo las acciones preventivas vigentes #819 y #820 registradas en la herramienta CHIE."/>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ingreso y/o salida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s v=""/>
    <s v="_x000a__x000a__x000a__x000a_"/>
    <s v=""/>
    <s v=""/>
    <s v="_x000a__x000a__x000a__x000a_"/>
    <s v=""/>
    <x v="6"/>
  </r>
  <r>
    <s v="Gestión de Recursos Físicos"/>
    <s v="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
    <s v="Inicia  con  la  formulación  de  acciones  y  programación  de  recursos  de  acuerdo  con  las  necesidades  para  la  gestión  de  los  recursos físicos,  continúa  con  la  administración  y  control  de  los  bienes  y  finaliza  con  el  seguimiento  y  mejora  del  proceso."/>
    <s v="Subdirector(a) de Servicios Administrativos"/>
    <s v="Apoyo operativo"/>
    <s v="Seguimiento y control de la información de los bienes de propiedad de la entidad"/>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Corrupción"/>
    <s v="Fraude interno"/>
    <s v="No"/>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Desviación de recursos públicos._x000a_- Detrimento patrimonial._x000a_- Investigaciones disciplinarias, fiscales y/o penales._x000a_- Pérdida de la imagen o credibilidad institucional._x000a_- Inoportunidad para la correcta investigación de posibles hechos de corrupción._x000a_- Inoportunidad para reporte a las aseguradoras._x000a_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 No aplica_x000a__x000a__x000a__x000a_"/>
    <s v="Muy baja (1)"/>
    <n v="0.2"/>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Muy baja (1)"/>
    <n v="2.1167999999999999E-2"/>
    <s v="Mayor (4)"/>
    <n v="0.45000000000000007"/>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Elaborar y consolidar el listado de gestores de inventarios 2022 según delegación realizada por los jefes de dependencia._x000a_- Socializar los procedimientos PR235 Control y Seguimiento de Bienes, PR 233 Movimiento de Bienes y PR236 Egreso o Salida Definitiva de Bienes, a los gestores de inventarios delegados por los jefes de dependencia con el fin dar a conocer los lineamientos en materias de inventarios con respecto al control y seguimiento de bienes de la Secretaría General de la Alcaldía Mayor de Bogotá._x000a__x000a__x000a__x000a__x000a__x000a__x000a__x000a__x000a_________________x000a__x000a__x000a__x000a__x000a__x000a__x000a__x000a__x000a__x000a__x000a_"/>
    <s v="- Profesional Especializado y Contratista_x000a_- Profesional Universitario_x000a__x000a__x000a__x000a__x000a__x000a__x000a__x000a__x000a_________________x000a__x000a__x000a__x000a__x000a__x000a__x000a__x000a__x000a__x000a__x000a_"/>
    <s v="- Listado conformado con la información de los Gestores de dependencia delegados por los jefes de pendencia para el año 2022._x000a_- Evidencias de reunión y listados de asistencia de las socializaciones realizadas._x000a__x000a__x000a__x000a__x000a__x000a__x000a__x000a__x000a_________________x000a__x000a__x000a__x000a__x000a__x000a__x000a__x000a__x000a__x000a__x000a_"/>
    <s v="01/02/2022_x000a_01/02/2022_x000a__x000a__x000a__x000a__x000a__x000a__x000a__x000a__x000a_________________x000a__x000a__x000a__x000a__x000a__x000a__x000a__x000a__x000a__x000a__x000a_"/>
    <s v="29/07/2022_x000a_29/07/2022_x000a__x000a__x000a__x000a__x000a__x000a__x000a__x000a__x000a_________________x000a__x000a__x000a__x000a__x000a__x000a__x000a__x000a__x000a__x000a__x000a_"/>
    <s v="-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_x000a_-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Solicitar informe con modo, tiempo y lugar de los hechos relacionados con el presunto desvío de recursos físicos _x000a__x000a__x000a__x000a__x000a__x000a__x000a_- Actualizar el mapa de riesgos Gestión de Recursos Físicos"/>
    <s v="- Subdirector(a) de Servicios Administrativos_x000a_- Subdirector(a) de Servicios Administrativos_x000a_- Subdirector(a) de Servicios Administrativos_x000a__x000a__x000a__x000a__x000a__x000a__x000a_- Subdirector(a) de Servicios Administrativos"/>
    <s v="-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_x000a_- Informe de los hechos enviado mediante memorando o correo electrónico a la Oficina de Control Interno Disciplinario y Subsecretaría Corporativa._x000a_- Informe de los hechos _x000a_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_x000a__x000a_Tratamiento del riesgo"/>
    <s v="Definición del plan de contingencia."/>
    <d v="2019-11-07T00:00:00"/>
    <s v="Identificación del riesgo_x000a_Análisis antes de controles_x000a__x000a_Análisis después de controles_x000a_"/>
    <s v="Se incluyó una causa externa &quot;Cambios constantes en la normativa vigente&quot;._x000a_Al calificar la probabilidad de riesgos por frecuencia, disminuyó la probabilidad de probable a rara vez y en consecuencia bajo la zona resultante de extrema a alta. _x000a_La calificación de probabilidad bajó a rara vez (cuadrante 2 a 1)"/>
    <d v="2020-03-12T00:00:00"/>
    <s v="Identificación del riesgo_x000a_Análisis antes de controles_x000a__x000a_Análisis después de controles_x000a_"/>
    <s v="Se incluyeron los proyectos de inversión que se pueden ver afectados._x000a_En efectos se actualiza la perspectiva._x000a_Se actualiza el análisis antes de los controles._x000a_Se actualiza explicación después de los controles. "/>
    <d v="2020-10-08T00:00:00"/>
    <s v="_x000a__x000a_Análisis de controles_x000a_Análisis después de controles_x000a_"/>
    <s v="Se actualizó el análisis después de controles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
    <s v="Se realiza actualización con respecto a categoría &quot;Sin asociación a los proyectos de inversión&quot;"/>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control y seguimiento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x v="6"/>
  </r>
  <r>
    <s v="Gestión del Sistema Distrital de Servicio a la Ciudadanía"/>
    <s v="Implementar los lineamientos de la Política Pública Distrital de Servicio a la Ciudadanía, facilitando a la Ciudadanía, el ejercicio de sus derechos y el cumplimiento de sus deberes, mediante la disposición de un Modelo Omnicanal  de Servicio que permita el acceso a la oferta  institucional  de  trámites  y  servicios,  de  forma  oportuna,  cálida  y  eficiente,  promoviendo  así  su  relacionamiento  con  la Administración  Distrital."/>
    <s v="Inicia con la identificación de las necesidades de la Ciudadanía, en el marco de los objetivos de la Política Pública Distrital de Servicio a la Ciudadanía, seguido de la formulación y ejecución de estrategias que permitan mejorar la eficiencia de la Administración Distrital en  la  prestación  de  servicios,  identificación,  valoración  y  tratamiento  de  riesgos,  a  través  del  aumento  de  la  cobertura  y  la administración  del  Modelo  Omnicanal  de  Servicio.  Finaliza  con  el  seguimiento  y  evaluación  de  la  operación."/>
    <s v="Subsecretario(a) de Servicio a la Ciudadanía"/>
    <s v="Misional"/>
    <s v="Prestar servicios de información y orientación a la ciudadanía, a través de los canales de interacción del modelo multicanal"/>
    <s v="Posibilidad de afectación reputacional por pérdida de credibilidad y confianza en la Secretaría General, debido a realización de cobros indebidos durante la prestación del servicio en el canal presencial de la Red CADE dispuesto para el servicio a la ciudadanía"/>
    <s v="Corrupción"/>
    <s v="Fraude interno"/>
    <s v="Sí"/>
    <s v="- Alta rotación de personal generando retrasos en la curva de aprendizaje._x000a_- Debilidades en la comunicación clara y unificada en diferentes niveles de la entidad._x000a__x000a__x000a__x000a__x000a__x000a__x000a__x000a_"/>
    <s v="- Presiones o motivaciones de los ciudadanos que incitan al servidor público a realizar conductas contrarias al deber ser._x000a__x000a__x000a__x000a__x000a__x000a__x000a__x000a__x000a_"/>
    <s v="- Pérdida de credibilidad y de confianza que dificulte el ejercicio de las funciones de la Secretaría General. _x000a_- Intervenciones o hallazgos por partes de entes de control u otro ente regulador, interno o externo._x000a_- Incumplimiento de objetivos y metas institucionales.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de control en el Sistema de Gestión de Calidad_x000a__x000a__x000a__x000a_"/>
    <s v="- No aplica_x000a__x000a__x000a__x000a_"/>
    <s v="Baja (2)"/>
    <n v="0.4"/>
    <s v="Mayor (4)"/>
    <n v="0.8"/>
    <s v="Alto"/>
    <s v="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
    <s v="Muy baja (1)"/>
    <n v="0.11759999999999998"/>
    <s v="Mayor (4)"/>
    <n v="0.60000000000000009"/>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Sensibilizar a los servidores de la Dirección del Sistema Distrital de Servicio a la Ciudadanía sobre los valores de integridad y las posibles consecuencias disciplinarias establecidas en el Código Disciplinario Único. _x000a__x000a__x000a__x000a__x000a__x000a__x000a__x000a__x000a__x000a_________________x000a__x000a__x000a__x000a__x000a__x000a__x000a__x000a__x000a__x000a__x000a_"/>
    <s v="- Gestores de transparencia e integridad de la Dirección del Sistema Distrital de Servicio a la Ciudadana._x000a__x000a__x000a__x000a__x000a__x000a__x000a__x000a__x000a__x000a_________________x000a__x000a__x000a__x000a__x000a__x000a__x000a__x000a__x000a__x000a__x000a_"/>
    <s v="- Servidores de la Red CADE sensibilizados los valores de integridad y las posibles consecuencias disciplinarias establecidas en el Código Disciplinario Único._x000a__x000a__x000a__x000a__x000a__x000a__x000a__x000a__x000a__x000a_________________x000a__x000a__x000a__x000a__x000a__x000a__x000a__x000a__x000a__x000a__x000a_"/>
    <s v="01/03/2022_x000a__x000a__x000a__x000a__x000a__x000a__x000a__x000a__x000a__x000a_________________x000a__x000a__x000a__x000a__x000a__x000a__x000a__x000a__x000a__x000a__x000a_"/>
    <s v="31/12/2022_x000a__x000a__x000a__x000a__x000a__x000a__x000a__x000a__x000a__x000a_________________x000a__x000a__x000a__x000a__x000a__x000a__x000a__x000a__x000a__x000a__x000a_"/>
    <s v="-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_x000a_- Reportar a la Oficina de Control Interno Disciplinario el presunto hecho de realización de cobros indebidos durante la prestación del servicio en el canal presencial de la Red CADE._x000a__x000a__x000a__x000a__x000a__x000a__x000a__x000a_- Actualizar el mapa de riesgos Gestión del Sistema Distrital de Servicio a la Ciudadanía"/>
    <s v="- Subsecretario(a) de Servicio a la Ciudadanía_x000a_- Director (a) del Sistema Distrital de Servicio a la Ciudadanía_x000a__x000a__x000a__x000a__x000a__x000a__x000a__x000a_- Subsecretario(a) de Servicio a la Ciudadanía"/>
    <s v="-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_x000a_- Memorando o correo electrónico reportando a la Oficina de Control Interno Disciplinario el posible hecho de realización de cobros indebidos durante la prestación del servicio en el canal presencial de la Red CADE._x000a__x000a__x000a__x000a__x000a__x000a__x000a__x000a_- Mapa de riesgo  Gestión del Sistema Distrital de Servicio a la Ciudadanía, actualizado."/>
    <d v="2019-01-31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califica la probabilidad por frecuencia_x000a_Se actualiza la valoración del riesgo antes y después de controles, quedando en zona de riesgo moderada_x000a_Se incluye plan de tratamiento y plan de contingencia "/>
    <d v="2019-10-21T00:00:00"/>
    <s v="Identificación del riesgo_x000a_Análisis antes de controles_x000a_Análisis de controles_x000a__x000a_Tratamiento del riesgo"/>
    <s v="Se modifica la redacción de explicación del riesgo, debido a que la interacción persé no genera la materialización del riesgo._x000a_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_x000a_La probabilidad se incrementa en dos cuadrantes de acuerdo al análisis realizado según información de los últimos dos años, pasando a moderado y valoración moderada_x000a_En el análisis de controles se ajusta la redacción de los controles, acorde a lo establecido en el  procedimiento 036 e instructivo 064._x000a_Se modifica la frecuencia, ya que en la operación los profesionales responsables de punto (PRP) ejercen los controles diariamente y no por demanda. _x000a_Se actualiza la fecha de terminación de la acción según aplicativo SIG"/>
    <d v="2020-03-19T00:00:00"/>
    <s v="Identificación del riesgo_x000a_Análisis antes de controles_x000a__x000a__x000a_Tratamiento del riesgo"/>
    <s v="Se identificó el proyecto de inversión posiblemente afectado con la materialización del riesgo_x000a_Se incluyen perspectivas para los efectos(consecuencias) identificados_x000a_Se realiza la calificación del impacto del riesgo mediante al botón &quot;perspectivas de impacto&quot;._x000a_Se cambia la causa &quot;Debilidades en la aplicación de los puntos de control - precisar contexto, ver guía&quot; por &quot;Intereses Personales&quot;_x000a_Se modifica la frecuencia, debido a que un hallazgo de la Oficina de Control Interno, se presentó  hace más de tres años, se modifican las evidencias_x000a_Teniendo en cuenta que se presenta la necesidad de reducir el riesgo, se identifica y se formula el plan de tratamiento, consistente en una acción preventiv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_x000a__x000a_Tratamiento del riesgo"/>
    <s v="Se ajustó la fecha de finalización de la acción &quot;Realizar sensibilización sobre el código de integridad a los servidores del canal presencial Red CADE&quot;, de acuerdo con la fecha de cierre de la acción en el aplicativo SIG."/>
    <d v="2021-02-22T00:00:00"/>
    <s v="Identificación del riesgo_x000a__x000a_Análisis de controles_x000a__x000a_Tratamiento del riesgo"/>
    <s v="Se ajustó proyectos de inversión posiblemente afectados, teniendo en cuenta que el riesgo no esta asociado a los riesgos del proyecto de inversión._x000a_Se incluyó actividad de control preventivo mensual por parte de los responsables de punto de atención._x000a_Se incluyó actividad de control detectivo bimestral por parte del Director del Sistema Distrital de Servicio a la Ciudadanía._x000a_Se ajustó acción de tratamiento de acuerdo con lo registrado en el aplicativo SIG."/>
    <d v="2021-07-27T00:00:00"/>
    <s v="_x000a__x000a_Análisis de controles_x000a__x000a_Tratamiento del riesgo"/>
    <s v="Se ajustan los controles detectivos y preventivos en coherencia con la actualización del procedimiento Administración del Modelo Multicanal de Servicio a la Ciudadanía (2213300-PR-036) versión 14._x000a_Se ajusta la fecha de inicio de la Acción Preventiva # 31, de acuerdo con la información registrada en los aplicativos SIG y CHIE."/>
    <d v="2021-09-16T00:00:00"/>
    <s v="_x000a__x000a_Análisis de controles_x000a__x000a_"/>
    <s v="Se ajustan los controles detectivos y preventivos en coherencia con la actualización del procedimiento Administración del Modelo Multicanal de Servicio a la Ciudadanía (2213300-PR-036) versión 15."/>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_x000a_Se define acción de contingencia."/>
    <s v=""/>
    <s v="_x000a__x000a__x000a__x000a_"/>
    <s v=""/>
    <s v=""/>
    <s v="_x000a__x000a__x000a__x000a_"/>
    <s v=""/>
    <s v=""/>
    <s v="_x000a__x000a__x000a__x000a_"/>
    <s v=""/>
    <x v="7"/>
  </r>
  <r>
    <s v="Gestión del Sistema Distrital de Servicio a la Ciudadanía"/>
    <s v="Implementar los lineamientos de la Política Pública Distrital de Servicio a la Ciudadanía, facilitando a la Ciudadanía, el ejercicio de sus derechos y el cumplimiento de sus deberes, mediante la disposición de un Modelo Omnicanal  de Servicio que permita el acceso a la oferta  institucional  de  trámites  y  servicios,  de  forma  oportuna,  cálida  y  eficiente,  promoviendo  así  su  relacionamiento  con  la Administración  Distrital."/>
    <s v="Inicia con la identificación de las necesidades de la Ciudadanía, en el marco de los objetivos de la Política Pública Distrital de Servicio a la Ciudadanía, seguido de la formulación y ejecución de estrategias que permitan mejorar la eficiencia de la Administración Distrital en  la  prestación  de  servicios,  identificación,  valoración  y  tratamiento  de  riesgos,  a  través  del  aumento  de  la  cobertura  y  la administración  del  Modelo  Omnicanal  de  Servicio.  Finaliza  con  el  seguimiento  y  evaluación  de  la  operación."/>
    <s v="Subsecretario(a) de Servicio a la Ciudadanía"/>
    <s v="Misional"/>
    <s v="Realizar seguimiento y monitoreo a la gestión de las entidades participantes en la prestación de servicios a la ciudadanía."/>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Corrupción"/>
    <s v="Usuarios, productos y prácticas"/>
    <s v="Sí"/>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en el Sistema de Gestión de Calidad_x000a__x000a__x000a__x000a_"/>
    <s v="- No aplica_x000a__x000a__x000a__x000a_"/>
    <s v="Muy baja (1)"/>
    <n v="0.2"/>
    <s v="Moderado (3)"/>
    <n v="0.6"/>
    <s v="Moderado"/>
    <s v="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
    <s v="Muy baja (1)"/>
    <n v="8.3999999999999991E-2"/>
    <s v="Moderado (3)"/>
    <n v="0.33749999999999997"/>
    <s v="Moderado"/>
    <s v="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Sensibilizar a los servidores de la DDCS sobre los valores de integridad, con relación al servicio a la ciudadanía._x000a__x000a__x000a__x000a__x000a__x000a__x000a__x000a__x000a__x000a_________________x000a__x000a__x000a__x000a__x000a__x000a__x000a__x000a__x000a__x000a__x000a_"/>
    <s v="- Gestor de integridad de la Dirección Distrital de Calidad del Servicio._x000a__x000a__x000a__x000a__x000a__x000a__x000a__x000a__x000a__x000a_________________x000a__x000a__x000a__x000a__x000a__x000a__x000a__x000a__x000a__x000a__x000a_"/>
    <s v="- Servidores de la DDCS sensibilizados en el Código de Integridad_x000a__x000a__x000a__x000a__x000a__x000a__x000a__x000a__x000a__x000a_________________x000a__x000a__x000a__x000a__x000a__x000a__x000a__x000a__x000a__x000a__x000a_"/>
    <s v="01/03/2022_x000a__x000a__x000a__x000a__x000a__x000a__x000a__x000a__x000a__x000a_________________x000a__x000a__x000a__x000a__x000a__x000a__x000a__x000a__x000a__x000a__x000a_"/>
    <s v="31/10/2022_x000a__x000a__x000a__x000a__x000a__x000a__x000a__x000a__x000a__x000a_________________x000a__x000a__x000a__x000a__x000a__x000a__x000a__x000a__x000a__x000a__x000a_"/>
    <s v="-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_x000a_- Repetir el monitoreo y compararlo con el anterior_x000a_- Informar al Operador Disciplinario_x000a__x000a__x000a__x000a__x000a__x000a__x000a_- Actualizar el mapa de riesgos Gestión del Sistema Distrital de Servicio a la Ciudadanía"/>
    <s v="- Subsecretario(a) de Servicio a la Ciudadanía_x000a_- Director Distrital de Calidad del Servicio_x000a_- Director Distrital de Calidad del Servicio_x000a__x000a__x000a__x000a__x000a__x000a__x000a_- Subsecretario(a) de Servicio a la Ciudadanía"/>
    <s v="-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_x000a_- Informe comparativo_x000a_- Informe remitido a la Oficina de Control Interno Disciplinario_x000a__x000a__x000a__x000a__x000a__x000a__x000a_- Mapa de riesgo  Gestión del Sistema Distrital de Servicio a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ctualiza la evaluación de la frecuencia e impacto de acuerdo a la nueva herramienta de gestión de riesgos_x000a_Se califica la probabilidad por frecuencia_x000a_Se actualiza la valoración del riesgo quedando en zona de riesgo moderada (anteriormente baja) _x000a_Se ajusta la valoración residual a moderada (anteriormente baja) _x000a_Se incluye plan de contingencia _x000a_Se incorpora acción preventiva No. 44 existente en el SIG, debido a que corresponde a una actividad de control para el riesgo_x000a_"/>
    <d v="2019-10-21T00:00:00"/>
    <s v="_x000a__x000a_Análisis de controles_x000a__x000a_Tratamiento del riesgo"/>
    <s v="Se realiza actualización en la redacción de la actividad preventiva; específicamente, en la fuente de información, debido a que se modificó el  Procedimiento Seguimiento y Medición de Servicio a la Ciudadanía 2212200-PR-044 a su versión 12._x000a_Se da cumplimiento a la actividad para fortalecer al riesgo, respecto de la documentación de un nuevo punto de control_x000a_Se actualiza la fecha de terminación de la acción según aplicativo SIG"/>
    <d v="2020-03-19T00:00:00"/>
    <s v="Identificación del riesgo_x000a__x000a__x000a_Análisis después de controles_x000a_Tratamiento del riesgo"/>
    <s v="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Teniendo en cuenta que se presenta la necesidad de reducir el riesgo, se identifica y se formula el plan de tratamiento, consistente en una acción preventiva"/>
    <d v="2020-08-31T00:00:00"/>
    <s v="Identificación del riesgo_x000a__x000a_Análisis de controles_x000a__x000a_"/>
    <s v="Se ajustaron los controles preventivos acorde a la versión actualizada del procedimiento. _x000d__x000a_Se retiraron  los controles detectivos atendiendo a la observación realizada por la Oficina de Control Interno relacionada con los controles asociados a los procedimientos de auditorías de gestión y auditorias de calidad. _x000a__x000a_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Análisis de controles_x000a__x000a_Tratamiento del riesgo"/>
    <s v="_x000a_Se ajustó la periodicidad de la actividad de control de mensual a bimestral, esto con el fin de alinear la gestión del riesgo con lo estipulado en el procedimiento (2212200-PR-044)._x000a_Se ajustó la fecha de finalización de la acción &quot;Realizar sensibilización sobre el código de integridad a los servidores de la Dirección Distrital de Calidad del Servicio&quot;, de acuerdo con la fecha de cierre de la acción en el aplicativo SIG._x000a__x000a_"/>
    <d v="2021-02-22T00:00:00"/>
    <s v="Identificación del riesgo_x000a__x000a__x000a__x000a_Tratamiento del riesgo"/>
    <s v="Se ajustó proyectos de inversión posiblemente afectados, teniendo en cuenta que el riesgo no esta asociado a los riesgos del proyecto de inversión._x000a_Se ajustó acción de tratamiento de acuerdo con lo registrado en el aplicativo SIG."/>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
    <s v=""/>
    <s v="_x000a__x000a__x000a__x000a_"/>
    <s v=""/>
    <s v=""/>
    <s v="_x000a__x000a__x000a__x000a_"/>
    <s v=""/>
    <s v=""/>
    <s v="_x000a__x000a__x000a__x000a_"/>
    <s v=""/>
    <s v=""/>
    <s v="_x000a__x000a__x000a__x000a_"/>
    <s v=""/>
    <x v="7"/>
  </r>
  <r>
    <s v="Gestión de la Función Archivística y del Patrimonio Documental del Distrito Capital"/>
    <s v="Dirigir  y  coordinar  la  gestión  y  divulgación  de  la  función  archivística  y  del  patrimonio  documental  del  Distrito  Capital,  con  el  fin  de propender  la  gestión  del  conocimiento  y  el  acceso  a  la  información  por  parte  de  la  ciudadanía  y  los  grupos  de  interés,  así  como  la gestión  administrativa,  transparencia  y  buen  gobierno  de  la  Administración  Distrital."/>
    <s v="El proceso inicia con la identificación del estado de la administración de la gestión documental en el Distrito Capital, la evaluación y el seguimiento a la función archivística y finaliza con el ingreso de la documentación al Archivo de Bogotá, la ejecución de los procesos técnicos y la disposición de los fondos documentales custodiados por el Archivo de Bogotá para la consulta de los ciudadanos."/>
    <s v="Director(a) Distrital de Archivo de Bogotá"/>
    <s v="Misional"/>
    <s v="Prestar el servicio para consulta de los fondos documentales custodiados por el archivo de Bogotá._x000a_Realizar Gestión de las solicitudes internas de documentos históricos"/>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Corrupción"/>
    <s v="Fraude interno"/>
    <s v="No"/>
    <s v="- Presentar una situación de conflicto de intereses y no manifestarla_x000a_- Debilidades en los controles de los procedimientos_x000a_- Sistemas de información susceptibles a manipulación indebida_x000a_- Desconocimiento de la ley mediante interpretaciones subjetivas de las normas vigentes para evitar o postergar su aplicación_x000a__x000a__x000a__x000a__x000a__x000a_"/>
    <s v="- Presiones ejercidas por terceros y o ofrecimientos de prebendas, gratificaciones o dadivas._x000a_- Presiones o motivaciones individuales, sociales o colectivas, que inciten a la realizar conductas contrarias al deber ser._x000a__x000a__x000a__x000a__x000a__x000a__x000a__x000a_"/>
    <s v="- Perdida de confianza, credibilidad y transparencia frente al manejo de la documentación patrimonial del Distrito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 Posibles investigaciones y sanciones de entes de control o entes reguladores_x0009__x0009__x0009__x0009__x0009__x0009__x0009__x0009__x0009__x0009__x0009__x0009__x0009__x000a_- Detrimento, pérdida, uso indebido, perjuicio o deterioro de documentos de valor patrimonial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Muy baja (1)"/>
    <n v="0.2"/>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Muy baja (1)"/>
    <n v="1.2700799999999998E-2"/>
    <s v="Catastrófico (5)"/>
    <n v="0.5625"/>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ctualizar el procedimiento Ingreso de documentos históricos al Archivo de Bogotá 2215300-PR-282 fortaleciendo la definición de los controles_x000a_- Actualizar el procedimiento Ingreso de documentos históricos al Archivo de Bogotá 2215300-PR-282 fortaleciendo la definición de los controles_x000a__x000a__x000a__x000a__x000a__x000a__x000a__x000a__x000a_________________x000a__x000a__x000a__x000a__x000a__x000a__x000a__x000a__x000a__x000a__x000a_"/>
    <s v="- Subdirector de Gestión de Patrimonio Documental del Distrito_x000a_- Subdirector de Gestión de Patrimonio Documental del Distrito_x000a__x000a__x000a__x000a__x000a__x000a__x000a__x000a__x000a_________________x000a__x000a__x000a__x000a__x000a__x000a__x000a__x000a__x000a__x000a__x000a_"/>
    <s v="- Procedimiento Ingreso de documentos históricos al Archivo de Bogotá 2215300-PR-282 actualizado_x000a_- Procedimiento Ingreso de documentos históricos al Archivo de Bogotá 2215300-PR-282 actualizado_x000a__x000a__x000a__x000a__x000a__x000a__x000a__x000a__x000a_________________x000a__x000a__x000a__x000a__x000a__x000a__x000a__x000a__x000a__x000a__x000a_"/>
    <s v="15/02/2022_x000a_15/02/2022_x000a__x000a__x000a__x000a__x000a__x000a__x000a__x000a__x000a_________________x000a__x000a__x000a__x000a__x000a__x000a__x000a__x000a__x000a__x000a__x000a_"/>
    <s v="15/06/2022_x000a_15/06/2022_x000a__x000a__x000a__x000a__x000a__x000a__x000a__x000a__x000a_________________x000a__x000a__x000a__x000a__x000a__x000a__x000a__x000a__x000a__x000a__x000a_"/>
    <s v="-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_x000a_-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 Retirar de las bases de datos de la documentación disponible de valor patrimonial del Archivo de Bogotá el (los) documento(s) en los que se generó la materialización del riesgo_x000a_-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 Actualizar el mapa de riesgos Gestión de la Función Archivística y del Patrimonio Documental del Distrito Capital"/>
    <s v="- Director(a) Distrital de Archivo de Bogotá_x000a_- Subdirector(a) de Gestión de Patrimonio Documental del Distrito_x000a_- Profesional universitario de la Subdirección de Gestión de Patrimonio Documental del Distrito_x0009__x0009__x0009__x0009__x0009__x0009__x0009__x0009__x000a_- Director(a) Distrital de Archivo de Bogotá_x000a__x000a__x000a__x000a__x000a__x000a_- Director(a) Distrital de Archivo de Bogotá"/>
    <s v="-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_x000a_- Memorando de comunicación de la materialización del riesgo_x000a_- Bases de datos de la documentación disponible de valor patrimonial del Archivo de Bogotá_x000a_- Soportes de la aplicación de las medidas determinadas por la Oficina de Control Interno Disciplinario y/o ente de control._x000a__x000a__x000a__x000a__x000a__x000a_- Mapa de riesgo  Gestión de la Función Archivística y del Patrimonio Documental del Distrito Capital, actualizado."/>
    <d v="2019-01-31T00:00:00"/>
    <s v="Identificación del riesgo_x000a_Análisis antes de controles_x000a_Análisis de controles_x000a_Análisis después de controles_x000a_"/>
    <s v="Creación del Riesgo"/>
    <d v="2019-05-09T00:00:00"/>
    <s v="_x000a_Análisis antes de controles_x000a_Análisis de controles_x000a_Análisis después de controles_x000a_Tratamiento del riesgo"/>
    <s v="Se ajusto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_x000a_4.El proyecto de inversión posiblemente afectado por la materialización del riesgo, es el proyecto 1125 fortalecimiento y modernización de la gestión pública distrital._x000a_5. Se diligencia la columna de perspectivas en la identificación de efectos y se incluyen._x000a_6. Se modifica el análisis de controles._x000a_7. Se realiza la calificación del riesgo por perspectivas de Impacto._x000a_8. Se modifica la explicación de la valoración del riesgo obtenido antes de controles._x000a_9. Conforme a la actualización de los procedimientos realizados en la vigencia 2019, se mantienen los controles preventivos y detectivos, y se incluyen un (1) control detectivo y uno (1) preventivo._x000a_10. Se modifica la explicación de la valoración del riesgo obtenido después de controles._x000a_11. Se incluyen en el SIG nuevas acciones preventivas y detectivas para el año 2020._x000a_12. Se ajusta el plan contingente."/>
    <d v="2020-12-04T00:00:00"/>
    <s v="_x000a__x000a__x000a__x000a_Tratamiento del riesgo"/>
    <s v="1.Se incluyen en el SIG nuevas acciones preventivas y detec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
    <d v="2021-09-09T00:00:00"/>
    <s v="_x000a__x000a__x000a__x000a_Tratamiento del riesgo"/>
    <s v="Se modifica la fecha de finalización de las acciones preventivas número 6 y 23, conforme a las fechas de finalización reprogramadas en el aplicativo SIG "/>
    <d v="2021-12-16T00:00:00"/>
    <s v="Identificación del riesgo_x000a_Análisis antes de controles_x000a_Análisis de controles_x000a_Análisis después de controles_x000a_Tratamiento del riesgo"/>
    <s v="Se actualizó el contexto de la gestión del proceso._x000a_Se ajustó la identificación del riesgo._x000a_Se ajustó la redacción y evaluación de los controles según los criterios definidos._x000a_Se incluyeron los controles correctivos._x000a_Se ajustaron las acciones de contingencia._x000a_Se definieron acciones de tratamiento."/>
    <s v=""/>
    <s v="_x000a__x000a__x000a__x000a_"/>
    <s v=""/>
    <s v=""/>
    <s v="_x000a__x000a__x000a__x000a_"/>
    <s v=""/>
    <s v=""/>
    <s v="_x000a__x000a__x000a__x000a_"/>
    <s v=""/>
    <s v=""/>
    <s v="_x000a__x000a__x000a__x000a_"/>
    <s v=""/>
    <x v="8"/>
  </r>
  <r>
    <s v="Gestión de la Función Archivística y del Patrimonio Documental del Distrito Capital"/>
    <s v="Dirigir  y  coordinar  la  gestión  y  divulgación  de  la  función  archivística  y  del  patrimonio  documental  del  Distrito  Capital,  con  el  fin  de propender  la  gestión  del  conocimiento  y  el  acceso  a  la  información  por  parte  de  la  ciudadanía  y  los  grupos  de  interés,  así  como  la gestión  administrativa,  transparencia  y  buen  gobierno  de  la  Administración  Distrital."/>
    <s v="El proceso inicia con la identificación del estado de la administración de la gestión documental en el Distrito Capital, la evaluación y el seguimiento a la función archivística y finaliza con el ingreso de la documentación al Archivo de Bogotá, la ejecución de los procesos técnicos y la disposición de los fondos documentales custodiados por el Archivo de Bogotá para la consulta de los ciudadanos."/>
    <s v="Director(a) Distrital de Archivo de Bogotá"/>
    <s v="Misional"/>
    <s v="Diseñar o actualizar instrumentos técnicos para normalizar la gestión documental en el distrito capital._x000a_Realizar Asistencia Técnica en Gestión Documental y Archivos._x000a_Realizar seguimiento al cumplimiento de la normatividad archivística en las entidades del Distrito Capital._x000a_Realizar revisión y evaluación de las Tablas de Retención Y Tablas de Valoración Documental para su convalidación por parte del Consejo Distrital de Archivos.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Corrupción"/>
    <s v="Fraude interno"/>
    <s v="No"/>
    <s v="- Uso indebido del poder para la emisión de conceptos técnicos favorables._x000a_- Conflicto de intereses._x000a_- No hay distribución equitativa y objetiva de responsabilidades y tareas._x000a__x000a__x000a__x000a__x000a__x000a__x000a_"/>
    <s v="- Presiones ejercidas por terceros y o ofrecimientos de prebendas, gratificaciones o dadivas._x000a_- Presiones o motivaciones individuales, sociales o colectivas, que inciten a la realizar conductas contrarias al deber ser._x000a_- No hay conciencia en las entidades del distrito del verdadero impacto de la gestión documental._x000a__x000a__x000a__x000a__x000a__x000a__x000a_"/>
    <s v="- Pérdida de credibilidad del ente rector en materia archivística._x000a_- Daño a la imagen reputacional de la entidad por incumplimiento en la emisión de conceptos técnicos de contratación._x000a_- Sanciones disciplinarias, fiscales y pen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Muy baja (1)"/>
    <n v="0.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Muy baja (1)"/>
    <n v="3.5279999999999992E-2"/>
    <s v="Mayor (4)"/>
    <n v="0.14238281250000001"/>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_x000a_- 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_x000a__x000a__x000a__x000a__x000a__x000a__x000a__x000a__x000a_________________x000a__x000a__x000a__x000a__x000a__x000a__x000a__x000a__x000a__x000a__x000a_"/>
    <s v="- Director Distrital de Archivo de Bogotá_x000a_- Director Distrital de Archivo de Bogotá_x000a__x000a__x000a__x000a__x000a__x000a__x000a__x000a__x000a_________________x000a__x000a__x000a__x000a__x000a__x000a__x000a__x000a__x000a__x000a__x000a_"/>
    <s v="- Documento con línea argumentativa y acuerdos de servicio en materia contractual relacionadas con actividades de gestión documental y archivos._x000a_- Documento con línea argumentativa y acuerdos de servicio en materia contractual relacionadas con actividades de gestión documental y archivos._x000a__x000a__x000a__x000a__x000a__x000a__x000a__x000a__x000a_________________x000a__x000a__x000a__x000a__x000a__x000a__x000a__x000a__x000a__x000a__x000a_"/>
    <s v="21/02/2022_x000a_21/02/2022_x000a__x000a__x000a__x000a__x000a__x000a__x000a__x000a__x000a_________________x000a__x000a__x000a__x000a__x000a__x000a__x000a__x000a__x000a__x000a__x000a_"/>
    <s v="21/06/2022_x000a_21/06/2022_x000a__x000a__x000a__x000a__x000a__x000a__x000a__x000a__x000a_______________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_x000a_- Asignar un responsable diferente para realizar la revisión y evaluación de la Tabla de Retención Documental o Tabla de Valoración Documental asociada a la materialización del riesgo_x000a_- Realizar nuevamente la revisión y evaluación de la Tabla de Retención Documental o Tabla de Valoración Documental asociada a la materialización del riesgo y emitir el nuevo concepto técnico de TRD y TVD_x000a_-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_x000a_- Informar la situación de materialización del riesgo relacionada con concepto técnico de TRD y TVD al Consejo Distrital de Archivo  de Bogotá_x000a_- Realizar mesa técnica de trabajo para la revisión del concepto técnico de procesos de  contratación relacionado con la materialización del riesgo_x000a_- Realizar un alcance con un nuevo concepto técnico de procesos de contratación relacionado con la materialización del riesgo_x000a__x000a__x000a_- Actualizar el mapa de riesgos Gestión de la Función Archivística y del Patrimonio Documental del Distrito Capital"/>
    <s v="- Director(a) Distrital de Archivo de Bogotá_x000a_- Director(a) Distrital de Archivo de Bogotá_x000a_- Profesional(es) Universitario(s)_x000a_- Director(a) Distrital de Archivo de Bogotá_x000a_- Director(a) Distrital de Archivo de Bogotá_x000a_- Subdirector del Sistema Distrital de Archivos_x000a_- Director(a) Distrital de Archivo de Bogotá_x000a__x000a__x000a_- Director(a) Distrital de Archivo de Bogotá"/>
    <s v="-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_x000a_- Correo electrónico de asignación de nuevo  responsable para realizar la revisión y evaluación de la Tabla de Retención Documental o Tabla de Valoración Documental asociada a la materialización del riesgo_x000a_- Concepto Técnico de Evaluación de Tabla de Valoración Documental o Concepto Técnico Evaluación de Tabla de Retención Documental ajustado._x000a_- Oficio o memorando de envío del concepto técnico de evaluación de la TRD o TVD, ajustado_x000a_- Acta de sesión del Consejo Distrital de Archivo  de Bogotá_x000a_- Evidencia de reunión 2213100-FT-449 de mesa técnica_x000a_- Concepto técnico de alcance de procesos de contratación_x000a__x000a__x000a_- Mapa de riesgo  Gestión de la Función Archivística y del Patrimonio Documental del Distrito Capital, actualizado."/>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ó el nombre del riesgo_x000a_Se realizó la valoración antes y después de controles frente a frecuencia e impacto._x000a_Se incluyen controles detectivos frente al riesgo._x000a_Se propuso un plan de contingencia frente a la materialización del riesgo."/>
    <d v="2020-03-26T00:00:00"/>
    <s v="Identificación del riesgo_x000a__x000a__x000a_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d v="2020-12-04T00:00:00"/>
    <s v="_x000a__x000a__x000a__x000a_Tratamiento del riesgo"/>
    <s v="Se incluyen en el SIG nuevas acciones preven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
    <d v="2021-09-09T00:00:00"/>
    <s v="_x000a__x000a__x000a__x000a_Tratamiento del riesgo"/>
    <s v="Se modifica la fecha de finalización de la acción preventiva número 12, conforme a la fecha de finalización reprogramada en el aplicativo SIG"/>
    <d v="2021-12-16T00:00:00"/>
    <s v="Identificación del riesgo_x000a_Análisis antes de controles_x000a_Análisis de controles_x000a_Análisis después de controles_x000a_Tratamiento del riesgo"/>
    <s v="Se actualiza el contexto de la gestión del proceso. _x000a_Se ajusta la identificación del riesgo, delimitando el alcance frente a los conceptos técnicos solo para los conceptos de contratación; especificando los conceptos de revisión y evaluación de TRD y TVD y se eliminan del alcance lo correspondiente a informes, teniendo en cuanta que no aplican para el riesgo.  _x000a_Se ajustó la redacción y evaluación de los controles según los criterios definidos. _x000a_Se incluyeron los controles correctivos. _x000a_Se ajustaron las acciones de contingencia. _x000a_Se definieron acciones de tratamiento."/>
    <s v=""/>
    <s v="_x000a__x000a__x000a__x000a_"/>
    <s v=""/>
    <s v=""/>
    <s v="_x000a__x000a__x000a__x000a_"/>
    <s v=""/>
    <s v=""/>
    <s v="_x000a__x000a__x000a__x000a_"/>
    <s v=""/>
    <s v=""/>
    <s v="_x000a__x000a__x000a__x000a_"/>
    <s v=""/>
    <s v=""/>
    <s v="_x000a__x000a__x000a__x000a_"/>
    <s v=""/>
    <x v="8"/>
  </r>
  <r>
    <s v="Gestión Jurídica"/>
    <s v="Atender  las  necesidades  de  carácter  legal,  propendiendo  por  la  aplicación  de  la  normatividad  vigente  a  cada  uno  de  los procedimientos que se desarrollan en el marco jurídico, defensa institucional y representación judicial y extrajudicial de la Secretaría General."/>
    <s v="Inicia  con  la  actualización  del  marco  legal  que  rige  la  Secretaría  General  y  la  identificación  de  necesidades  afines  a  la  Gestión Jurídica,  continúa con  los  conceptos  jurídicos  emitidos,  los  actos  administrativos  revisados  o  los  fallos  proferidos  en  los  procesos judiciales  adelantados  contra  la  Entidad  y  finaliza  con  la  verificación  y  seguimiento  del  proceso."/>
    <s v="Jefe de Oficina Asesora de Jurídica"/>
    <s v="Apoyo operativo"/>
    <s v="Gestionar la defensa judicial y extrajudicial de la Secretaría General de la Alcaldía Mayor de Bogotá, D. C."/>
    <s v="Posibilidad de afectación económica (o presupuestal) por interposición de reclamaciones,  solicitudes de conciliación, demandas y/o decisiones judiciales adversas a los interés de la Entidad, debido a por acción u omisión para favorecer intereses propios o de terceros"/>
    <s v="Corrupción"/>
    <s v="Ejecución y administración de procesos"/>
    <s v="No"/>
    <s v="- Dificultades en la transferencia de conocimiento entre los servidores que se vinculan y retiran de la entidad._x000a__x000a__x000a_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Posibilidad de ocurrencia de eventos que afecten la situación jurídica de la organización debido al  incumplimiento o desacato de la normatividad legal.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Moderado (3)"/>
    <n v="0.6"/>
    <s v="Moderado"/>
    <s v="Desde la adopción de la Política de Administración del Riesgo no se ha identificado la ocurrencia del riesgo, por lo cual, la factibilidad es muy baja y el impacto es moderado, en este punto es de precisar que la Secretaria General de la Alcaldía de Bogotá D.C. implementó la política de prevención del daño antijurídico y en ella, se evidencia que la Entidad tiene baja litigiosidad, en efecto, hasta la fecha no se ha identificado que un asunto respecto del cual se haya solicitado la emisión de un concepto genere controversia judicial."/>
    <s v="Muy baja (1)"/>
    <n v="4.3199999999999995E-2"/>
    <s v="Moderado (3)"/>
    <n v="0.25312499999999999"/>
    <s v="Moderado"/>
    <s v="Desde la adopción de la Política de Administración del Riesgo no se ha identificado la ocurrencia del riesgo, por lo cual, la factibilidad es muy baja y el impacto es moderado, en este punto es de precisar que la Secretaria General de la Alcaldía de Bogotá D.C. implementó la política de prevención del daño antijurídico y en ella, se evidencia que la Entidad tiene baja litigiosidad, en efecto, hasta la fecha no se ha identificado que un asunto respecto del cual se haya solicitado la emisión de un concepto genere controversia judicial."/>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Realizar estudio, evaluación y análisis de las conciliaciones, procesos y laudos arbitrales que fueron de conocimiento del Comité de Conciliación._x000a__x000a__x000a__x000a__x000a__x000a__x000a__x000a__x000a_________________x000a__x000a__x000a__x000a__x000a__x000a__x000a__x000a__x000a__x000a__x000a_"/>
    <s v="- Jefe de Oficina Asesora de Jurídica _x000a_- Comité de Conciliación. _x000a__x000a__x000a__x000a__x000a__x000a__x000a__x000a__x000a_________________x000a__x000a__x000a__x000a__x000a__x000a__x000a__x000a__x000a__x000a__x000a_"/>
    <s v="- Formato de publicación y divulgación proactiva de la Declaración de Bienes y Rentas, Registro de Conflicto de Interés y Declaración del Impuesto sobre la Renta y Complementarios. Ley 2013 del 30 de diciembre de 2019_x000a_- Recomendación del Comité de Conciliación - Informe de Gestión del Comité de Conciliación._x000a__x000a__x000a__x000a__x000a__x000a__x000a__x000a__x000a_________________x000a__x000a__x000a__x000a__x000a__x000a__x000a__x000a__x000a__x000a__x000a_"/>
    <s v="28/02/2022_x000a_01/02/2022_x000a__x000a__x000a__x000a__x000a__x000a__x000a__x000a__x000a_________________x000a__x000a__x000a__x000a__x000a__x000a__x000a__x000a__x000a__x000a__x000a_"/>
    <s v="31/03/2022_x000a_31/12/2022_x000a__x000a__x000a__x000a__x000a__x000a__x000a__x000a__x000a_________________x000a__x000a__x000a__x000a__x000a__x000a__x000a__x000a__x000a__x000a__x000a_"/>
    <s v="- Reportar el presunto hecho de Posibilidad de afectación económica (o presupuestal) por interposición de reclamaciones,  solicitudes de conciliación, demandas y/o decisiones judiciales adversas a los interés de la Entidad, debido a por acción u omisión para favorecer intereses propios o de terceros al operador disciplinario, y a la Oficina Asesora de Planeación en el informe de monitoreo en caso que tenga fallo._x000a_- Estudia, evalúa y analiza casos concretos, en esta instancia y evidenciará si el apoderado requirió insumos necesarios para defender los intereses de la Secretaría General y si preparó adecuada defensa_x000a__x000a__x000a__x000a__x000a__x000a__x000a__x000a_- Actualizar el mapa de riesgos Gestión Jurídica"/>
    <s v="- Jefe de Oficina Asesora de Jurídica_x000a_- Comité de Conciliación_x000a__x000a__x000a__x000a__x000a__x000a__x000a__x000a_- Jefe de Oficina Asesora de Jurídica"/>
    <s v="- Notificación realizada del presunto hecho de Posibilidad de afectación económica (o presupuestal) por interposición de reclamaciones,  solicitudes de conciliación, demandas y/o decisiones judiciales adversas a los interés de la Entidad, debido a por acción u omisión para favorecer intereses propios o de terceros al operador disciplinario, y reporte de monitoreo a la Oficina Asesora de Planeación en caso que el riesgo tenga fallo definitivo._x000a_- Realiza recomendaciones para prevenir la recurrencia de la causa que originó el proceso o la sentencia lo cual se consigna en el acta de Comité de Conciliación_x000a__x000a__x000a__x000a__x000a__x000a__x000a__x000a_- Mapa de riesgo  Gestión Jurídica, actualizado."/>
    <d v="2019-05-14T00:00:00"/>
    <s v="Identificación del riesgo_x000a_Análisis antes de controles_x000a_Análisis de controles_x000a_Análisis después de controles_x000a_Tratamiento del riesgo"/>
    <s v="Creación del riesgo."/>
    <d v="2019-10-29T00:00:00"/>
    <s v="_x000a_Análisis antes de controles_x000a_Análisis de controles_x000a__x000a_Tratamiento del riesgo"/>
    <s v="Se analizó la probabilidad del riesgo por frecuencia dado que ya se tiene trazabilidad de éste.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_x000a_Se ajustó la fecha de terminación de las acciones propuestas según el Aplicativo SIG."/>
    <d v="2020-03-11T00:00:00"/>
    <s v="Identificación del riesgo_x000a__x000a__x000a__x000a_Tratamiento del riesgo"/>
    <s v="Se incluye la relación con los proyectos de inversión posiblemente afectados (Proyecto 1125) _x000a_Se incluyó la acción de tratamiento para la vigencia 2020"/>
    <d v="2020-08-31T00:00:00"/>
    <s v="_x000a__x000a_Análisis de controles_x000a__x000a_"/>
    <s v="Se elimina el control detectivo asociado con auditorías internas de gestión."/>
    <d v="2020-12-04T00:00:00"/>
    <s v="_x000a__x000a__x000a__x000a_Tratamiento del riesgo"/>
    <s v="Se definen acciones de tratamiento a 2021."/>
    <d v="2021-02-17T00:00:00"/>
    <s v="_x000a__x000a__x000a__x000a_Tratamiento del riesgo"/>
    <s v="Se asocian las actividades de control a fortalecer para las acciones propuestas, así mismo, se ajustaron las fechas."/>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d v="2021-08-11T00:00:00"/>
    <s v="_x000a__x000a_Análisis de controles_x000a__x000a_"/>
    <s v="Se realizó la actualización de los controles detectivos y preventivos"/>
    <d v="2021-12-14T00:00:00"/>
    <s v="Identificación del riesgo_x000a_Análisis antes de controles_x000a_Análisis de controles_x000a_Análisis después de controles_x000a_Tratamiento del riesgo"/>
    <s v="Se actualizó el contexto del proceso_x000a_Se actualizó la identificación del riesgo teniendo en cuenta los cambios sugeridos por la Guía para la administración de riesgos de Gestión, corrupción y proyectos de inversión._x000a_Se realizó el análisis de controles de la probabilidad por el criterio de exposición y se actualizo la valoración del impacto._x000a_Se definieron nuevos controles al riesgo y se realizó su respectiva calificación._x000a_Se realizó el análisis después de controles teniendo en cuenta la valoración obtenida con los controles definidos._x000a_Se definió el plan de contingencia para el riesgo identificado._x000a_Se definió como opción de tratamiento aceptar el riesgo."/>
    <s v=""/>
    <s v="_x000a__x000a__x000a__x000a_"/>
    <s v=""/>
    <s v=""/>
    <s v="_x000a__x000a__x000a__x000a_"/>
    <s v=""/>
    <s v=""/>
    <s v="_x000a__x000a__x000a__x000a_"/>
    <s v=""/>
    <x v="9"/>
  </r>
  <r>
    <s v="Gestión, Administración y Soporte de infraestructura y Recursos tecnológicos"/>
    <s v="Identificar,  configurar,  instalar,  conectar  y  brindar  la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
    <s v="Inicia  con  la  formulación  de  acciones  para  la  Gestión,  administración  y  soporte  de  infraestructura  y  recursos  tecnológicos,  la planeación  de  mantenimientos  para  la  infraestructura  tecnología  de  la  Secretaria  General  continua  con  la  ejecución  tareas  de mantenimientos,  administración  y  soporte  de  la  infraestructura  tecnológica  (administración  de  usuarios,  redes,  infraestructura  de equipos activos y bases de datos, copias de respaldos y a la gestión de incidentes y requerimientos tecnológicos), finalizando con la verificación y mejora del proceso."/>
    <s v="Jefe Oficina de Tecnologías de la Información y las Comunicaciones"/>
    <s v="Apoyo operativo"/>
    <s v="Administración  y/o gestión de los recursos de la Infraestructura tecnológica de la secretaria general"/>
    <s v="Posibilidad de afectación reputacional por inadecuado seguimiento a las actividades, debido a exceso de las facultades otorgadas en la administración  y/o gestión de los recursos de la Infraestructura tecnológica de la secretaria general"/>
    <s v="Corrupción"/>
    <s v="Fallas tecnológicas"/>
    <s v="No"/>
    <s v="- Falta de ética en los funcionarios._x000a_- Concentración de información de determinadas actividades o procesos en una persona._x000a_- Debilidad en la aplicación de controles en el proceso para la administración y gestión de los recursos._x000a_- Falta ajustar algunas tareas específicas del proceso, identificación de nuevos puntos de control para mejorar el desempeño del proceso._x0009__x000a_- Conflicto de Intereses._x000a__x000a__x000a__x000a__x000a_"/>
    <s v="- Falta de continuidad del personal por cambios de gobierno._x000a_- Presiones o motivaciones individuales, sociales o colectivas, que inciten a realizar conductas contrarias al deber ser._x000a__x000a__x000a__x000a__x000a__x000a__x000a__x000a_"/>
    <s v="- Detrimento patrimonial._x000a_- Investigaciones disciplinarias, sanciones, fiscales y penales._x000a_- Enriquecimiento licito._x000a_- Perdida de credibilidad en el proceso._x000a_- Incumplimiento de objetivos y metas institucionales._x000a__x000a__x000a__x000a__x000a_"/>
    <s v="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
    <s v="- -- Ningún trámite y/o procedimiento administrativo_x000a__x000a_"/>
    <s v="- Procesos de apoyo operativo en el Sistema de Gestión de Calidad_x000a__x000a__x000a__x000a_"/>
    <s v="- No aplica_x000a__x000a__x000a__x000a_"/>
    <s v="Muy baja (1)"/>
    <n v="0.2"/>
    <s v="Moderado (3)"/>
    <n v="0.6"/>
    <s v="Moderado"/>
    <s v="La valoración antes de controles calificó en rara vez toda vez que existe una probabilidad MUY  BAJA  que suceda. _x000a_El impacto arrojó MODERADO  toda vez que impacta  la imagen y metas de la oficina sumado a que es de corrupción. Lo anterior dejó el riesgo en zona resultante como MODERADO."/>
    <s v="Muy baja (1)"/>
    <n v="5.3343359999999994E-3"/>
    <s v="Moderado (3)"/>
    <n v="0.44999999999999996"/>
    <s v="Moderado"/>
    <s v="La evaluación después de controles continúa en &quot;MUY BAJA dentro de la escala de probabilidad dada la solidez de los controles. No obstante el impacto continúa MODERADO  aunque la solidez de los controles detectivos es fuerte (por ser de corrupción), lo que deja en zona resultante MODERADO."/>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visar la precisión de las evidencias que se generan como resultado de la aplicación del control del procedimiento 2213200-PR-101 _x000a__x000a__x000a__x000a__x000a__x000a__x000a__x000a__x000a__x000a_________________x000a__x000a_- Verificar la pertinencia de las Modificación de 4204000-OT-020 Plan de Contingencia TI-DRP_x000a__x000a__x000a__x000a__x000a__x000a__x000a__x000a__x000a_"/>
    <s v="- Jefe de la OTIC_x000a__x000a__x000a__x000a__x000a__x000a__x000a__x000a__x000a__x000a_________________x000a__x000a_- Jefe de la OTIC_x000a__x000a__x000a__x000a__x000a__x000a__x000a__x000a__x000a_"/>
    <s v="- Procedimiento 2213200-PR-101 Modificado_x000a__x000a__x000a__x000a__x000a__x000a__x000a__x000a__x000a__x000a_________________x000a__x000a_- Modificación de 4204000-OT-020 Plan de Contingencia TI-DRP_x000a__x000a__x000a__x000a__x000a__x000a__x000a__x000a__x000a_"/>
    <s v="30/03/2022_x000a__x000a__x000a__x000a__x000a__x000a__x000a__x000a__x000a__x000a_________________x000a__x000a_01/04/2022_x000a__x000a__x000a__x000a__x000a__x000a__x000a__x000a__x000a_"/>
    <s v="30/05/2022_x000a__x000a__x000a__x000a__x000a__x000a__x000a__x000a__x000a__x000a_________________x000a__x000a_30/07/2022_x000a__x000a__x000a__x000a__x000a__x000a__x000a__x000a__x000a_"/>
    <s v="- Reportar el presunto hecho de Posibilidad de afectación reputacional por inadecuado seguimiento a las actividades, debido a exceso de las facultades otorgadas en la administración  y/o gestión de los recursos de la Infraestructura tecnológica de la secretaria general al operador disciplinario, y a la Oficina Asesora de Planeación en el informe de monitoreo en caso que tenga fallo._x000a_- Determinar las acciones a seguir conforme al análisis de los hechos para subsanar de manera inmediata_x000a__x000a__x000a__x000a__x000a__x000a__x000a__x000a_- Actualizar el mapa de riesgos Gestión, Administración y Soporte de infraestructura y Recursos tecnológicos"/>
    <s v="- Jefe Oficina de Tecnologías de la Información y las Comunicaciones_x000a_- Jefe Oficina de Tecnologías de la Información y las Comunicaciones_x000a__x000a__x000a__x000a__x000a__x000a__x000a__x000a_- Jefe Oficina de Tecnologías de la Información y las Comunicaciones"/>
    <s v="- Notificación realizada del presunto hecho de Posibilidad de afectación reputacional por inadecuado seguimiento a las actividades, debido a exceso de las facultades otorgadas en la administración  y/o gestión de los recursos de la Infraestructura tecnológica de la secretaria general al operador disciplinario, y reporte de monitoreo a la Oficina Asesora de Planeación en caso que el riesgo tenga fallo definitivo._x000a_- Acta o evidencia de reunión _x000a__x000a__x000a__x000a__x000a__x000a__x000a__x000a_- Mapa de riesgo  Gestión, Administración y Soporte de infraestructura y Recursos tecnológicos, actualizado."/>
    <d v="2019-05-08T00:00:00"/>
    <s v="Identificación del riesgo_x000a_Análisis antes de controles_x000a_Análisis de controles_x000a_Análisis después de controles_x000a_Tratamiento del riesgo"/>
    <s v="Nuevo riesgo"/>
    <d v="2019-11-15T00:00:00"/>
    <s v="_x000a_Análisis antes de controles_x000a_Análisis de controles_x000a_Análisis después de controles_x000a_"/>
    <s v="Se cambió la calificación de la probabilidad del riesgo de factible a  frecuencia. Su resultado redujo la escala de probabilidad de posible a rara vez._x000a_Se ajustaron las actividades de control del riesgo conforme a la actualización de los procedimientos_x000a_Se eliminan controles asociados al PR-359 toda vez que el procedimiento ya no es del Proceso_x000a_Se ajustaron las fechas de finalización de las acciones"/>
    <d v="2020-03-05T00:00:00"/>
    <s v="Identificación del riesgo_x000a__x000a_Análisis de controles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Se elimina la actividad de control asociada a la resolución 130 de 2019 toda vez que la actividad se cumplió._x000a_Se eliminan las acciones o el plan de mejoramiento para las actividades de control preventivas y detectivas  ya que todas fueron cerradas y se incluye la actividad 1 de la AC38 "/>
    <d v="2020-08-19T00:00:00"/>
    <s v="Identificación del riesgo_x000a__x000a__x000a__x000a_Tratamiento del riesgo"/>
    <s v="Se eliminan las actividades de control detectivas  asociadas al procedimiento de Auditorías Internas de Gestión PR-006 y el procedimiento de Auditorías Internas de Calidad PR-361._x000a__x000a_Se ajustaron las fechas de finalización de la acción conforme a la reprogramación efectuada en el aplicativo SIG de  la actividad 1 de la acción correctiva No.3"/>
    <d v="2020-12-04T00:00:00"/>
    <s v="_x000a_Análisis antes de controles_x000a_Análisis de controles_x000a_Análisis después de controles_x000a_Tratamiento del riesgo"/>
    <s v="Se realiza la calificación de la probabilidad del riesgo por frecuencia cuya calificación es: Nunca o no se ha presentado durante los últimos 4 años. Así mismo, se registran las evidencias que soportan su elección para la vigencia 2020. _x000a__x000a_Se eliminan las actividades de control preventivas asociadas a los procedimientos: PR-271, PR-272, PR-273 y PR-109, teniendo en cuenta que los procedimientos fueron anulados y se incluyeron como guías documentales en el procedimiento No. PR-101 “Gestión de incidentes tecnológicos”. _x000a_Así mismo, se ajustaron e incluyeron nuevas actividades de control detectivas asociadas al procedimiento PR-101 “Gestión de incidentes tecnológicos”. _x000a__x000a_Se incluye una nueva acción  en todas las actividades correctivas y preventivas cuya programación es para 2021."/>
    <d v="2021-02-19T00:00:00"/>
    <s v="Identificación del riesgo_x000a__x000a_Análisis de controles_x000a__x000a_Tratamiento del riesgo"/>
    <s v="Se elimina el  proyecto de inversión  y se selecciona &quot;Sin asociación a los proyectos de inversión&quot;, teniendo en cuenta que el riesgo no se encuentra asociado en el perfil del proyecto de inversión actual._x000a_Se ajustan las actividades de control conforme a la ultima actualización efectuada del PR-101 “Gestión de incidentes tecnológicos”, efectuada el 28 de diciembre de 2020._x000a_Se elimina la acción correctiva No. 38, teniendo en cuenta que sus actividades ya se cumplieron y la acción está cerrada._x000a_Se crea y registra la acción preventiva No. 22 de 2021."/>
    <d v="2021-09-03T00:00:00"/>
    <s v="_x000a__x000a_Análisis de controles_x000a__x000a_Tratamiento del riesgo"/>
    <s v="Se ajustan las actividades de control conforme a la última actualización efectuada al procedimiento 2213200-PR-101 “Gestión de Incidentes y Requerimientos Tecnológicos”._x000a_Se ajustan las actividades de control conforme a la última actualización efectuada al procedimiento 2213200-PR-104 “Mantenimientos de la infraestructura tecnológica”_x000a_Se cambia fecha fin real de la acción preventiva #22 en las actividades 1 (10-mar-2021) y 2 (31-may-2021). _x000a_"/>
    <d v="2021-12-06T00:00:00"/>
    <s v="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x v="4"/>
  </r>
  <r>
    <s v="Gestión de Seguridad y Salud en el Trabajo"/>
    <s v="Gestionar  la  seguridad  y  salud  en  el  trabajo  de  los(as)  Servidores(as)  Públicos(as)  de  la  entidad,  contratistas  y  visitantes,  para minimizar la ocurrencia de incidentes, accidentes de trabajo, enfermedades laborales y los riesgos que puedan afectar su calidad debida  y  fomentar  una  cultura  encaminada  al  cuidado  personal,  mediante  la  adopción  de  hábitos  de  vida  saludable,  promoviendo la salud,  previniendo  la  enfermedad  y  preparándolos  ante  situaciones  de  emergencia."/>
    <s v="Inicia  con  la  elaboración  del  diagnóstico,  la  identificación  de  peligros  y  valoración  de  riesgos  y  amenazas,  la  caracterización  de  las condiciones  de  salud  de  los  Servidores  públicos  de  la  Secretaria  General  de  la  Alcaldía  Mayor  de  Bogotá,  D.C.,  y  finaliza  con  la implementación de los planes y programas de prevención y promoción contenidos en el plan anual de seguridad y salud en el trabajo."/>
    <s v="Director(a) de Talento Humano"/>
    <s v="Apoyo operativo"/>
    <s v="Ejecutar actividades de Gestión de Peligros, Riesgos y Amenazas."/>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Corrupción"/>
    <s v="Fraude interno"/>
    <s v="No"/>
    <s v="- Deficiencias en la administración (custodio, uso y manejo) de los elementos dispuestos para la atención de emergencias en las distintas sedes de la entidad._x000a_- Deficiencias en la utilización de los elementos de protección personal - EPP por parte de los/as servidores/as y colaboradores/as de la entidad._x000a__x000a__x000a__x000a__x000a__x000a__x000a__x000a_"/>
    <s v="- Presiones o motivaciones individuales, sociales o colectivas, que inciten a realizar conductas contrarias al deber ser._x000a__x000a__x000a__x000a__x000a__x000a__x000a__x000a__x000a_"/>
    <s v="- Detrimento patrimonial_x000a_- Investigaciones disciplinarias._x000a_- Generación de reprocesos y desgaste administrativo._x000a_- Pérdida de credibilidad hacia la entidad de parte de los/as servidores/as, colaboradores/as y ciudadanos/as.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Media (3)"/>
    <n v="0.6"/>
    <s v="Mayor (4)"/>
    <n v="0.8"/>
    <s v="Alto"/>
    <s v="El proceso estima que el riesgo se ubica en una zona alta, debido a que existe una posibilidad media que suceda y se identificó que ante su materialización, podrían presentarse los efectos significativos, señalados en la encuesta del Departamento Administrativo de la Función Pública."/>
    <s v="Muy baja (1)"/>
    <n v="0.1764"/>
    <s v="Mayor (4)"/>
    <n v="0.45000000000000007"/>
    <s v="Alto"/>
    <s v="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
    <s v="Reducir"/>
    <s v="- Alinear actividades y puntos de control del procedimiento   4232000-PR-372 - Gestión de Peligros, Riesgos y Amenazas_x000a_ con los controles preventivos y detectivos definidos en el mapa de riesgo del proceso de Gestión de Seguridad y Salud en el Trabajo._x000a_- Alinear actividades y puntos de control del procedimiento   4232000-PR-372 - Gestión de Peligros, Riesgos y Amenazas_x000a_ con los controles preventivos y detectivos definidos en el mapa de riesgo del proceso de Gestión de Seguridad y Salud en el Trabajo._x000a_- Alinear actividades y puntos de control del procedimiento   4232000-PR-372 - Gestión de Peligros, Riesgos y Amenazas_x000a_ con los controles preventivos y detectivos definidos en el mapa de riesgo del proceso de Gestión de Seguridad y Salud en el Trabajo._x000a__x000a__x000a__x000a__x000a__x000a__x000a__x000a__x000a__x000a__x000a__x000a__x000a__x000a__x000a__x000a__x000a__x000a__x000a_________________x000a__x000a__x000a__x000a__x000a__x000a__x000a__x000a__x000a__x000a__x000a_"/>
    <s v="- Director/a Técnico/a de Talento Humano._x000a_- Director/a Técnico/a de Talento Humano._x000a_- Director/a Técnico/a de Talento Humano._x000a__x000a__x000a__x000a__x000a__x000a__x000a__x000a__x000a__x000a__x000a__x000a__x000a__x000a__x000a__x000a__x000a__x000a__x000a_________________x000a__x000a__x000a__x000a__x000a__x000a__x000a__x000a__x000a__x000a__x000a_"/>
    <s v="- Procedimiento 4232000-PR-372 - Gestión de Peligros, Riesgos y Amenazas       actualizado_x000a_- Procedimiento 4232000-PR-372 - Gestión de Peligros, Riesgos y Amenazas       actualizado_x000a_- Procedimiento 4232000-PR-372 - Gestión de Peligros, Riesgos y Amenazas       actualizado_x000a__x000a__x000a__x000a__x000a__x000a__x000a__x000a__x000a__x000a__x000a__x000a__x000a__x000a__x000a__x000a__x000a__x000a__x000a_________________x000a__x000a__x000a__x000a__x000a__x000a__x000a__x000a__x000a__x000a__x000a_"/>
    <s v="15/02/2022_x000a_15/02/2022_x000a_15/02/2022_x000a__x000a__x000a__x000a__x000a__x000a__x000a__x000a__x000a__x000a__x000a__x000a__x000a__x000a__x000a__x000a__x000a__x000a__x000a_________________x000a__x000a__x000a__x000a__x000a__x000a__x000a__x000a__x000a__x000a__x000a_"/>
    <s v="01/08/2022_x000a_01/08/2022_x000a_01/08/2022_x000a__x000a__x000a__x000a__x000a__x000a__x000a__x000a__x000a__x000a__x000a__x000a__x000a__x000a__x000a__x000a__x000a__x000a__x000a_________________x000a__x000a__x000a__x000a__x000a__x000a__x000a__x000a__x000a__x000a__x000a_"/>
    <s v="- Definir cronograma de verificación a la completitud de los botiquines ubicados en las diferentes sedes de la entidad._x000a__x000a__x000a__x000a__x000a__x000a__x000a__x000a__x000a__x000a_________________x000a__x000a__x000a__x000a__x000a__x000a__x000a__x000a__x000a__x000a__x000a_"/>
    <s v="- Director/a Técnico/a de Talento Humano._x000a__x000a__x000a__x000a__x000a__x000a__x000a__x000a__x000a__x000a_________________x000a__x000a__x000a__x000a__x000a__x000a__x000a__x000a__x000a__x000a__x000a_"/>
    <s v="- Cronograma de verificación a los botiquines en términos de completitud y cumplimiento de las condiciones establecidas en la normatividad aplicable._x000a__x000a__x000a__x000a__x000a__x000a__x000a__x000a__x000a__x000a_________________x000a__x000a__x000a__x000a__x000a__x000a__x000a__x000a__x000a__x000a__x000a_"/>
    <s v="15/02/2022_x000a__x000a__x000a__x000a__x000a__x000a__x000a__x000a__x000a__x000a_________________x000a__x000a__x000a__x000a__x000a__x000a__x000a__x000a__x000a__x000a__x000a_"/>
    <s v="15/03/2022_x000a__x000a__x000a__x000a__x000a__x000a__x000a__x000a__x000a__x000a_________________x000a__x000a__x000a__x000a__x000a__x000a__x000a__x000a__x000a__x000a__x000a_"/>
    <s v="-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_x000a_-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_x000a__x000a__x000a__x000a__x000a__x000a__x000a_- Actualizar el mapa de riesgos Gestión de Seguridad y Salud en el Trabajo"/>
    <s v="- Director(a) de Talento Humano_x000a_- Profesional Universitario de Talento Humano. _x000a_- Director/a Técnico/a y Profesional Universitario de Talento Humano._x000a__x000a__x000a__x000a__x000a__x000a__x000a_- Director(a) de Talento Humano"/>
    <s v="-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_x000a_- Botiquín/es con elementos que cumplen con las condiciones establecidas en la normatividad vigente._x000a__x000a_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_x000a_- Soportes de la aplicación de las medidas determinadas por la Oficina de Control Interno Disciplinario y/o ente de control._x000a__x000a__x000a__x000a__x000a__x000a__x000a_- Mapa de riesgo  Gestión de Seguridad y Salud en el Trabajo, actualizado."/>
    <d v="2021-12-17T00:00:00"/>
    <s v="Identificación del riesgo_x000a_Análisis antes de controles_x000a_Análisis de controles_x000a_Análisis después de controles_x000a_Tratamiento del riesgo"/>
    <s v="Cre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0"/>
  </r>
  <r>
    <s v="Gestión de Servicios Administrativos"/>
    <s v="Disponer de los recursos necesarios para garantizar la prestación de los servicios de apoyo administrativo para el cumplimiento de los objetivos de la Secretaría General de la Alcaldía Mayor de Bogotá D.C, y  la gestión de todas las dependencias que la componen."/>
    <s v="Inicia con la identificación de las necesidades y/o recepción de las solicitudes para la prestación de servicios de apoyo administrativo, la  formulación  del  Plan  Institucional  de  Gestión  Ambiental  –PIGA  y  del  Plan  Estratégico  de  Seguridad  Vial  –PESV.  Continua  con  la gestión a cada uno de los requerimientos y/o necesidades, ejecución de las actividades para la implementación del Plan Institucional de  Gestión  Ambiental  –PIGA  y  del  Plan  Estratégico  de  Seguridad  Vial  –PESV,  finalizando  con  la  verificación  del  cumplimiento  del proceso  y  el  mejoramiento  continuo  del  mismo."/>
    <s v="Subdirector(a) de Servicios Administrativos"/>
    <s v="Apoyo operativo"/>
    <s v="Realizar la adquisición del bien o servicio y su legalización "/>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Corrupción"/>
    <s v="Fraude interno"/>
    <s v="No"/>
    <s v="- Manipulación de la caja menor por personal no autorizado._x000a_- Falta de integridad del funcionario encargado del manejo de caja menor._x000a_- Intereses personales._x000a_- Abuso de poder._x000a_- Incumplimiento del Manual para el manejo y control de cajas menores_x000a__x000a__x000a__x000a__x000a_"/>
    <s v="- Falsedad en los documentos aportados para la legalización del gasto._x000a_- Presiones o exigencias irregulares por parte de terceros_x000a__x000a__x000a__x000a__x000a__x000a__x000a__x000a_"/>
    <s v="- Detrimento patrimonial._x000a_- Investigaciones disciplinarias, fiscales y/o penales._x000a_- Pérdida de credibilidad y desconfianza en el proceso._x000a_- Afectación de la póliza de manejo._x000a_- Enriquecimiento ilícito de contratistas y/o servidores púbico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Mayor (4)"/>
    <n v="0.8"/>
    <s v="Alto"/>
    <s v="Se determina la probabilidad (Muy baja 1)  teniendo en cuenta que no se he presentado en los últimos cuatro años. El impacto (Mayor 4) obedece a la afectación de la imagen y las sanciones por entes de control que se puedan generar por la materialización del riesgo."/>
    <s v="Muy baja (1)"/>
    <n v="2.4695999999999999E-2"/>
    <s v="Mayor (4)"/>
    <n v="0.45000000000000007"/>
    <s v="Alto"/>
    <s v="Se determina la probabilidad (Muy baja (1)) ya que las actividades de control preventivas son fuertes y mitigan la mayoría de las causas. El riesgo no disminuye el impacto."/>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alizar sensibilización del procedimiento a los jefes de las dependencias de la Secretaría General  y/o sus delegados, con énfasis en la prevención de la materialización del riesgo de corrupción._x000a__x000a__x000a__x000a__x000a__x000a__x000a__x000a__x000a__x000a_________________x000a__x000a__x000a__x000a__x000a__x000a__x000a__x000a__x000a__x000a__x000a_"/>
    <s v="- Subdirector de Servicios Administrativos_x000a__x000a__x000a__x000a__x000a__x000a__x000a__x000a__x000a__x000a_________________x000a__x000a__x000a__x000a__x000a__x000a__x000a__x000a__x000a__x000a__x000a_"/>
    <s v="- Soportes del desarrollo de la sensibilización_x000a__x000a__x000a__x000a__x000a__x000a__x000a__x000a__x000a__x000a_________________x000a__x000a__x000a__x000a__x000a__x000a__x000a__x000a__x000a__x000a__x000a_"/>
    <s v="01/02/2022_x000a__x000a__x000a__x000a__x000a__x000a__x000a__x000a__x000a__x000a_________________x000a__x000a__x000a__x000a__x000a__x000a__x000a__x000a__x000a__x000a__x000a_"/>
    <s v="30/07/2022_x000a__x000a__x000a__x000a__x000a__x000a__x000a__x000a__x000a__x000a_________________x000a__x000a__x000a__x000a__x000a__x000a__x000a__x000a__x000a__x000a__x000a_"/>
    <s v="- Reportar el presunto hecho de 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al operador disciplinario, y a la Oficina Asesora de Planeación en el informe de monitoreo en caso que tenga fallo._x000a_- Iniciar la gestión para recuperar los recursos desviados._x000a_- Gestionar ante el corredor de seguros la afectación de la póliza de manejo de la Secretaría General._x000a__x000a__x000a__x000a__x000a__x000a__x000a_- Actualizar el mapa de riesgos Gestión de Servicios Administrativos"/>
    <s v="- Subdirector(a) de Servicios Administrativos_x000a_- Subdirector(a) de Servicios Administrativos._x000a_- Subdirector Servicios Administrativos_x000a__x000a__x000a__x000a__x000a__x000a__x000a_- Subdirector(a) de Servicios Administrativos"/>
    <s v="- Notificación realizada del presunto hecho de 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al operador disciplinario, y reporte de monitoreo a la Oficina Asesora de Planeación en caso que el riesgo tenga fallo definitivo._x000a_- Comunicación oficial de traslado a la Oficina de Control Interno Disciplinario._x000a_- Comunicación oficial de informe de los hechos al corredor de seguros._x000a__x000a__x000a__x000a__x000a__x000a__x000a_- Mapa de riesgo  Gestión de Servicios Administrativos, actualizado."/>
    <d v="2019-05-07T00:00:00"/>
    <s v="Identificación del riesgo_x000a_Análisis antes de controles_x000a_Análisis de controles_x000a_Análisis después de controles_x000a_Tratamiento del riesgo"/>
    <s v="Creación del riesgo."/>
    <d v="2019-10-30T00:00:00"/>
    <s v="_x000a_Análisis antes de controles_x000a_Análisis de controles_x000a__x000a_Tratamiento del riesgo"/>
    <s v="Se ajustó la calificación de probabilidad de factible a frecuente, lo que redujo su escala de probabilidad de probable a rara vez._x000a_Se ajustaron los controles preventivos y detectivos conforme al procedimiento._x000a_Se ajustaron las fechas de finalización de las acciones"/>
    <d v="2020-03-12T00:00:00"/>
    <s v="Identificación del riesgo_x000a_Análisis antes de controles_x000a__x000a__x000a_Tratamiento del riesgo"/>
    <s v="Se modificaron las causas del riesgo y agentes generadores._x000a_Se modificó la valoración del impacto y se realizó por la valoración de perspectivas_x000a_Se ajustaron las fechas de las acciones y se define plan de mejoramiento para la vigencia_x000a_Se modificó el Plan de contingencia"/>
    <d v="2020-08-28T00:00:00"/>
    <s v="Identificación del riesgo_x000a__x000a_Análisis de controles_x000a__x000a_"/>
    <s v="Una vez analizados los conceptos de tipo de riesgo, se reclasifica el riesgo de operativo a financiero, teniendo en cuenta las definiciones señaladas en la Guía para la administración de riesgos de gestión y corrupción en los procesos. _x000a_Se incluye y ajusta la actividad de control preventiva número 6 y 12 y la actividad detectiva número 14 y 17, conforme con la actualización del procedimiento.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d v="2021-02-16T00:00:00"/>
    <s v="_x000a__x000a__x000a__x000a_Tratamiento del riesgo"/>
    <s v="Se ajustó en Proyectos de inversión posiblemente afectados, dado que el riesgo no tiene asociación dentro del perfil del Proyecto de inversión &quot;Fortalecimiento de la capacidad institucional de la Secretaría General&quot;._x000a_Se eliminaron las acciones 2020 teniendo en cuenta que ya estaban cerradas y se incluyó la Acción Preventiva No. 2 de 2021."/>
    <d v="2021-04-30T00:00:00"/>
    <s v="_x000a__x000a_Análisis de controles_x000a__x000a_"/>
    <s v="Se ajusta la actividad 16 como actividad de control, conforme con la actividad 2 de la acción preventiva No. 2 asociada al proceso Gestión de Servicios Administrativos. "/>
    <d v="2021-07-30T00:00:00"/>
    <s v="_x000a__x000a__x000a__x000a_Tratamiento del riesgo"/>
    <s v="Se eliminó la acción preventiva No. 2 teniendo en cuenta que se cerró el 30 de junio de 2021 y se incluye la acción de mejora 827 registrada en CHIE. "/>
    <d v="2021-12-16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su alcance_x000a_Se define la probabilidad por frecuencia_x000a_Se ajustó la calificación del impacto_x000a_Se ajustó la redacción y evaluación de los controles según los criterios definidos_x000a_Se incluyeron los controles correctivos _x000a_Se ajustaron las acciones de contingencia"/>
    <s v=""/>
    <s v="_x000a__x000a__x000a__x000a_"/>
    <s v=""/>
    <s v=""/>
    <s v="_x000a__x000a__x000a__x000a_"/>
    <s v=""/>
    <s v=""/>
    <s v="_x000a__x000a__x000a__x000a_"/>
    <s v=""/>
    <x v="6"/>
  </r>
  <r>
    <s v="Gestión Documental Interna"/>
    <s v="Gestionar el flujo documental de la entidad con fin de asegurar la preservación de la memoria institucional, la eficiencia administrativa, la transparencia y el acceso a la información, mediante la implementación de políticas, directrices y lineamientos para la planificación, manejo y organización de los documentos producidos y recibidos por la entidad."/>
    <s v="Inicia con la identificación de necesidades en materia archivística en la Secretaría General, la gestión de la documentación producida y recibida con fin de facilitar el acceso y finaliza con la atención a consultas de la información."/>
    <s v="Subdirector(a) de Servicios Administrativos"/>
    <s v="Apoyo operativo"/>
    <s v="Gestionar y tramitar las comunicaciones oficiales, transferencias documentales, actos administrativos, consulta y préstamo de documentos."/>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Corrupción"/>
    <s v="Ejecución y administración de procesos"/>
    <s v="Sí"/>
    <s v="- Dificultad en la articulación de actividades comunes a las dependencias._x000a_- No existe una apropiación frente a la cultura de la gestión documental por parte de los servidores públicos y demás personas involucradas con la entidad._x000a__x000a__x000a__x000a__x000a__x000a__x000a__x000a_"/>
    <s v="- Cambios de estructura organizacional que afecten el desempeño del proceso de gestión documental._x000a_- Altos costos de la tecnología.  _x000a__x000a__x000a__x000a__x000a__x000a__x000a__x000a_"/>
    <s v="- Pérdida de credibilidad del proceso y de la Entidad._x000a_- Uso indebido e inadecuado de información de la Secretaría General._x000a_- Sanciones disciplinarias, fiscales y penales._x000a_- Pérdida de información de la entidad.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Muy baja (1)"/>
    <n v="8.3999999999999991E-2"/>
    <s v="Mayor (4)"/>
    <n v="0.33750000000000002"/>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alizar sensibilización cuatrimestral sobre el manejo y custodia de los documentos conforme a los lineamientos establecidos en el proceso_x000a__x000a__x000a__x000a__x000a__x000a__x000a__x000a__x000a__x000a_________________x000a__x000a__x000a__x000a__x000a__x000a__x000a__x000a__x000a__x000a__x000a_"/>
    <s v="- Profesional Especializado (Subdirección de Servicios Administrativos)_x000a__x000a__x000a__x000a__x000a__x000a__x000a__x000a__x000a__x000a_________________x000a__x000a__x000a__x000a__x000a__x000a__x000a__x000a__x000a__x000a__x000a_"/>
    <s v="- Evidencias de sensibilizaciones realizadas_x000a__x000a__x000a__x000a__x000a__x000a__x000a__x000a__x000a__x000a_________________x000a__x000a__x000a__x000a__x000a__x000a__x000a__x000a__x000a__x000a__x000a_"/>
    <s v="15/02/2022_x000a__x000a__x000a__x000a__x000a__x000a__x000a__x000a__x000a__x000a_________________x000a__x000a__x000a__x000a__x000a__x000a__x000a__x000a__x000a__x000a__x000a_"/>
    <s v="30/11/2022_x000a__x000a__x000a__x000a__x000a__x000a__x000a__x000a__x000a__x000a_________________x000a__x000a__x000a__x000a__x000a__x000a__x000a__x000a__x000a__x000a__x000a_"/>
    <s v="- Reportar el presunto hecho de 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al operador disciplinario, y a la Oficina Asesora de Planeación en el informe de monitoreo en caso que tenga fallo._x000a_- Reportar al Subdirector de servicios administrativos para que se tomen las medidas pertinentes._x000a_- Reportar a la Oficina de Control Interno Disciplinario, para que se inicie el respectivo proceso al funcionario implicado._x000a_- Notificar a la instancia o autoridad competente para que se tomen las medidas pertinentes._x000a__x000a__x000a__x000a__x000a__x000a_- Actualizar el mapa de riesgos Gestión Documental Interna"/>
    <s v="- Subdirector(a) de Servicios Administrativos_x000a_- Profesional encargado del área de Gestión documental_x000a_- Subdirector(a) de Servicios Administrativos_x000a_- Subdirector(a) de Servicios Administrativos_x000a__x000a__x000a__x000a__x000a__x000a_- Subdirector(a) de Servicios Administrativos"/>
    <s v="- Notificación realizada del presunto hecho de 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al operador disciplinario, y reporte de monitoreo a la Oficina Asesora de Planeación en caso que el riesgo tenga fallo definitivo._x000a_- Correo electrónico informando el acto de corrupción_x000a_- Memorando informando el acto de corrupción_x000a_- Oficio informando el acto de corrupción_x000a__x000a__x000a__x000a__x000a__x000a_- Mapa de riesgo  Gestión Documental Interna, actualizado."/>
    <d v="2019-05-08T00:00:00"/>
    <s v="Identificación del riesgo_x000a_Análisis antes de controles_x000a_Análisis de controles_x000a_Análisis después de controles_x000a_Tratamiento del riesgo"/>
    <s v="Creación del Riesgo"/>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 Así mismo se replantearon las acciones asociadas a las actividades de control preventivo._x000a_Se ajustaron las fechas de terminación de las acciones acorde con las fechas del aplicativo SIG.  Así mismo, se actualizó la información de acciones de acuerdo con las acciones registradas en el aplicativo SIG._x000a_Se incluyen acciones de contingencia."/>
    <d v="2020-03-24T00:00:00"/>
    <s v="Identificación del riesgo_x000a_Análisis antes de controles_x000a__x000a__x000a_Tratamiento del riesgo"/>
    <s v="Identificación del riesgo: _x000a_Se definieron las perspectivas para los efectos ya identificados y se calificaron_x000a_Se eliminó un efecto operativo y se incluyó uno de información_x000a__x000a_Análisis antes de controles: _x000a_Valoración de la Probabilidad: Se incluyen las evidencias faltantes de la vigencia 2016-2019 y las evidencias de la vigencia 2020_x000a__x000a_Tratamiento del riesgo:_x000a_Se eliminaron las actividades de la  AP# 32  por que  ya se  cumplió y  se encuentra  cerrada en al aplicativo._x000a_Se elimina la  actividad #2  de la AM#21 , por que ya se cumplió. "/>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
    <d v="2021-02-22T00:00:00"/>
    <s v="_x000a__x000a__x000a__x000a_Tratamiento del riesgo"/>
    <s v="Se  ajusta acción de tratamiento para la vigencia, de acuerdo con lo registrado en el aplicativo SIG."/>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ó la redacción y evaluación de los controles según los criterios definidos._x000a_Se incluyeron los controles correctivos.._x000a_Se ajustaron las acciones de contingencia._x000a_Se definieron acciones de tratamiento."/>
    <s v=""/>
    <s v="_x000a__x000a__x000a__x000a_"/>
    <s v=""/>
    <s v=""/>
    <s v="_x000a__x000a__x000a__x000a_"/>
    <s v=""/>
    <s v=""/>
    <s v="_x000a__x000a__x000a__x000a_"/>
    <s v=""/>
    <s v=""/>
    <s v="_x000a__x000a__x000a__x000a_"/>
    <s v=""/>
    <s v=""/>
    <s v="_x000a__x000a__x000a__x000a_"/>
    <s v=""/>
    <x v="6"/>
  </r>
  <r>
    <s v="Gestión Estratégica de Talento Humano"/>
    <s v="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públicos  (as)  que  el  Alcalde  Mayor  nombre  o  designe,  de  conformidad  con  las  competencias  que  asisten  a  la  dependencia."/>
    <s v="La  Gestión  Estratégica  de  Talento  Humano  inicia  con  la  gestión  organizacional  de  los  servidores  públicos  de  la  Entidad  y  la identificación  y  alineación  de  estrategias  para  generar  transformación  cultural  y  organizacional  en  el  logro  de  los  objetivos  y  metas institucionales mediante la implementación de políticas que nos permitan construir capital humano en condiciones de trabajo decente, con  una  visión  estratégica  del  gerenciamiento  del  capital  más  valioso  de  la  entidad  y,  finaliza  con  la  formulación  y  ejecución  de acciones  preventivas,  correctivas  y  de  mejora."/>
    <s v="Director(a) Técnico(a) de Talento Humano"/>
    <s v="Estratégico"/>
    <s v="Ejecutar el Plan Anual de Vacantes y el Plan de Previsión de Recursos Humanos."/>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Corrupción"/>
    <s v="Fraude interno"/>
    <s v="No"/>
    <s v="- Conflicto de intereses._x000a_- Desconocimiento de los principios y valores institucionales._x000a_- Aplicación errónea en algunos casos  de criterios o instrucciones para la realización_x000a_de actividades._x000a_- Amiguismo._x000a__x000a__x000a__x000a__x000a__x000a_"/>
    <s v="- Presiones o motivaciones individuales, sociales o colectivas, que inciten a la realizar conductas contrarias al deber ser._x000a__x000a__x000a__x000a__x000a__x000a__x000a__x000a__x000a_"/>
    <s v="- Detrimento de los principios de la función pública._x000a_- Pérdida de legitimidad de la Administración Distrital._x000a_- Pérdida de imagen institucional._x000a_- Propicia escenarios de conflictos._x000a_- Investigaciones disciplinarias, fiscales y/o penales._x000a_- Sanciones disciplinarias._x000a_- Incumplimiento de las metas y objetivos de la dependencia._x000a_- Pago de indemnizaciones como resultado de demandas._x000a_- Generación de reprocesos y desgaste administrativo.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 No aplica_x000a__x000a__x000a__x000a_"/>
    <s v="Muy baja (1)"/>
    <n v="0.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Muy baja (1)"/>
    <n v="2.1167999999999999E-2"/>
    <s v="Mayor (4)"/>
    <n v="0.60000000000000009"/>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_x000a_- Expedir la certificación de cumplimiento de requisitos mínimos con base en la información contenida en los soportes (certificaciones académicas o laborales) aportados por el aspirante en su hoja de vida o historia laboral._x000a_- Expedir la certificación de cumplimiento de requisitos mínimos con base en la información contenida en los soportes (certificaciones académicas o laborales) aportados por el aspirante en su hoja de vida o historia laboral._x000a__x000a__x000a__x000a__x000a__x000a__x000a__x000a_________________x000a__x000a__x000a__x000a__x000a__x000a__x000a__x000a__x000a__x000a__x000a_"/>
    <s v="- Profesional de la Dirección de Talento Humano autorizado por el(la) Director(a) de Talento Humano._x000a_- Director/a Técnico/a de Talento Humano_x000a_- Director/a Técnico/a de Talento Humano_x000a__x000a__x000a__x000a__x000a__x000a__x000a__x000a_________________x000a__x000a__x000a__x000a__x000a__x000a__x000a__x000a__x000a__x000a__x000a_"/>
    <s v="- Base de Datos de la planta de personal de la entidad actualizada._x000a_- Certificación de cumplimiento de requisitos mínimos proyectada y revisada por los Profesionales de la Dirección de Talento._x000a_- Certificación de cumplimiento de requisitos mínimos proyectada y revisada por los Profesionales de la Dirección de Talento._x000a__x000a__x000a__x000a__x000a__x000a__x000a__x000a_________________x000a__x000a__x000a__x000a__x000a__x000a__x000a__x000a__x000a__x000a__x000a_"/>
    <s v="15/02/2022_x000a_15/02/2022_x000a_15/02/2022_x000a__x000a__x000a__x000a__x000a__x000a__x000a__x000a_________________x000a__x000a__x000a__x000a__x000a__x000a__x000a__x000a__x000a__x000a__x000a_"/>
    <s v="31/12/2022_x000a_31/12/2022_x000a_31/12/2022_x000a__x000a__x000a__x000a__x000a__x000a__x000a__x000a_________________x000a__x000a__x000a__x000a__x000a__x000a__x000a__x000a__x000a__x000a__x000a_"/>
    <s v="-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_x000a_- Aplicar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9__x0009__x0009__x0009__x0009__x0009__x0009__x0009__x0009__x0009__x0009__x0009__x000a__x000a__x000a__x000a__x000a__x000a__x000a__x000a_- Actualizar el mapa de riesgos Gestión Estratégica de Talento Humano"/>
    <s v="- Director(a) Técnico(a) de Talento Humano_x000a_- Director/a Técnico/a de Talento Humano y Profesional Especializado o Profesional Universitario de Talento Humano._x000a__x000a__x000a__x000a__x000a__x000a__x000a__x000a_- Director(a) Técnico(a) de Talento Humano"/>
    <s v="-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_x000a_- Soportes de la aplicación de las medidas determinadas por la Oficina de Control Interno Disciplinario y/o ente de control._x000a__x000a__x000a__x000a__x000a__x000a__x000a__x000a_- Mapa de riesgo  Gestión Estratégica de Talento Humano,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ués de controles a Alta"/>
    <d v="2019-10-31T00:00:00"/>
    <s v="_x000a__x000a_Análisis de controles_x000a__x000a_Tratamiento del riesgo"/>
    <s v="Se adicionan actividades de prevención que se realizan mensualmente dentro del procedimiento._x000a_Se cambia la acción después de los controles conforme al Informe de la Oficina de Control Interno por nuevas. "/>
    <d v="2020-03-31T00:00:00"/>
    <s v="Identificación del riesgo_x000a_Análisis antes de controles_x000a__x000a__x000a_"/>
    <s v="1. Se escoge sólo una (1) actividad clave “Ejecutar el Plan Anual de Vacantes y el Plan de Previsión de Recursos Humanos” por el riesgo, teniendo en cuenta la actividad clave que más se asocia al riesgo, y se eliminan: &quo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a_2. El proyecto de inversión posiblemente afectado por la materialización del riesgo, es el proyecto 1125 fortalecimiento y modernización de la gestión pública distrital._x000a_3. Se diligencia la columna de perspectivas en la identificación de efectos._x000a_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_x000a_5. Se incluyen en el SIG nuevas acciones preventivas para el año 2020 para fortalecer la gestión del riesgo según la valoración.         _x000a_6. Se ajusta el plan contingente."/>
    <d v="2020-07-13T00:00:00"/>
    <s v="Identificación del riesgo_x000a__x000a__x000a__x000a_"/>
    <s v="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
    <d v="2021-12-04T00:00:00"/>
    <s v="_x000a__x000a__x000a__x000a_Tratamiento del riesgo"/>
    <s v="Se definen acciones de tratamiento a implementar para el riesgo en la vigencia 2021."/>
    <d v="2021-02-22T00:00:00"/>
    <s v="Identificación del riesgo_x000a__x000a_Análisis de controles_x000a__x000a_Tratamiento del riesgo"/>
    <s v="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
    <d v="2021-04-16T00:00:00"/>
    <s v="_x000a__x000a__x000a__x000a_Tratamiento del riesgo"/>
    <s v="Se incluyó acción de tratamiento a implementar en el marco a la actualización del procedimiento 2211300-PR-221. "/>
    <d v="2021-12-13T00:00:00"/>
    <s v="Identificación del riesgo_x000a_Análisis antes de controles_x000a_Análisis de controles_x000a_Análisis después de controles_x000a_Tratamiento del riesgo"/>
    <s v="Se actualizó el contexto de la gestión del proceso._x000a_Se ajustó la identificación del riesgo. _x000a_Se ajustó la redacción y evaluación de los controles según los criterios definidos._x000a_Se incluyeron los controles correctivos._x000a_Se ajustaron las acciones de contingencia.  _x000a_Se definieron las acciones de tratamiento."/>
    <s v=""/>
    <s v="_x000a__x000a__x000a__x000a_"/>
    <s v=""/>
    <s v=""/>
    <s v="_x000a__x000a__x000a__x000a_"/>
    <s v=""/>
    <s v=""/>
    <s v="_x000a__x000a__x000a__x000a_"/>
    <s v=""/>
    <x v="10"/>
  </r>
  <r>
    <s v="Gestión Estratégica de Talento Humano"/>
    <s v="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públicos  (as)  que  el  Alcalde  Mayor  nombre  o  designe,  de  conformidad  con  las  competencias  que  asisten  a  la  dependencia."/>
    <s v="La  Gestión  Estratégica  de  Talento  Humano  inicia  con  la  gestión  organizacional  de  los  servidores  públicos  de  la  Entidad  y  la identificación  y  alineación  de  estrategias  para  generar  transformación  cultural  y  organizacional  en  el  logro  de  los  objetivos  y  metas institucionales mediante la implementación de políticas que nos permitan construir capital humano en condiciones de trabajo decente, con  una  visión  estratégica  del  gerenciamiento  del  capital  más  valioso  de  la  entidad  y,  finaliza  con  la  formulación  y  ejecución  de acciones  preventivas,  correctivas  y  de  mejora."/>
    <s v="Director(a) Técnico(a) de Talento Humano"/>
    <s v="Estratégico"/>
    <s v="Ejecutar el Plan para el pago de nómina"/>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Corrupción"/>
    <s v="Fraude interno"/>
    <s v="No"/>
    <s v="- Conflicto de intereses._x000a_- Desconocimiento de los principios y valores institucionales._x000a_- Amiguismo._x000a_- Abuso de los privilegios de acceso a la información para la liquidación de nómina por la solicitud y/o aceptación de dádivas_x000a__x000a__x000a__x000a__x000a__x000a_"/>
    <s v="- Presiones o motivaciones individuales, sociales o colectivas, que inciten a la realizar conductas contrarias al deber ser._x000a__x000a__x000a__x000a__x000a__x000a__x000a__x000a__x000a_"/>
    <s v="- Desviación de los recursos públicos _x000a_- Detrimento patrimonial_x000a_- Investigaciones disciplinarias, fiscales y/o penales_x000a_- Generación de reprocesos y desgaste administrativo.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 No aplica_x000a__x000a__x000a__x000a_"/>
    <s v="Muy baja (1)"/>
    <n v="0.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Muy baja (1)"/>
    <n v="1.8143999999999997E-2"/>
    <s v="Mayor (4)"/>
    <n v="0.33750000000000002"/>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royectar para firma de la Subsecretaría Corporativa, la solicitud que se realiza a la Subdirección Financiera, para la expedición del Registro Presupuestal acompañado de los respectivos soportes firmados y aprobados por los responsables._x000a_- Proyectar para firma de la Subsecretaría Corporativa, la solicitud que se realiza a la Subdirección Financiera, para la expedición del Registro Presupuestal acompañado de los respectivos soportes firmados y aprobados por los responsables._x000a__x000a__x000a__x000a__x000a__x000a__x000a__x000a__x000a_________________x000a__x000a__x000a__x000a__x000a__x000a__x000a__x000a__x000a__x000a__x000a_"/>
    <s v="- Profesional Especializado o Profesional Universitario de Talento Humano._x000a_- Profesional Especializado o Profesional Universitario de Talento Humano._x000a__x000a__x000a__x000a__x000a__x000a__x000a__x000a__x000a_________________x000a__x000a__x000a__x000a__x000a__x000a__x000a__x000a__x000a__x000a__x000a_"/>
    <s v="- Memorando en el cual se solicita el registro presupuestal a la Subdirección Financiera._x000a_- Memorando en el cual se solicita el registro presupuestal a la Subdirección Financiera._x000a__x000a__x000a__x000a__x000a__x000a__x000a__x000a__x000a_________________x000a__x000a__x000a__x000a__x000a__x000a__x000a__x000a__x000a__x000a__x000a_"/>
    <s v="15/02/2022_x000a_15/02/2022_x000a__x000a__x000a__x000a__x000a__x000a__x000a__x000a__x000a_________________x000a__x000a__x000a__x000a__x000a__x000a__x000a__x000a__x000a__x000a__x000a_"/>
    <s v="31/12/2022_x000a_31/12/2022_x000a__x000a__x000a__x000a__x000a__x000a__x000a__x000a__x000a_________________x000a__x000a__x000a__x000a__x000a__x000a__x000a__x000a__x000a__x000a__x000a_"/>
    <s v="-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_x000a_-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_x000a_-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_x000a_- Realizar el requerimiento  al/a la servidor/a  sobre la devolución del dinero adicional reconocido en los pagos de nómina  y las demás acciones a que haya lugar para efectiva la recuperación del dinero._x000a__x000a__x000a__x000a__x000a__x000a_- Actualizar el mapa de riesgos Gestión Estratégica de Talento Humano"/>
    <s v="- Director(a) Técnico(a) de Talento Humano_x000a_- Director/a Técnico/a de Talento Humano o quien se designe por competencia._x000a_- Director/a Técnico/a y Profesional Especializado o Profesional Universitario de Talento Humano._x000a_- Director/a Técnico/a de Talento Humano_x000a__x000a__x000a__x000a__x000a__x000a_- Director(a) Técnico(a) de Talento Humano"/>
    <s v="-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_x000a_- Soportes de la reliquidación de la nómina que presenta presunta materialización del riesgo de corrupción._x000a_- Soportes de la aplicación de las medidas determinadas por la Oficina de Control Interno Disciplinario y/o ente de control._x000a_- Soportes de requerimiento y de las acciones a que haya lugar para la recuperación de los recursos._x000a__x000a__x000a__x000a__x000a__x000a_- Mapa de riesgo  Gestión Estratégica de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ués de controles a Alta"/>
    <d v="2019-10-31T00:00:00"/>
    <s v="Identificación del riesgo_x000a__x000a_Análisis de controles_x000a__x000a_Tratamiento del riesgo"/>
    <s v="Se incluye la nueva causa &quot;Fallas en la conectividad con los servidores de la Entidad&quot; según la actualización de la DOFA del proceso._x000a_Se adicionan actividades de prevención que se realizan mensualmente dentro del procedimiento._x000a_Se cambia la acción después de los controles conforme el Informe de la Oficina de Control Interno por nuevas."/>
    <d v="2020-03-31T00:00:00"/>
    <s v="Identificación del riesgo_x000a_Análisis antes de controles_x000a__x000a__x000a_"/>
    <s v="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
    <d v="2020-07-13T00:00:00"/>
    <s v="Identificación del riesgo_x000a__x000a__x000a__x000a_"/>
    <s v="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
    <d v="2020-12-04T00:00:00"/>
    <s v="Identificación del riesgo_x000a__x000a_Análisis de controles_x000a__x000a_Tratamiento del riesgo"/>
    <s v="Se ajusta el nombre del riesgo con el ánimo de ajustarlo a acciones netamente contenidas en el marco de la anticorrupción, eliminando las posibles fallas tecnológicas del sistema y/o plataforma utilizada para la liquidación de la nómina. _x000a_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_x000a_Se ajusta actividad de control: &quot;2211300-PR-177 Actividad 4: Verificar la nómina con los reportes (verificación de valores detallados de nómina vs. valor total de nómina)&quot;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_x000a_Se definen acciones de tratamiento a implementar para el riesgo en la vigencia 2021. "/>
    <d v="2021-02-22T00:00:00"/>
    <s v="Identificación del riesgo_x000a__x000a_Análisis de controles_x000a__x000a_Tratamiento del riesgo"/>
    <s v="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
    <d v="2021-04-16T00:00:00"/>
    <s v="_x000a__x000a__x000a__x000a_Tratamiento del riesgo"/>
    <s v="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
    <d v="2021-12-13T00:00:00"/>
    <s v="Identificación del riesgo_x000a_Análisis antes de controles_x000a_Análisis de controles_x000a_Análisis después de controles_x000a_Tratamiento del riesgo"/>
    <s v="_x000a_Se actualizó el contexto de la gestión del proceso._x000a_Se ajustó la identificación del riesgo. _x000a_Se ajustó la redacción y evaluación de los controles según los criterios definidos._x000a_Se realizó la eliminación de actividades de control preventivo que no se ejecutan desde el procedimiento Gestión de Nómina y se incluyó control detectivo propio del proceso. _x000a_Se eliminó control detectivo de auditoría. _x000a_Se incluyeron los controles correctivos._x000a_Se ajustaron las acciones de contingencia.  _x000a_Se definieron las acciones de tratamiento._x000a_"/>
    <s v=""/>
    <s v="_x000a__x000a__x000a__x000a_"/>
    <s v=""/>
    <s v=""/>
    <s v="_x000a__x000a__x000a__x000a_"/>
    <s v=""/>
    <s v=""/>
    <s v="_x000a__x000a__x000a__x000a_"/>
    <s v=""/>
    <x v="10"/>
  </r>
  <r>
    <s v="Gestión Financiera"/>
    <s v="Verificar, registrar, controlar y evaluar las operaciones financieras con cargo al presupuesto asignado a la entidad, para garantizar su adecuado manejo y la oportuna y transparente rendición de cuentas."/>
    <s v="Inicia  con  la  verificación  de  las  solicitudes  de  Certificados  de  Disponibilidad  Presupuestal,  continúa  con  la  expedición  del  registro presupuestal del compromiso, con el trámite de pago de las obligaciones adquiridas por la Secretaría General junto con el registro de las  operaciones  económicas  en  la  contabilidad  para  culminar  con  la  presentación  de  los  Estados  Financieros  y  de  la  rendición  de cuentas  ante  organismos  de  control._x000a_Adicionalmente  participa  dentro  del  proceso  de  planeación  en  la  conformación  de  anteproyecto  de  presupuesto  y  en  el  proceso  de contratación  en  la  evaluación  de  indicadores  financieros."/>
    <s v="Subdirector Financiero"/>
    <s v="Apoyo operativo"/>
    <s v="Coordinar las actividades necesarias para garantizar el pago de las obligaciones adquiridas por la Secretaría General, de conformidad con las normas vigentes."/>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Corrupción"/>
    <s v="Ejecución y administración de procesos"/>
    <s v="No"/>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7. Mejorar la oportunidad en la ejecución de los recursos, a través del fortalecimiento de una cultura financiera, para lograr una gestión_x000a_pública efectiva."/>
    <s v="- -- Ningún trámite y/o procedimiento administrativo_x000a__x000a_"/>
    <s v="- Direccionamiento Estratégico_x000a_- Contratación_x000a_- Procesos de control en el Sistema de Gestión de Calidad_x000a__x000a_"/>
    <s v="- No aplica_x000a__x000a__x000a__x000a_"/>
    <s v="Muy baja (1)"/>
    <n v="0.2"/>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Muy baja (1)"/>
    <n v="1.2700799999999998E-2"/>
    <s v="Catastrófico (5)"/>
    <n v="0.31640625"/>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alizar seguimiento al avance a oficina de OTIC respecto al desarrollo de las funcionalidades de los  aplicativos financieros teniendo en cuenta los requerimientos realizados a los sistemas internos de información derivados de la gestión contable  _x000a_- Construir una herramienta de validación para la identificación de las cuentas bancarias asociadas a los proveedores que tienen varios contratos suscritos con la Secretaría General_x000a_- Establecer una herramienta de control del trámite de pagos_x000a__x000a__x000a__x000a__x000a__x000a__x000a__x000a_________________x000a__x000a__x000a__x000a__x000a__x000a__x000a__x000a__x000a__x000a__x000a_"/>
    <s v="- Subdirector Financiero y equipo de pagos_x000a_- Subdirector Financiero y equipo de pagos_x000a_- Subdirector Financiero y equipo de pagos_x000a__x000a__x000a__x000a__x000a__x000a__x000a__x000a_________________x000a__x000a__x000a__x000a__x000a__x000a__x000a__x000a__x000a__x000a__x000a_"/>
    <s v="- Registros de seguimiento al avance en el desarrollo de las funcionalidades de los sistemas internos de información derivados de la gestión contable  _x000a_- Matriz cuentas bancarias identificadas_x000a_- Matriz Control de Pagos_x000a__x000a__x000a__x000a__x000a__x000a__x000a__x000a_________________x000a__x000a__x000a__x000a__x000a__x000a__x000a__x000a__x000a__x000a__x000a_"/>
    <s v="15/02/2022_x000a_15/02/2022_x000a_15/02/2022_x000a__x000a__x000a__x000a__x000a__x000a__x000a__x000a_________________x000a__x000a__x000a__x000a__x000a__x000a__x000a__x000a__x000a__x000a__x000a_"/>
    <s v="30/06/2022_x000a_30/06/2022_x000a_30/06/2022_x000a__x000a__x000a__x000a__x000a__x000a__x000a__x000a_________________x000a__x000a__x000a__x000a__x000a__x000a__x000a__x000a__x000a__x000a__x000a_"/>
    <s v="-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mapa de riesgos Gestión Financiera"/>
    <s v="- Subdirector Financiero_x000a_- Subdirector Financiero_x000a_- Subdirector Financiero_x000a_- Subdirector Financiero_x000a_- Profesional de la Subdirección Financiera_x000a__x000a__x000a__x000a__x000a_- Subdirector Financiero"/>
    <s v="-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0"/>
    <d v="2021-05-03T00:00:00"/>
    <s v="_x000a__x000a__x000a__x000a_Tratamiento del riesgo"/>
    <s v="Se reprogramaron las actividades asociadas a la acción preventiva #30"/>
    <d v="2021-07-15T00:00:00"/>
    <s v="_x000a__x000a__x000a__x000a_Tratamiento del riesgo"/>
    <s v="Se reprogramaron las actividades asociadas a la acción preventiva #30"/>
    <d v="2021-09-10T00:00:00"/>
    <s v="_x000a__x000a__x000a_Análisis después de controles_x000a_Tratamiento del riesgo"/>
    <s v="Se reprogramaron las actividades asociadas a la acción preventiva #30_x000a_Se ajustaron todas las actividades de control de acuerdo con la modificación realizada en el  procedimiento   2211400-PR-333 Gestión de pagos versión 06"/>
    <d v="2021-12-02T00:00:00"/>
    <s v="Identificación del riesgo_x000a_Análisis antes de controles_x000a_Análisis de controles_x000a_Análisis después de controles_x000a_Tratamiento del riesgo"/>
    <s v="_x000a_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s v=""/>
    <s v="_x000a__x000a__x000a__x000a_"/>
    <s v=""/>
    <x v="11"/>
  </r>
  <r>
    <s v="Gestión Financiera"/>
    <s v="Verificar, registrar, controlar y evaluar las operaciones financieras con cargo al presupuesto asignado a la entidad, para garantizar su adecuado manejo y la oportuna y transparente rendición de cuentas."/>
    <s v="Inicia  con  la  verificación  de  las  solicitudes  de  Certificados  de  Disponibilidad  Presupuestal,  continúa  con  la  expedición  del  registro presupuestal del compromiso, con el trámite de pago de las obligaciones adquiridas por la Secretaría General junto con el registro de las  operaciones  económicas  en  la  contabilidad  para  culminar  con  la  presentación  de  los  Estados  Financieros  y  de  la  rendición  de cuentas  ante  organismos  de  control._x000a_Adicionalmente  participa  dentro  del  proceso  de  planeación  en  la  conformación  de  anteproyecto  de  presupuesto  y  en  el  proceso  de contratación  en  la  evaluación  de  indicadores  financieros."/>
    <s v="Subdirector Financiero"/>
    <s v="Apoyo operativo"/>
    <s v="Garantizar el registro adecuado y oportuno de los hechos económicos de la Entidad, que permite elaborar y presentar los estados financieros."/>
    <s v="Posibilidad de afectación reputacional por  hallazgos y sanciones impuestas por órganos de control, debido a uso indebido de información privilegiada para el inadecuado registro de los hechos económicos, con el fin de obtener beneficios propios o de terceros  "/>
    <s v="Corrupción"/>
    <s v="Ejecución y administración de procesos"/>
    <s v="Sí"/>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7. Mejorar la oportunidad en la ejecución de los recursos, a través del fortalecimiento de una cultura financiera, para lograr una gestión_x000a_pública efectiva."/>
    <s v="- -- Ningún trámite y/o procedimiento administrativo_x000a__x000a_"/>
    <s v="- Direccionamiento Estratégico_x000a_- Gestión de Recursos Físicos_x000a_- Gestión Estratégica de Talento Humano_x000a_- Contratación_x000a_"/>
    <s v="- No aplica_x000a__x000a__x000a__x000a_"/>
    <s v="Muy baja (1)"/>
    <n v="0.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Muy baja (1)"/>
    <n v="1.8143999999999997E-2"/>
    <s v="Catastrófico (5)"/>
    <n v="0.5625"/>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Solicitar a la oficina de OTIC la realización de capacitaciones relacionadas con cada uno de los aplicativos internos financieros_x000a_- Realizar seguimiento al avance a oficina de OTIC respecto al desarrollo de las funcionalidades de los  aplicativos financieros teniendo en cuenta los requerimientos realizados a los sistemas internos de información derivados de la gestión contable  _x000a__x000a__x000a__x000a__x000a__x000a__x000a__x000a__x000a_________________x000a__x000a__x000a__x000a__x000a__x000a__x000a__x000a__x000a__x000a__x000a_"/>
    <s v="- Subdirector Financiero y equipo contable_x000a_- Subdirector Financiero y equipo contable_x000a__x000a__x000a__x000a__x000a__x000a__x000a__x000a__x000a_________________x000a__x000a__x000a__x000a__x000a__x000a__x000a__x000a__x000a__x000a__x000a_"/>
    <s v="- Solicitud de la capacitación relacionada con cada uno de los aplicativos internos financieros y evidencia de la participación del equipo contable_x000a_- Registros de seguimiento al avance en el desarrollo de las funcionalidades de los sistemas internos de información derivados de la gestión contable  _x000a__x000a__x000a__x000a__x000a__x000a__x000a__x000a__x000a_________________x000a__x000a__x000a__x000a__x000a__x000a__x000a__x000a__x000a__x000a__x000a_"/>
    <s v="15/02/2022_x000a_15/02/2022_x000a__x000a__x000a__x000a__x000a__x000a__x000a__x000a__x000a_________________x000a__x000a__x000a__x000a__x000a__x000a__x000a__x000a__x000a__x000a__x000a_"/>
    <s v="30/06/2022_x000a_30/06/2022_x000a__x000a__x000a__x000a__x000a__x000a__x000a__x000a__x000a_________________x000a__x000a__x000a__x000a__x000a__x000a__x000a__x000a__x000a__x000a__x000a_"/>
    <s v="-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mapa de riesgos Gestión Financiera"/>
    <s v="- Subdirector Financiero_x000a_- Profesional de la Subdirección Financiera_x000a_- Profesional de la Subdirección Financiera_x000a__x000a__x000a__x000a__x000a__x000a__x000a_- Subdirector Financiero"/>
    <s v="-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_x000a_- Registro contable ajustado en LIMAY._x000a_- Comprobante de contabilidad._x000a__x000a_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1"/>
    <d v="2021-04-29T00:00:00"/>
    <s v="_x000a__x000a__x000a__x000a_Tratamiento del riesgo"/>
    <s v="Se reprogramaron las actividades asociadas a las acciones preventivas # 44 y #26"/>
    <d v="2021-05-03T00:00:00"/>
    <s v="_x000a__x000a__x000a__x000a_Tratamiento del riesgo"/>
    <s v="Se reprogramaron las actividades asociadas a la acción preventiva #31"/>
    <d v="2021-07-15T00:00:00"/>
    <s v="_x000a__x000a__x000a__x000a_Tratamiento del riesgo"/>
    <s v=" Se reprogramaron las actividades asociadas a la acción preventiva #31"/>
    <d v="2021-09-10T00:00:00"/>
    <s v="_x000a__x000a__x000a_Análisis después de controles_x000a_Tratamiento del riesgo"/>
    <s v="Se reprogramaron las actividades asociadas a la acción preventiva #31_x000a_Se ajustaron todas las actividades de control de acuerdo con la modificación realizada en el  procedimiento  Gestión Contable 2211400-PR-025   con versión 16"/>
    <d v="2021-12-02T00:00:00"/>
    <s v="Identificación del riesgo_x000a_Análisis antes de controles_x000a_Análisis de controles_x000a_Análisis después de controles_x000a_Tratamiento del riesgo"/>
    <s v="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x v="11"/>
  </r>
  <r>
    <s v="Asistencia, atención y reparación integral a víctimas del conflicto armado e implementación de acciones de memoria, paz y reconciliación en Bogotá"/>
    <s v="Coordinar y gestionar la planeación, implementación y seguimiento a la Política Pública Distrital en materia de Asistencia, Atención y Reparación Integral a las víctimas del conflicto armado interno residentes en Bogotá D.C., contribuyendo con el restablecimiento de sus derechos, así como, la generación de acciones pedagógicas en materia de Memoria, Paz y Reconciliación."/>
    <s v="Este  proceso  inicia  con  la  formulación  del  Plan  de  Acción  Distrital,  continúa  con  la  Coordinación  del  Sistema  Distrital  de  Asistencia, Atención   y   Reparación   Integral   a   Víctimas   en   Bogotá,   el   Otorgamiento   de   Ayuda   Humanitaria   Inmediata,   la   Elaboración, implementación,  seguimiento  y  medidas  individuales  de  reparación  en  los  planes  de  atención  a  víctimas  del  conflicto  armado residentes en Bogotá, la Implementación de Medidas de Reparación Colectiva a cargo de la Alta Consejería para los Derechos de las Víctimas,  la  Paz  y  la  Reconciliación,  además  de  la  Implementación  de  acciones  en  materia  de  Memoria,  Paz  y  Reconciliación  con saldo  pedagógico,  y  termina  con  la  contribución  al  acceso  al  goce  efectivo  de  derechos  de  las  víctimas."/>
    <s v="Jefe de Oficina Alta Consejería de Paz, Víctimas y la Reconciliación"/>
    <s v="Misional"/>
    <s v="Entregar medidas de ayuda humanitaria inmediata a las personas que llegan a la ciudad de Bogotá y que manifiestan haber sido desplazadas y encontrarse en situación de vulnerabilidad acentuada _x000a_Fase (actividad): Gestionar el funcionamiento administrativo y operativo para el otorgamiento de la ayuda humanitaria."/>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Corrupción"/>
    <s v="Fraude interno"/>
    <s v="No"/>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 Conflicto de intereses.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Investigaciones disciplinarias, fiscales y/o penales._x000a_- Afectación de la igualdad de los ciudadanos para hacer uso de sus derechos._x000a_- Afectación del presupuesto asignado para el otorgamiento de atención o ayuda humanitaria inmediata_x000a__x000a__x000a_"/>
    <s v="1. Implementar estrategias y acciones que aporten a la construcción de la paz, la reparación, la memoria y la reconciliación en Bogotá región."/>
    <s v="- -- Ningún trámite y/o procedimiento administrativo_x000a__x000a_"/>
    <s v="- Ningún otro proceso en el Sistema de Gestión de Calidad_x000a__x000a__x000a__x000a_"/>
    <s v="- 7871 Construcción de Bogotá-región como territorio de paz para las víctimas y la reconciliación_x000a__x000a__x000a__x000a_"/>
    <s v="Muy baja (1)"/>
    <n v="0.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Muy baja (1)"/>
    <n v="5.04E-2"/>
    <s v="Mayor (4)"/>
    <n v="0.45000000000000007"/>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Implementar controles preventivos automáticos en el Sistema de Información de Víctimas de Bogotá - SIVIC._x000a__x000a__x000a__x000a__x000a__x000a__x000a__x000a__x000a__x000a__x000a__x000a__x000a__x000a__x000a__x000a__x000a__x000a__x000a__x000a__x000a_________________x000a__x000a__x000a__x000a__x000a__x000a__x000a__x000a__x000a__x000a__x000a_"/>
    <s v="- Alto Consejero de Paz, Victimas y Reconciliación_x000a__x000a__x000a__x000a__x000a__x000a__x000a__x000a__x000a__x000a__x000a__x000a__x000a__x000a__x000a__x000a__x000a__x000a__x000a__x000a__x000a_________________x000a__x000a__x000a__x000a__x000a__x000a__x000a__x000a__x000a__x000a__x000a_"/>
    <s v="- Controles preventivos automáticos implementados en el sistema de información de víctimas de Bogotá - SIVIC_x000a__x000a__x000a__x000a__x000a__x000a__x000a__x000a__x000a__x000a__x000a__x000a__x000a__x000a__x000a__x000a__x000a__x000a__x000a__x000a__x000a_________________x000a__x000a__x000a__x000a__x000a__x000a__x000a__x000a__x000a__x000a__x000a_"/>
    <s v="15/02/2022_x000a__x000a__x000a__x000a__x000a__x000a__x000a__x000a__x000a__x000a__x000a__x000a__x000a__x000a__x000a__x000a__x000a__x000a__x000a__x000a__x000a_________________x000a__x000a__x000a__x000a__x000a__x000a__x000a__x000a__x000a__x000a__x000a_"/>
    <s v="31/07/2022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de otro profesional; Si no aplica, se realiza revocatoria directa del otorgamiento inicial._x000a_- Si el conocimiento de la situación es espaciado en el Tiempo:_x000a_1. Solicitar información sobre lo ocurrido al profesional que otorga, al que revisa y al que aprueba la medida sobre lo sucedido._x000a_2. activar ruta con el equipo jurídico de la OACPVR, con el fin de realizar el análisis del caso y gestionar las acciones según concepto jurídico_x000a__x000a__x000a__x000a__x000a__x000a__x000a_- Actualizar el mapa de riesgos Asistencia, atención y reparación integral a víctimas del conflicto armado e implementación de acciones de memoria, paz y reconciliación en Bogotá"/>
    <s v="- Jefe de Oficina Alta Consejería de Paz, Víctimas y la Reconciliación_x000a_- Profesional Universitario y/o especializado Oficina Alta Consejería de Paz, Victimas y Reconciliación_x000a_- Profesional Universitario y/o especializado Oficina Alta Consejería de Paz, Victimas y Reconciliación_x000a__x000a__x000a__x000a__x000a__x000a__x000a_- Jefe de Oficina Alta Consejería de Paz, Víctimas y la Reconciliación"/>
    <s v="-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_x000a_- Comunicación del caso con el operador. (Correo electrónico)_x000a_- Comunicación del caso con el operador. (Correo electrónico)_x000a__x000a__x000a__x000a__x000a__x000a__x000a_- Mapa de riesgo  Asistencia, atención y reparación integral a víctimas del conflicto armado e implementación de acciones de memoria, paz y reconciliación en Bogotá, actualizado."/>
    <d v="2019-01-31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realizó el análisis de probabilidad por frecuencia y por tanto se redujo la valoración del riesgo antes de controles_x000a_Se realizó el análisis de probabilidad por frecuencia y por tanto se redujo la valoración del riesgo antes de controles_x000a_Se determinó el impacto del riesgo por medio de la encuesta con enfoque de corrupción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y se estableció plan de contingencia"/>
    <d v="2019-10-21T00:00:00"/>
    <s v="_x000a_Análisis antes de controles_x000a__x000a__x000a_Tratamiento del riesgo"/>
    <s v="Se adicionaron nuevas evidencias que respaldan la no materialización del riesgo, manteniendo la valoración inicial._x000a_Se establece la acción de tratamiento para incluir un control detectivo adicional en el procedimiento &quot;Otorgar ayuda y atención humanitaria inmediata&quot;"/>
    <d v="2020-03-06T00:00:00"/>
    <s v="Identificación del riesgo_x000a_Análisis antes de controles_x000a_Análisis de controles_x000a__x000a_Tratamiento del riesgo"/>
    <s v="Se identifica el proyecto de inversión que posiblemente se puede ver afectado por el riesgo._x000a_Para cada uno de los efectos (consecuencias) se identifican las perspectivas._x000a_Se identifican las perspectivas de impacto para el riesgo._x000a_Se definió una nueva actividad de control frente a la probabilidad para el riesgo de gestión._x000a_Se definió una nueva actividad para fortalecer la gestión del riesgo según la valoración._x000a_Las acciones ejecutadas en la vigencia anterior fueron eliminadas del mapa de riesgos."/>
    <d v="2020-09-01T00:00:00"/>
    <s v="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d v="2020-12-03T00:00:00"/>
    <s v="_x000a__x000a__x000a__x000a_Tratamiento del riesgo"/>
    <s v="Se definen acciones de tratamiento a 2021."/>
    <d v="2021-02-19T00:00:00"/>
    <s v="_x000a__x000a__x000a_Análisis después de controles_x000a_Tratamiento del riesgo"/>
    <s v="Adicionalmente se modificó el nombre utilizado como soporte a &quot;Matriz de seguimiento AHI (mes) y correo electrónico&quot; en la evidencia de los controles._x000a_Se retiró la acción de tratamiento 50 de 2020 debido al cumplimiento de su término._x000a_Se creó acción AP 17 del 2021 como parte del tratamiento del riesgo."/>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_x000a_Se formulo acción de tratamiento"/>
    <s v=""/>
    <s v="_x000a__x000a__x000a__x000a_"/>
    <s v=""/>
    <s v=""/>
    <s v="_x000a__x000a__x000a__x000a_"/>
    <s v=""/>
    <s v=""/>
    <s v="_x000a__x000a__x000a__x000a_"/>
    <s v=""/>
    <s v=""/>
    <s v="_x000a__x000a__x000a__x000a_"/>
    <s v=""/>
    <x v="1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x v="0"/>
    <s v="Asesorar  Técnicamente  y  formular  Proyectos  en  materia  TIC,  para  la  ejecución  del  Plan  Distrital  de  Desarrollo  y  las  Políticas, Directrices  y  Lineamientos  TIC  en  el  Distrito  Capital."/>
    <s v="Inicia con la formulación del Plan de Acción, del Proyecto de Inversión y de la Política, Directriz o Lineamiento en materia de TIC y de transformación Digital; continúa con la Asesoría Técnica o formulación y ejecución de Proyectos, culminando con el seguimiento de las actividades que se desarrollan dentro del proceso y la presentación de informes."/>
    <s v="Jefe de Oficina Alta Consejería Distrital de Tecnologías de la Información y las Comunicaciones -TIC-"/>
    <s v="Misional"/>
    <s v="Ejecutar las Asesorías Técnicas y Proyectos en materia TIC y Transformación digital"/>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Corrupción"/>
    <s v="Fraude interno"/>
    <s v="Sí"/>
    <s v="- Amiguismo o clientelismo con el fin de favorecer un tercero para que sin cumplimiento de requisitos se viabilice un Proyecto._x000a_- Desconocimiento o incumplimiento del procedimiento 1210200-PR-306, en especial los puntos de control (actividad 8)._x000a_- Conflicto de intereses._x000a__x000a__x000a__x000a__x000a__x000a__x000a_"/>
    <s v="- Presiones o motivaciones individuales, sociales o colectivas, que inciten a realizar conductas contrarias al deber ser._x000a__x000a__x000a__x000a__x000a__x000a__x000a__x000a__x000a_"/>
    <s v="- Pérdidas financieras por mala utilización de recursos en los Proyectos_x000a_- Investigaciones disciplinarias._x000a_- Pérdida credibilidad por parte de la entidades interesadas._x000a_- Desviaciones en los Objetivos, el Alcance y el Cronograma del Proyecto._x000a_- Interrupciones en la ejecución del Proyecto._x000a__x000a__x000a__x000a__x000a_"/>
    <s v="4. Promover procesos de transformación digital en la Secretaría General para aportar a la gestión pública eficiente."/>
    <s v="- -- Ningún trámite y/o procedimiento administrativo_x000a__x000a_"/>
    <s v="- Ningún otro proceso en el Sistema de Gestión de Calidad_x000a__x000a__x000a__x000a_"/>
    <s v="- No aplica_x000a__x000a__x000a__x000a_"/>
    <s v="Muy baja (1)"/>
    <n v="0.2"/>
    <s v="Catastrófico (5)"/>
    <n v="1"/>
    <s v="Extremo"/>
    <s v="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
    <s v="Muy baja (1)"/>
    <n v="9.8000000000000004E-2"/>
    <s v="Catastrófico (5)"/>
    <n v="0.75"/>
    <s v="Extremo"/>
    <s v="Se tienen dos actividades que actúan como puntos de control para prevención y detección del riesgo sin embargo, la zona con y sin controles permanece constante, ubicándose en zona extrema (1.5)"/>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visar los formatos asociados al procedimiento, en busca de identificar mejoras que permitan fortalecer la gestión del riesgo._x000a_- Verificar la implementación de los formatos ajustados._x000a__x000a__x000a__x000a__x000a__x000a__x000a__x000a__x000a_________________x000a__x000a__x000a__x000a__x000a__x000a__x000a__x000a__x000a__x000a__x000a_"/>
    <s v="- Profesionales responsables de Riesgos en la ACDTIC_x000a_- Profesionales responsables de Riesgos en la ACDTIC_x000a__x000a__x000a__x000a__x000a__x000a__x000a__x000a__x000a_________________x000a__x000a__x000a__x000a__x000a__x000a__x000a__x000a__x000a__x000a__x000a_"/>
    <s v="- Reunión de revisión de Formatos._x000a_- Reunión de verificación implementación  de Formatos._x000a__x000a__x000a__x000a__x000a__x000a__x000a__x000a__x000a_________________x000a__x000a__x000a__x000a__x000a__x000a__x000a__x000a__x000a__x000a__x000a_"/>
    <s v="15/03/2022_x000a_01/07/2022_x000a__x000a__x000a__x000a__x000a__x000a__x000a__x000a__x000a_________________x000a__x000a__x000a__x000a__x000a__x000a__x000a__x000a__x000a__x000a__x000a_"/>
    <s v="30/06/2022_x000a_30/12/2022_x000a__x000a__x000a__x000a__x000a__x000a__x000a__x000a__x000a_________________x000a__x000a__x000a__x000a__x000a__x000a__x000a__x000a__x000a__x000a__x000a_"/>
    <s v="-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_x000a_- realiza informe del hecho identificado y remite mediante memorando a las oficinas competentes_x000a__x000a__x000a__x000a__x000a__x000a__x000a__x000a_- Actualizar el mapa de riesgos Asesoría Técnica y Proyectos en Materia TIC"/>
    <s v="- Jefe de Oficina Alta Consejería Distrital de Tecnologías de la Información y las Comunicaciones -TIC-_x000a_- Jefe Oficina de la Alta Consejería Distrital de TIC_x000a__x000a__x000a__x000a__x000a__x000a__x000a__x000a_- Jefe de Oficina Alta Consejería Distrital de Tecnologías de la Información y las Comunicaciones -TIC-"/>
    <s v="-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_x000a_- Memorando e informe_x000a__x000a__x000a__x000a__x000a__x000a__x000a__x000a_- Mapa de riesgo  Asesoría Técnica y Proyectos en Materia TIC,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_x000a_Se identificaron acciones detectivas_x000a_Se crearon acciones de plan de contingencia "/>
    <d v="2019-10-17T00:00:00"/>
    <s v="_x000a_Análisis antes de controles_x000a__x000a__x000a_"/>
    <s v="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
    <d v="2020-03-06T00:00:00"/>
    <s v="Identificación del riesgo_x000a__x000a__x000a__x000a_"/>
    <s v="- Se incluye el proyecto de inversión 1111 “Fortalecimiento de la economía, el gobierno y la ciudad digital de Bogotá D.C. “_x000a_- Se definen las perspectivas para los efectos ya identificados._x000a_- Valoración de la Probabilidad: Se incluyen las evidencias faltantes de la vigencia 2016-2019 y las evidencias de la vigencia 2020."/>
    <d v="2020-08-13T00:00:00"/>
    <s v="_x000a__x000a_Análisis de controles_x000a__x000a_"/>
    <s v="- Se eliminaron las actividades de control detectivas asociadas al procedimiento de auditorias internas de gestión PR-006 y al procedimiento de Auditorías Internas de Calidad PR-361"/>
    <d v="2020-12-03T00:00:00"/>
    <s v="_x000a_Análisis antes de controles_x000a__x000a__x000a_"/>
    <s v="Se realiza la calificación del riesgo por frecuencia la cual es: &quot;Nunca o no se ha presentado durante los últimos 4 años&quot;. Asimismo, se registran las evidencias que registran su elección para la vigencia 2020."/>
    <d v="2021-02-22T00:00:00"/>
    <s v="Identificación del riesgo_x000a__x000a_Análisis de controles_x000a__x000a_"/>
    <s v="Se modificó el nombre del riesgo conforme a la nueva forma de operar del proceso. _x000a_Se ajustaron las causas del riesgo conforme al nuevo análisis efectuado a los antecedentes y comportamiento del riesgo._x000a_Se ajusta la explicación del riesgo de acuerdo a la nueva realidad del proceso._x000a_Se ajustó al nuevo proyecto de inversión 7872, teniendo en cuenta que el riesgo está directamente asociado al proyecto de inversión._x000a_Se ajustaron las actividades de control conforme a la actualización del procedimiento."/>
    <d v="2021-05-19T00:00:00"/>
    <s v="_x000a__x000a_Análisis de controles_x000a__x000a_"/>
    <s v="Se realizan ajustes menores a las actividades de control preventivas (PC#5),(PC#7)  y detectiva (PC#8). "/>
    <d v="2021-11-3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r>
  <r>
    <x v="1"/>
    <s v="Coordinar los procesos de contratación de bienes, servicios y obras, para el funcionamiento y el cumplimento de las metas y objetivos de la Secretaría General de la Alcaldía Mayor de Bogotá, mediante una gestión transparente, eficiente y oportuna."/>
    <s v="El proceso inicia con la estructuración del proceso contractual y finaliza en primera medida con la terminación del contrato, ya sea por vencimiento del plazo de ejecución o por cualquier otra causa legal o contractual, y en segunda medida con la adopción de acciones correctivas,  preventivas y de mejora  para el proceso. Incluye  el  seguimiento  al  Plan  Anual  de  Adquisiciones  y  aprobación  de las contrataciones  por  parte  del  Comité  de  Contratación;  la  celebración,  formalización  y  cumplimiento  de  los  requisitos  legales  en  los contratos o convenios; la ejecución contractual sobre la cual se ejerce la supervisión y/o interventoría de las obligaciones a cargo de las partes."/>
    <s v="Director(a) de Contratación"/>
    <s v="Apoyo operativo"/>
    <s v="Verificar los estudios y documentos previos._x000a_Fase (propósito): Fortalecer la gestión corporativa, jurídica y la estrategia de comunicación conforme con las necesidades de la operación misional de la Entidad."/>
    <s v="Posibilidad de afectación reputacional por pérdida de la confianza ciudadana en la gestión contractual de la Entidad, debido a decisiones ajustadas a intereses propios o de terceros durante la etapa precontractual con el fin de celebrar un contrato"/>
    <s v="Corrupción"/>
    <s v="Fraude interno"/>
    <s v="No"/>
    <s v="- Debilidad de las estrategias de sensibilización y apropiación de las normas, directrices, modelos y sistemas_x000a_- Alta rotación de personal generando retrasos en la curva de aprendizaje._x000a_- Falta de pericia  técnica, financiera y jurídica en la estructuración de los documentos y estudios previos por parte de las áreas técnicas._x000a_- Falta de aplicación de guías, manuales y procedimientos por parte de las áreas técnicas enfocados a la estructuración y/o revisión de documentos en la etapa precontractual, contractual y postcontractual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7873 Fortalecimiento de la capacidad institucional de la Secretaría General_x000a__x000a__x000a__x000a_"/>
    <s v="Muy baja (1)"/>
    <n v="0.2"/>
    <s v="Catastrófico (5)"/>
    <n v="1"/>
    <s v="Extremo"/>
    <s v="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
    <s v="Muy baja (1)"/>
    <n v="5.04E-2"/>
    <s v="Catastrófico (5)"/>
    <n v="0.5625"/>
    <s v="Extremo"/>
    <s v="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delantar una socialización a los  enlaces contractuales de las dependencias sobre la estructuración de estudios y documentos previos para adelantar los procesos contractuales con fundamento en los procedimientos internos._x000a_- Adelantar la actualización de la 4231000-GS-081-Guía para la estructuración de estudios previos_x000a__x000a__x000a__x000a__x000a__x000a__x000a__x000a__x000a_________________x000a__x000a__x000a__x000a__x000a__x000a__x000a__x000a__x000a__x000a__x000a_"/>
    <s v="- Director de Contratación _x000a_- Director de Contratación _x000a__x000a__x000a__x000a__x000a__x000a__x000a__x000a__x000a_________________x000a__x000a__x000a__x000a__x000a__x000a__x000a__x000a__x000a__x000a__x000a_"/>
    <s v="- Evidencias de la socialización adelantada_x000a_- Guía para la estructuración de estudios previos-4231000-GS-081 actualizada_x000a__x000a__x000a__x000a__x000a__x000a__x000a__x000a__x000a_________________x000a__x000a__x000a__x000a__x000a__x000a__x000a__x000a__x000a__x000a__x000a_"/>
    <s v="01/07/2022_x000a_01/02/2022_x000a__x000a__x000a__x000a__x000a__x000a__x000a__x000a__x000a_________________x000a__x000a__x000a__x000a__x000a__x000a__x000a__x000a__x000a__x000a__x000a_"/>
    <s v="31/12/2022_x000a_30/06/2022_x000a__x000a__x000a__x000a__x000a__x000a__x000a__x000a__x000a_________________x000a__x000a__x000a__x000a__x000a__x000a__x000a__x000a__x000a__x000a__x000a_"/>
    <s v="-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_x000a_- Asignar nuevos profesionales para  reevaluar el proceso de selección técnica, jurídica y financieramente, con el fin que adelanten un análisis a fin de tomar decisiones respecto a adelantar o no, un nuevo proceso de contratación._x000a_- Tomar las medidas jurídicas y/o administrativas que permitan el restablecimiento de la situación generada por la materialización del riesgo._x000a__x000a__x000a__x000a__x000a__x000a__x000a_- Actualizar el mapa de riesgos Contratación"/>
    <s v="- Director(a) de Contratación_x000a_- Director(a) de Contratación_x000a_- Director(a) de Contratación_x000a__x000a__x000a__x000a__x000a__x000a__x000a_- Director(a) de Contratación"/>
    <s v="-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_x000a_- Informe de análisis técnico, jurídico y financiero del proceso de selección en donde se materializó el riesgo, que soporta las decisiones de adelantar o no  un nuevo proceso de contratación._x000a_- Documento de medida jurídicas y/o administrativas que permitan el restablecimiento de la situación generada por la materialización del riesgo._x000a__x000a__x000a__x000a__x000a__x000a__x000a_- Mapa de riesgo  Contratación,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19-10-17T00:00:00"/>
    <s v="_x000a__x000a__x000a__x000a_Tratamiento del riesgo"/>
    <s v="Se actualiza la fecha de terminación del plan de mejoramiento (AP 18), teniendo en cuenta las fechas establecidas en el aplicativo SIG."/>
    <d v="2020-03-27T00:00:00"/>
    <s v="Identificación del riesgo_x000a__x000a_Análisis de controles_x000a__x000a_Tratamiento del riesgo"/>
    <s v="Se dio precisión sobre la actividad clave en la identificación del riesgo_x000a_Se identificó el proyecto de inversión posiblemente afectado con la posible materialización del riesgo_x000a_Se ajusto la calificación del diseño de control_x000a_Se incluyen perspectivas para los efectos(consecuencias) identificados_x000a_Se realiza la calificación del impacto del riesgo mediante al botón &quot;perspectivas de impacto&quot;._x000a_Se ajusta la penalización para los controles que requieren fortalecerse según el atributo de responsabilidad, ya que se incorporarán en los procedimientos que lo requieren._x000a_Se sustraen las acciones ejecutadas a 2019._x000a_Se identifica la necesidad de reducir el riesgo, por tanto se identifica y se formula el plan de tratamiento, consistente en dos acciones preventivas"/>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09-10T00:00:00"/>
    <s v="_x000a__x000a_Análisis de controles_x000a__x000a_"/>
    <s v="Se incluyó en la evidencia del control la &quot;Hoja de verificación y control de documentos para procesos de selección de oferentes 4231000-FT-959&quot; estipulada en los procedimientos de  4231000-PR-284 &quot;Mínima cuantía&quot; y 4231000-PR-339 &quot;Selección Pública de Oferentes&quot;"/>
    <d v="2020-12-04T00:00:00"/>
    <s v="_x000a_Análisis antes de controles_x000a_Análisis de controles_x000a__x000a_Tratamiento del riesgo"/>
    <s v="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Se actualizan las actividades de tratamiento de los riesgos para 2021"/>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_x000a_"/>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s v=""/>
    <s v="_x000a__x000a__x000a__x000a_"/>
    <s v=""/>
    <s v=""/>
    <s v="_x000a__x000a__x000a__x000a_"/>
    <s v=""/>
    <s v=""/>
    <s v="_x000a__x000a__x000a__x000a_"/>
    <s v=""/>
  </r>
  <r>
    <x v="1"/>
    <s v="Coordinar los procesos de contratación de bienes, servicios y obras, para el funcionamiento y el cumplimento de las metas y objetivos de la Secretaría General de la Alcaldía Mayor de Bogotá, mediante una gestión transparente, eficiente y oportuna."/>
    <s v="El proceso inicia con la estructuración del proceso contractual y finaliza en primera medida con la terminación del contrato, ya sea por vencimiento del plazo de ejecución o por cualquier otra causa legal o contractual, y en segunda medida con la adopción de acciones correctivas,  preventivas y de mejora  para el proceso. Incluye  el  seguimiento  al  Plan  Anual  de  Adquisiciones  y  aprobación  de las contrataciones  por  parte  del  Comité  de  Contratación;  la  celebración,  formalización  y  cumplimiento  de  los  requisitos  legales  en  los contratos o convenios; la ejecución contractual sobre la cual se ejerce la supervisión y/o interventoría de las obligaciones a cargo de las partes."/>
    <s v="Director(a) de Contratación"/>
    <s v="Apoyo operativo"/>
    <s v="Supervisar la ejecución de los contratos y/o convenios, y la conformidad de los productos, servicios y obras contratados para el proceso."/>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Corrupción"/>
    <s v="Fraude interno"/>
    <s v="No"/>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 Falta de conocimiento en el manejo de las herramientas contractuales existentes para adelantar los procesos y hacer seguimiento a los contratos que celebre la entidad.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la utilización de recursos financieros para pagar servicios o productos que no cumplen con los requisitos técnicos solicitados en el marco de la ejecución del contrato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Catastrófico (5)"/>
    <n v="1"/>
    <s v="Extremo"/>
    <s v="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Muy baja (1)"/>
    <n v="8.3999999999999991E-2"/>
    <s v="Catastrófico (5)"/>
    <n v="0.5625"/>
    <s v="Extremo"/>
    <s v="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alizar una socialización semestral a los supervisores y apoyos  de los mismos acerca del cumplimiento a lo establecido en el Manual de Supervisión de la entidad así como de los procedimientos internos en caso de generarse posibles incumplimientos._x000a__x000a__x000a__x000a__x000a__x000a__x000a__x000a__x000a__x000a_________________x000a__x000a__x000a__x000a__x000a__x000a__x000a__x000a__x000a__x000a__x000a_"/>
    <s v="- Director de Contratación _x000a__x000a__x000a__x000a__x000a__x000a__x000a__x000a__x000a__x000a_________________x000a__x000a__x000a__x000a__x000a__x000a__x000a__x000a__x000a__x000a__x000a_"/>
    <s v="- Evidencias de las socializaciones adelantadas_x000a__x000a__x000a__x000a__x000a__x000a__x000a__x000a__x000a__x000a_________________x000a__x000a__x000a__x000a__x000a__x000a__x000a__x000a__x000a__x000a__x000a_"/>
    <s v="01/02/2022_x000a__x000a__x000a__x000a__x000a__x000a__x000a__x000a__x000a__x000a_________________x000a__x000a__x000a__x000a__x000a__x000a__x000a__x000a__x000a__x000a__x000a_"/>
    <s v="30/11/2022_x000a__x000a__x000a__x000a__x000a__x000a__x000a__x000a__x000a__x000a_________________x000a__x000a__x000a__x000a__x000a__x000a__x000a__x000a__x000a__x000a__x000a_"/>
    <s v="-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_x000a_-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Informar a la ordenación del gasto sobre la necesidad de cambiar la supervisión del contrato o convenio sujeto de la materialización del riesgo_x000a__x000a__x000a__x000a__x000a__x000a__x000a_- Actualizar el mapa de riesgos Contratación"/>
    <s v="- Director(a) de Contratación_x000a_- Director(a) de Contratación_x000a_- Director(a) de Contratación_x000a__x000a__x000a__x000a__x000a__x000a__x000a_- Director(a) de Contratación"/>
    <s v="-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_x000a_- Solicitud de aplicación del proceso administrativo sancionatorio al supervisor del contrato para restablecer el cumplimiento de las obligaciones del prestador del servicio o proveedor._x000a_- Comunicación dirigida a la ordenación del gasto informando sobre la necesidad de cambiar la supervisión del contrato o convenio sujeto de la materialización del riesgo_x000a__x000a__x000a__x000a__x000a__x000a__x000a_- Mapa de riesgo  Contratación,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3-27T00:00:00"/>
    <s v="Identificación del riesgo_x000a__x000a_Análisis de controles_x000a__x000a_Tratamiento del riesgo"/>
    <s v="Se ajustó la actividad clave según lo descrito en el proceso._x000a_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Se ajustó la redacción de la actividad del control frente a la probabilidad, en el sentido que se visibilizó el Manual de Contratación de la Entidad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_x000a__x000a_Tratamiento del riesgo"/>
    <s v="Se actualizaron las acciones para el tratamiento de los riesgos a nivel preventivo."/>
    <d v="2021-02-22T00:00:00"/>
    <s v="Identificación del riesgo_x000a_Análisis antes de controles_x000a_Análisis de controles_x000a_Análisis después de controles_x000a_Tratamiento del riesgo"/>
    <s v="Se modificó la asociación del riesgo al proyecto de inversión específico, que se puede afectar posiblemente, en caso de materializarse el riesgo. _x000a_Se incluyó una evidencia en el control detectivo del riesgo la cual se encuentra documentada en el procedimiento 42321000-PR-022 Liquidación de contrato/convenio._x000a_Se retiraron los controles detectivos de la auditoría de gestión y de calidad del riesgo en los controles detectivos_x000a__x000a_"/>
    <d v="2021-02-22T00:00:00"/>
    <s v="Identificación del riesgo_x000a__x000a__x000a__x000a_"/>
    <s v="_x000a_Teniendo en cuenta el perfil del proyecto de inversión  7873, se elimina la asociación del mismo en la fila 60, ya que las actividades de control del riesgo  no  guardan  relación con las medidas de mitigación de los  riesgos del proyecto de inversión. "/>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s v=""/>
    <s v="_x000a__x000a__x000a__x000a_"/>
    <s v=""/>
    <s v=""/>
    <s v="_x000a__x000a__x000a__x000a_"/>
    <s v=""/>
    <s v=""/>
    <s v="_x000a__x000a__x000a__x000a_"/>
    <s v=""/>
    <s v=""/>
    <s v="_x000a__x000a__x000a__x000a_"/>
    <s v=""/>
  </r>
  <r>
    <x v="2"/>
    <s v="Lograr  la  notificación  oportuna  y  ajustada  a  la  normatividad  de  las  decisiones  administrativas  y  establecer  los  fallos  absolutorios o condenatorios,  ajustados  a  la  normativa,  los  procedimientos  y  protocolos  dispuestos  por  la  Secretaría  General,  para  estos  efectos."/>
    <s v="El proceso inicia con la recepción de las quejas y/o los informes relacionados con la incurrencia en presuntas faltas disciplinarias por parte de los servidores públicos y finaliza con las notificaciones correspondientes, una vez se haya surtido el procedimiento señalado en la ley 734 de 2002."/>
    <s v="Jefe Oficina de Control Interno Disciplinario"/>
    <s v="Control"/>
    <s v="Evaluar las quejas o informes e iniciar proceso ordinario o verbal según proceda"/>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Corrupción"/>
    <s v="Ejecución y administración de procesos"/>
    <s v="No"/>
    <s v="- Alta rotación de personal generando retrasos en la curva de aprendizaje y represamiento de trámites._x000a_- Dificultades en la transferencia de conocimiento entre los servidores que se vinculan y retiran de la entidad._x000a_- Falta de personal para priorizar los procesos disciplinarios que llevan largo tiempo en la dependencia y/o asuntos próximos a vencerse._x000a_- Presentarse una situación de conflicto de interés y no manifestarlo._x000a_- Dificultad en la implementación de la normatividad disciplinaria por modificación de legislación._x000a__x000a__x000a__x000a__x000a_"/>
    <s v="- Presiones o motivaciones individuales, sociales o colectivas que inciten a realizar conductas contrarias al deber ser._x000a_- Presión o exigencias por parte de personas interesadas o motivación individual en el resultado del proceso disciplinario._x000a__x000a__x000a__x000a__x000a__x000a__x000a__x000a_"/>
    <s v="- Configuración y decreto de la prescripción y/o caducidad de la acción disciplinaria._x000a_- Daño a la imagen institucional por impunidad disciplinaria._x000a_- Investigación disciplinaria por parte del ente de control correspondiente por eventual impunidad disciplinaria.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Muy baja (1)"/>
    <n v="3.5279999999999999E-2"/>
    <s v="Mayor (4)"/>
    <n v="0.45000000000000007"/>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ctualizar los procedimientos verbal y ordinario conforme a la normatividad del nuevo Código General Disciplinario._x000a_- Definir e implementar una estrategia de divulgación, en materia preventiva disciplinaria, dirigida a los funcionarios y colaboradores de la Secretaría General._x000a_- Realizar informes cuatrimestrales sobre acciones preventivas y materialización de riesgos de corrupción, que contengan los riesgos de esta naturaleza susceptibles de materializarse o presentados, así como las denuncias de posibles actos de corrupción recibidas en el periodo._x000a__x000a__x000a__x000a__x000a__x000a__x000a__x000a_________________x000a__x000a__x000a__x000a__x000a__x000a__x000a__x000a__x000a__x000a__x000a_"/>
    <s v="- Jefe de la Oficina de Control Interno Disciplinario_x000a_- Jefe de la Oficina de Control Interno Disciplinario_x000a_- Jefe de la Oficina de Control Interno Disciplinario_x000a__x000a__x000a__x000a__x000a__x000a__x000a__x000a_________________x000a__x000a__x000a__x000a__x000a__x000a__x000a__x000a__x000a__x000a__x000a_"/>
    <s v="- Procedimientos verbal y ordinario actualizados._x000a_- Estrategia de divulgación definida e implementada._x000a_- Informes cuatrimestrales sobre acciones preventivas, materialización de riesgos de corrupción y denuncias de posibles actos de corrupción recibidas en el período._x000a__x000a__x000a__x000a__x000a__x000a__x000a__x000a_________________x000a__x000a__x000a__x000a__x000a__x000a__x000a__x000a__x000a__x000a__x000a_"/>
    <s v="01/03/2022_x000a_14/02/2022_x000a_29/04/2022_x000a__x000a__x000a__x000a__x000a__x000a__x000a__x000a_________________x000a__x000a__x000a__x000a__x000a__x000a__x000a__x000a__x000a__x000a__x000a_"/>
    <s v="30/05/2022_x000a_30/11/2022_x000a_31/12/2022_x000a__x000a__x000a__x000a__x000a__x000a__x000a__x000a_______________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al operador disciplinario, y a la Oficina Asesora de Planeación en el informe de monitoreo en caso que tenga fallo._x000a_- Adelantar las actuaciones disciplinarias pertinentes en contra del funcionario que dio lugar a la configuración de la prescripción y/o caducidad._x000a_- Reasignar el expediente disciplinario a otro profesional de la Oficina de Control Interno Disciplinario, con el fin de tramitar las actuaciones derivadas de la declaratoria de prescripción y/o caducidad._x000a__x000a__x000a__x000a__x000a__x000a__x000a_- Actualizar el mapa de riesgos Control Disciplinario"/>
    <s v="- Jefe Oficina de Control Interno Disciplinario_x000a_- Jefe Oficina de Control Interno Disciplinario._x000a_- Jefe Oficina de Control Interno Disciplinario._x000a__x000a__x000a__x000a__x000a__x000a__x000a_- Jefe Oficina de Control Interno Disciplinario"/>
    <s v="- Notificación realizada del presunto hecho de 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al operador disciplinario, y reporte de monitoreo a la Oficina Asesora de Planeación en caso que el riesgo tenga fallo definitivo._x000a_- Investigación disciplinaria en contra del funcionario que dio lugar a la configuración de la prescripción y/o caducidad._x000a_- Acta de reparto reasignando el expediente disciplinario a otro profesional, autos y comunicaciones de las actuaciones derivadas de la declaratoria de prescripción y/o caducidad._x000a__x000a__x000a__x000a__x000a__x000a__x000a_- Mapa de riesgo  Control Disciplinario, actualizado."/>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cambió el enfoque del riesgo, se encontraba dentro de los riesgos de gestión, ahora está dentro de los riesgos de corrupción del proceso_x000a_Se analizan y se ajustan causas internas y externas de acuerdo a las fortalezas, oportunidades, debilidades y amenazas identificadas por el proceso y de acuerdo al nuevo enfoque del riesgo._x000a_Se analiza y realiza la nueva evaluación de frecuencia e impacto de acuerdo al nuevo enfoque del riesgo y conforme a la nueva herramienta de gestión de riesgos_x000a_Se incluyeron nuevas actividades de control que implican la actualización de los dos procedimientos: Procedimiento Proceso Verbal Disciplinario y Procedimiento Proceso Ordinario Disciplinario, lo cual está contenido en la Acción de mejora No. 4_x000a_Se incluyó plan de contingencia para el riesgo"/>
    <d v="2019-10-25T00:00:00"/>
    <s v="_x000a__x000a_Análisis de controles_x000a__x000a_Tratamiento del riesgo"/>
    <s v="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_x000a_Se ajusta la información relacionada con la acción de mejora No. 4 de acuerdo con lo registrado en el aplicativo del SIG._x000a_Las acciones formuladas para fortalecer los controles se trasladan al campo de acciones por valoración"/>
    <d v="2020-03-05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y se incluyen controles propios del proceso."/>
    <d v="2020-12-02T00:00:00"/>
    <s v="_x000a__x000a__x000a__x000a_Tratamiento del riesgo"/>
    <s v="Se define la propuesta de acciones de tratamiento a ejecutar durante la vigencia 2021."/>
    <d v="2021-02-18T00:00:00"/>
    <s v="Identificación del riesgo_x000a__x000a__x000a__x000a_Tratamiento del riesgo"/>
    <s v="Se indica que el riesgo no tiene proyectos de inversión  vigentes asociados_x000a_Se incluye la acción preventiva # 21, según el aplicativo _x000a_"/>
    <d v="2021-04-07T00:00:00"/>
    <s v="_x000a__x000a_Análisis de controles_x000a__x000a_Tratamiento del riesgo"/>
    <s v="Se modificó la totalidad de las actividades de control en cuanto a su diseño, teniendo en cuenta la actualización de los procedimientos Proceso Ordinario Disciplinario 2210113-PR-007 y Proceso Disciplinario Verbal  2210113-PR-008._x000a_Se reprograma la acción de tratamiento de tipo preventiva #21, relacionada con la modificación de los procedimientos Proceso Ordinario Disciplinario 2210113-PR-007 y Proceso Disciplinario Verbal  2210113-PR-008."/>
    <d v="2021-12-02T00:00:00"/>
    <s v="Identificación del riesgo_x000a__x000a_Análisis de controles_x000a_Análisis después de controles_x000a_Tratamiento del riesgo"/>
    <s v="Se actualiza el contexto de la gestión del proceso._x000a_Se ajusta la identificación del riesgo._x000a_Se ajustó la redacción y evaluación de los controles según los criterios definidos._x000a_Se incluyeron los controles correctivos._x000a_Se ajustaron las acciones de contingencia._x000a_Se definieron acciones de tratamiento."/>
    <s v=""/>
    <s v="_x000a__x000a__x000a__x000a_"/>
    <s v=""/>
    <s v=""/>
    <s v="_x000a__x000a__x000a__x000a_"/>
    <s v=""/>
    <s v=""/>
    <s v="_x000a__x000a__x000a__x000a_"/>
    <s v=""/>
  </r>
  <r>
    <x v="3"/>
    <s v="Elaborar  los  impresos  de  los  trabajos  de  artes  gráficas  requeridos  por  las  entidades,  organismos  y  órganos  de  control  del  Distrito Capital  y  garantizar  la  eficacia  y  transparencia  pública  con  la  publicación  de  los  actos  y  documentos  administrativos  en  el  Registro Distrital."/>
    <s v="Inicia con las solicitudes de las entidades, organismos y órganos de control del Distrito Capital para la impresión de trabajos de artes gráficas  y  para  la  publicación  de  actos  y  documentos  administrativos;  finaliza  con  el  producto  terminado  y  con  la  publicación  en  el sistema  de  información  e  impresión  del  Registro  Distrital."/>
    <s v="Subdirector(a) de Imprenta Distrital"/>
    <s v="Misional"/>
    <s v="Recibir y custodiar los insumos y materas primas durante el proceso de producción y elaborar los impresos de conformidad con las características técnicas requeridas hasta la entrega del producto terminado al almacé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Corrupción"/>
    <s v="Fraude interno"/>
    <s v="No"/>
    <s v="- Posible vulnerabilidad en los controles de utilización de infraestructura y del recurso humano._x000a_- Falta de transparencia en las actuaciones._x000a__x000a__x000a__x000a__x000a__x000a__x000a__x000a_"/>
    <s v="- Tendencia a la personalización de productos, los cuales no se elaboran en la Subdirección de Imprenta Distrital._x000a_- Intención de soborno de terceros a funcionarios del Subdirección de Imprenta Distrital, para la realización de trabajos de impresión de artes gráficas, ajenos a la administración distrital._x000a_- Presiones o motivaciones individuales, sociales o colectivas, que inciten a la realizar conductas contrarias al deber ser._x000a__x000a__x000a__x000a__x000a__x000a__x000a_"/>
    <s v="- Reducción de disponibilidades de recursos técnicos, intelectuales y materiales para el cumplimiento de la demanda oficial de servicios._x000a_- La buena reputación de la Subdirección de Imprenta Distrital y por consiguiente la Secretaría General de la Alcaldía Mayor de Bogotá, D.C., se vería afectada, lo cual generaría desconfianza ante las partes interesadas._x000a__x000a__x000a__x000a__x000a__x000a__x000a__x000a_"/>
    <s v="3. Consolidar una gestión pública eficiente, a través del desarrollo de capacidades institucionales, para contribuir a la generación de valor público."/>
    <s v="- Impresión de artes gráficas para las entidades del Distrito Capital (OPA)_x000a__x000a_"/>
    <s v="- Ningún otro proceso en el Sistema de Gestión de Calidad_x000a__x000a__x000a__x000a_"/>
    <s v="- No aplica_x000a__x000a__x000a__x000a_"/>
    <s v="Muy baja (1)"/>
    <n v="0.2"/>
    <s v="Moderado (3)"/>
    <n v="0.6"/>
    <s v="Moderado"/>
    <s v="El proceso estima que el riesgo se ubica en una zona moderada, debido a que el riesgo no se ha materializado en los últimos cuatro años, sin embargo, ante su materialización, podrían presentarse los efectos significativos, señalados en la encuesta del Departamento Administrativo de la Función Pública._x0009_"/>
    <s v="Muy baja (1)"/>
    <n v="8.3999999999999991E-2"/>
    <s v="Moderado (3)"/>
    <n v="0.33749999999999997"/>
    <s v="Moderado"/>
    <s v="El proceso estima que el riesgo se ubica en una zona moderad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alizar análisis de los actuales puntos de control del procedimiento de producción de artes gráficas para entidades distritales y su vulnerabilidad para con posibilidad de materialización del riesgo._x000a__x000a__x000a__x000a__x000a__x000a__x000a__x000a__x000a__x000a_________________x000a__x000a__x000a__x000a__x000a__x000a__x000a__x000a__x000a__x000a__x000a_"/>
    <s v="- El (la) Subdirector(a) Técnico(a) de la Imprenta Distrital_x000a__x000a__x000a__x000a__x000a__x000a__x000a__x000a__x000a__x000a_________________x000a__x000a__x000a__x000a__x000a__x000a__x000a__x000a__x000a__x000a__x000a_"/>
    <s v="- Informe de resultados del análisis._x000a__x000a__x000a__x000a__x000a__x000a__x000a__x000a__x000a__x000a_________________x000a__x000a__x000a__x000a__x000a__x000a__x000a__x000a__x000a__x000a__x000a_"/>
    <s v="01/03/2022_x000a__x000a__x000a__x000a__x000a__x000a__x000a__x000a__x000a__x000a_________________x000a__x000a__x000a__x000a__x000a__x000a__x000a__x000a__x000a__x000a__x000a_"/>
    <s v="31/12/2022_x000a__x000a__x000a__x000a__x000a__x000a__x000a__x000a__x000a__x000a_________________x000a__x000a__x000a__x000a__x000a__x000a__x000a__x000a__x000a__x000a__x000a_"/>
    <s v="- Reportar el presunto hecho de 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al operador disciplinario, y a la Oficina Asesora de Planeación en el informe de monitoreo en caso que tenga fallo._x000a_- Ejecutar las acciones inherentes a la Subdirección de Imprenta Distrital, determinadas en el fallo,_x000a__x000a__x000a__x000a__x000a__x000a__x000a__x000a_- Actualizar el mapa de riesgos Elaboración de Impresos y Registro Distrital"/>
    <s v="- Subdirector(a) de Imprenta Distrital_x000a_- Subdirector(a) de Imprenta Distrital_x000a__x000a__x000a__x000a__x000a__x000a__x000a__x000a_- Subdirector(a) de Imprenta Distrital"/>
    <s v="- Notificación realizada del presunto hecho de 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al operador disciplinario, y reporte de monitoreo a la Oficina Asesora de Planeación en caso que el riesgo tenga fallo definitivo._x000a_- Plan de acción para el cumplimiento del fallo._x000a__x000a__x000a__x000a__x000a__x000a__x000a__x000a_- Mapa de riesgo  Elaboración de Impresos y Registro Distrital,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Se identificaron las perspectivas del impacto y se definieron las acciones de tratamiento para el año 2020 y 2021."/>
    <d v="2020-09-02T00:00:00"/>
    <s v="Identificación del riesgo_x000a__x000a_Análisis de controles_x000a__x000a_"/>
    <s v="Se retiran actividades de control detectivas PR-006 Auditorias internas de gestión y PR-361 Auditorias internas de calidad y se cambia la tipología del riesgo."/>
    <d v="2020-12-03T00:00:00"/>
    <s v="Identificación del riesgo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d v="2021-02-23T00:00:00"/>
    <s v="Identificación del riesgo_x000a__x000a_Análisis de controles_x000a_Análisis después de controles_x000a_Tratamiento del riesgo"/>
    <s v="Fila 60: Cambio proyecto de inversión._x000a_Fila 126, 127, 128, 142 y 143 : Cambio de ejecución a &quot;Siempre&quot;_x000a_Fila 189: Cambio a &quot;Reducir&quot;_x000a_Fila 214,215,215, 224y 225: Se borra contenido inicial  por cambio de solidez._x000a_"/>
    <d v="2021-12-13T00:00:00"/>
    <s v="Identificación del riesgo_x000a_Análisis antes de controles_x000a_Análisis de controles_x000a_Análisis después de controles_x000a_Tratamiento del riesgo"/>
    <s v="Se ajustó la identificación del riesgo._x000a_Se ajustó la redacción y evaluación de los controles según los criterios definidos._x000a_Se incluyeron los controles correctivos._x000a_Se ajustaron las acciones de contingencia._x000a_Se definieron las acciones de tratamiento a implementar en la vigencia 2022._x000a_Se actualizó el contexto de la gestión del proceso._x000a_El riesgo se fusionó con el riesgo de corrupción denominado “Desvío de recursos físicos o económicos para la elaboración de trabajos de artes gráficas dirigidos a personas u organismos que no hacen parte de la Administración Distrital, con el fin de obtener dádivas o beneficio a nombre propio”. "/>
    <s v=""/>
    <s v="_x000a__x000a__x000a__x000a_"/>
    <s v=""/>
    <s v=""/>
    <s v="_x000a__x000a__x000a__x000a_"/>
    <s v=""/>
    <s v=""/>
    <s v="_x000a__x000a__x000a__x000a_"/>
    <s v=""/>
    <s v=""/>
    <s v="_x000a__x000a__x000a__x000a_"/>
    <s v=""/>
    <s v=""/>
    <s v="_x000a__x000a__x000a__x000a_"/>
    <s v=""/>
  </r>
  <r>
    <x v="4"/>
    <s v="Solucionar las necesidades y/o requerimientos tecnológicos con el fin de apoyar los procesos de la Secretaría General, que promueva y facilite el desarrollo de la estrategia de uso y apropiación de TI. Así como también permitir el acceso a la información autorizada por la  entidad  y  los  grupos  de  interés  considerando  criterios  de fiabilidad,  disponibilidad,  usabilidad,  eficiencia  y  seguridad de la información que deben ser utilizados por los responsables de los procesos. Elaborar y realizar el seguimiento del Plan Estratégico de Tecnologías de la Información y las Comunicaciones (PETI), basado en la arquitectura empresarial de TI con los proyectos de TI."/>
    <s v="Inicia  con  la  identificación  y  consolidación  de  las  necesidades  de  tecnológicas,  la  formulación  del  plan  estratégico  de  TIC,  la actualización  y  definición  de  lineamientos  en  materia  de  TIC  y  seguridad  de  la  información,  continúa  con  la  implementación  y monitoreo  de  los  planes  y  proyectos  de  tecnología  considerando  criterios  de  confiabilidad,  eficiencia  y  oportunidad,  seguridad  de  la información y finaliza con la verificación de cumplimiento del proceso y la implementación de acciones para asegurar el cumplimiento normativo, el tratamiento de los hallazgos y prevención de riesgos como seguimiento y mejora continua del proceso."/>
    <s v="Jefe Oficina de Tecnologías de la Información y las Comunicaciones"/>
    <s v="Estratégico"/>
    <s v="Formular el Plan Estratégico  de Tecnologías de la Información y las Comunicaciones "/>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Corrupción"/>
    <s v="Ejecución y administración de procesos"/>
    <s v="Sí"/>
    <s v="- Conflicto de intereses._x000a_- Desatención a las observaciones encontradas, requisitos legales y técnicos establecidos en la formulación en los proyectos establecidos para la definición del PETI_x000a_- Falta de Transparencia en las actuaciones_x000a__x000a__x000a__x000a__x000a__x000a__x000a_"/>
    <s v="- Falta de continuidad en los planes de gobierno._x000a_- Constante cambio en la normatividad y exceso de la misma._x000a_- Presiones o motivaciones sociales o colectivas, que inciten a realizar conductas contrarias al deber ser._x000a__x000a__x000a__x000a__x000a__x000a__x000a_"/>
    <s v="- Detrimento patrimonial._x000a_- Investigaciones administrativas disciplinarias y fiscales._x000a_- Afectación de la imagen institucional._x000a_- Incumplimientos de las metas de la entidad._x000a__x000a__x000a__x000a__x000a__x000a_"/>
    <s v="4. Promover procesos de transformación digital en la Secretaría General para aportar a la gestión pública eficiente."/>
    <s v="- -- Ningún trámite y/o procedimiento administrativo_x000a__x000a_"/>
    <s v="- Todos los procesos en el Sistema de Gestión de Calidad_x000a__x000a__x000a__x000a_"/>
    <s v="- No aplica_x000a__x000a__x000a__x000a_"/>
    <s v="Muy baja (1)"/>
    <n v="0.2"/>
    <s v="Mayor (4)"/>
    <n v="0.8"/>
    <s v="Alto"/>
    <s v="La valoración del riesgo antes de control quedó en escala de probabilidad de frecuencia de posible a MUY BAJA. Se recalifica el impacto del riesgo dando como resultado: disminución en el impacto de catastrófico a MAYOR. En consecuencia bajó de zona resultante Extrema a zona ALTA._x0009__x0009_"/>
    <s v="Muy baja (1)"/>
    <n v="2.1167999999999999E-2"/>
    <s v="Mayor (4)"/>
    <n v="0.60000000000000009"/>
    <s v="Alto"/>
    <s v="La valoración del riesgo después de controles quedó en escala de probabilidad MUY BAJA y el impacto bajo de catastrófico a MAYOR. En consecuencia deja el riesgo en zona resultante ALTA."/>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Sensibilizar a integrantes de los procesos con el fin de fortalecer la aplicación de controles en los proceso_x000a__x000a__x000a__x000a__x000a__x000a__x000a__x000a__x000a__x000a_________________x000a__x000a_- Sensibilizar a integrantes de los procesos con el fin de fortalecer la aplicación de controles en los proceso_x000a__x000a__x000a__x000a__x000a__x000a__x000a__x000a__x000a_"/>
    <s v="- Jefe de la OTIC_x000a__x000a__x000a__x000a__x000a__x000a__x000a__x000a__x000a__x000a_________________x000a__x000a_- Jefe de la OTIC_x000a__x000a__x000a__x000a__x000a__x000a__x000a__x000a__x000a_"/>
    <s v="- Sensibilización a los integrantes del proceso_x000a__x000a__x000a__x000a__x000a__x000a__x000a__x000a__x000a__x000a_________________x000a__x000a_- Sensibilización a los integrantes del proceso_x000a__x000a__x000a__x000a__x000a__x000a__x000a__x000a__x000a_"/>
    <s v="28/02/2022_x000a__x000a__x000a__x000a__x000a__x000a__x000a__x000a__x000a__x000a_________________x000a__x000a_28/02/2022_x000a__x000a__x000a__x000a__x000a__x000a__x000a__x000a__x000a_"/>
    <s v="30/05/2022_x000a__x000a__x000a__x000a__x000a__x000a__x000a__x000a__x000a__x000a_________________x000a__x000a_30/05/2022_x000a__x000a__x000a__x000a__x000a__x000a__x000a__x000a__x000a_"/>
    <s v="- Reportar el presunto hecho de 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al operador disciplinario, y a la Oficina Asesora de Planeación en el informe de monitoreo en caso que tenga fallo._x000a_- Verificar el alcance del presunto hecho del área solicitante _x000a_- Notificar el rechazo de la solicitud _x000a_- Redefinir el proyecto en caso de que considere de carácter estratégico_x000a_- Ajustar el PETI_x000a__x000a__x000a__x000a__x000a_- Actualizar el mapa de riesgos Estrategia de Tecnologías de la Información y las Comunicaciones"/>
    <s v="- Jefe Oficina de Tecnologías de la Información y las Comunicaciones_x000a_- Profesional asignado al proceso, Jefe Oficina de Tecnologías de la Información y las Comunicaciones, Aprobadores, Comité Directivo_x000a_- Jefe Oficina de Tecnologías de la Información y las Comunicaciones_x000a_- Jefe de la dependencia encargada_x000a_- Profesional asignado al proceso, Jefe Oficina de Tecnologías de la Información_x000a__x000a__x000a__x000a__x000a_- Jefe Oficina de Tecnologías de la Información y las Comunicaciones"/>
    <s v="- Notificación realizada del presunto hecho de 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al operador disciplinario, y reporte de monitoreo a la Oficina Asesora de Planeación en caso que el riesgo tenga fallo definitivo._x000a_- Acta o evidencia de reunión con los actores que identificaron el hecho._x000a_- memorando electrónico negando la solicitud y explicando las razones técnicas del rechazo_x000a_- Documentación contractual Informes de supervisión_x000a_- PETI ajustado_x000a__x000a__x000a__x000a__x000a_- Mapa de riesgo  Estrategia de Tecnologías de la Información y las Comunicaciones, actualizado."/>
    <d v="2019-05-08T00:00:00"/>
    <s v="Identificación del riesgo_x000a_Análisis antes de controles_x000a_Análisis de controles_x000a_Análisis después de controles_x000a_Tratamiento del riesgo"/>
    <s v="Nuevo riesgo."/>
    <d v="2019-11-15T00:00:00"/>
    <s v="Identificación del riesgo_x000a_Análisis antes de controles_x000a_Análisis de controles_x000a_Análisis después de controles_x000a_Tratamiento del riesgo"/>
    <s v="Se elimina causa &quot;Falta ajustar algunas tareas específicas del proceso, identificación de cuellos de botella y nuevos puntos de control para mejorar el desempeño del proceso.&quot; ya que se actualizo el procedimiento PR-116_x000a_Se cambió la calificación de la probabilidad del riesgo de factible a  frecuencia. Su resultado redujo la escala de probabilidad de probable  a rara vez._x000a_Se evalúa de nuevo el efecto del riesgo en caso de materialización lo que disminuyo el impacto de catastrófico a mayor en consecuencia la zona resultante paso de ser extrema a alta._x000a_Se ajustaron las actividades de control del riesgo conforme a la actualización de los procedimientos_x000a_La valoración del riesgo después de controles quedo en escala de probabilidad continua en RARA VEZ y el impacto bajo de catastrófico a MAYOR, en consecuencia deja el riesgo en zona resultante ALTA._x000a_Se ajustaron las fechas de finalización de las acciones"/>
    <d v="2020-03-05T00:00:00"/>
    <s v="Identificación del riesgo_x000a_Análisis antes de controles_x000a_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Probabilidad: Se incluyen las evidencias faltantes de la vigencia 2016-2019 y las evidencias de la vigencia 2020._x000a_Se eliminan las acciones ya que todas fueron cerradas y se incluye una nueva actividad frente a la actualización del PR-116 Teniendo en cuenta las observaciones de la auditoria interna y la nueva administración entrante._x000a_"/>
    <d v="2020-08-19T00:00:00"/>
    <s v="_x000a_Análisis antes de controles_x000a__x000a__x000a_"/>
    <s v="Se realiza la actualización de las actividades de control del riesgo 6,9 14,15 y 16  y se incluye la actividad número 15 de control de acuerdo con la actualización de los procedimientos._x000a_Se ajustaron las fechas de finalización de las acciones conforme a la reprogramación efectuada en el SIG de la acción de mejora 2 actividades 1 y 2"/>
    <d v="2020-12-04T00:00:00"/>
    <s v="_x000a_Análisis antes de controles_x000a__x000a__x000a_Tratamiento del riesgo"/>
    <s v="Se actualiza en la parte de probabilidad del riesgo por frecuencia, se registro de las evidencias que soportan la no materialización del riesgo. _x000a_Se incluye la acción nueva en todas las actividades correctivas y preventivas cuya programación es para 2021."/>
    <d v="2021-02-19T00:00:00"/>
    <s v="Identificación del riesgo_x000a__x000a__x000a__x000a_Tratamiento del riesgo"/>
    <s v="Se elimina proyecto de inversión y se deja &quot;Sin asociación a proyectos de Inversión&quot;, teniendo en cuenta que el riesgo no se encuentra asociado al proyecto de inversión vigente._x000a_Se ajustan las causas del riesgo conforme a la nueva necesidad del proceso_x000a_Se crea y registra la  acción preventiva Nro. 3. de 2021_x000a_Se elimina acción de mejora 2 de 2020, teniendo en cuenta que se encontraba cerrada"/>
    <d v="2021-09-03T00:00:00"/>
    <s v="_x000a__x000a_Análisis de controles_x000a__x000a_Tratamiento del riesgo"/>
    <s v="Se ajustan las actividades de control, conforme a la última actualización efectuada al procedimiento 2213200-PR-116 “Elaboración y seguimiento del plan estratégico de TI basado en la arquitectura empresarial de TI”._x000a_Se cambia fecha fin real de la acción preventiva # 3 en las actividades 1 (CHIE 768) y 2 (CHIE 769)."/>
    <d v="2021-12-15T00:00:00"/>
    <s v="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r>
  <r>
    <x v="5"/>
    <s v="Evaluar la efectividad del Sistema de Control Interno de manera independiente, objetiva y oportuna a través de las auditorías internas (de gestión o de la calidad), evaluaciones, reportes o informes de ley o seguimientos, que permitan generar valor, contribuyendo con el  mejoramiento  continuo  en  la  gestión  institucional  de  la  Secretaría  General,  bajo  el  enfoque  de  auditorías  basadas  en  riesgos,  de acuerdo  con  el  Plan  Anual  de  Auditorias  de  cada  vigencia."/>
    <s v="El proceso inicia con la planificación de la evaluación al Sistema de Control Interno y termina con el seguimiento a la implementación de las acciones de mejora y la generación de alertas tempranas para prevenir el incumplimiento de las acciones, de conformidad con el Plan Anual de Auditorias de cada vigencia."/>
    <s v="Jefe Oficina de Control Interno"/>
    <s v="Control"/>
    <s v="Desarrollar la fase de ejecución de la auditoria interna (de gestión o de la calidad), evaluación, reportes o informes de ley o seguimiento."/>
    <s v="Posibilidad de afectación reputacional por uso indebido de información privilegiada para beneficio propio o de un tercero, debido a debilidades en el proceder ético del auditor"/>
    <s v="Corrupción"/>
    <s v="Ejecución y administración de procesos"/>
    <s v="No"/>
    <s v="- Debilidades en el proceder ético del auditor_x000a_- Debilidad de las estrategias de sensibilización y apropiación de las normas, directrices, modelos y sistemas_x000a__x000a__x000a__x000a__x000a__x000a__x000a__x000a_"/>
    <s v="- Constante actualización de directrices Nacionales y Distritales, que puedan afectar o limitar el proceso auditor_x000a__x000a__x000a__x000a__x000a__x000a__x000a__x000a__x000a_"/>
    <s v="- Pérdida de confianza de la labor de la Oficina de Control Interno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Muy baja (1)"/>
    <n v="7.1999999999999995E-2"/>
    <s v="Mayor (4)"/>
    <n v="0.60000000000000009"/>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alizar dos taller internos de fortalecimiento de la ética del auditor._x000a__x000a__x000a__x000a__x000a__x000a__x000a__x000a__x000a__x000a_________________x000a__x000a__x000a__x000a__x000a__x000a__x000a__x000a__x000a__x000a__x000a_"/>
    <s v="- Jefe de la Oficina de Control Interno_x000a__x000a__x000a__x000a__x000a__x000a__x000a__x000a__x000a__x000a_________________x000a__x000a__x000a__x000a__x000a__x000a__x000a__x000a__x000a__x000a__x000a_"/>
    <s v="- 2 talleres internos realizados._x000a__x000a__x000a__x000a__x000a__x000a__x000a__x000a__x000a__x000a_________________x000a__x000a__x000a__x000a__x000a__x000a__x000a__x000a__x000a__x000a__x000a_"/>
    <s v="01/04/2022_x000a__x000a__x000a__x000a__x000a__x000a__x000a__x000a__x000a__x000a_________________x000a__x000a__x000a__x000a__x000a__x000a__x000a__x000a__x000a__x000a__x000a_"/>
    <s v="30/09/2022_x000a__x000a__x000a__x000a__x000a__x000a__x000a__x000a__x000a__x000a_________________x000a__x000a__x000a__x000a__x000a__x000a__x000a__x000a__x000a__x000a__x000a_"/>
    <s v="-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_x000a_- Retirar al auditor del trabajo que está realizando, si durante esa auditoria se materializa el riesgo_x000a__x000a__x000a__x000a__x000a__x000a__x000a__x000a_- Actualizar el mapa de riesgos Evaluación del Sistema de Control Interno"/>
    <s v="- Jefe Oficina de Control Interno_x000a_- Jefe de la Oficina de Control Interno_x000a__x000a__x000a__x000a__x000a__x000a__x000a__x000a_- Jefe Oficina de Control Interno"/>
    <s v="-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_x000a_- Comunicación de la reasignación_x000a__x000a__x000a__x000a__x000a__x000a__x000a__x000a_- Mapa de riesgo  Evaluación del Sistema de Control Interno, actualizado."/>
    <d v="2019-01-31T00:00:00"/>
    <s v="Identificación del riesgo_x000a_Análisis antes de controles_x000a_Análisis de controles_x000a_Análisis después de controles_x000a_Tratamiento del riesgo"/>
    <s v="Creación del mapa de riesgos.  "/>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_x000a_"/>
    <d v="2020-09-01T00:00:00"/>
    <s v="Identificación del riesgo_x000a__x000a_Análisis de controles_x000a__x000a_"/>
    <s v="Se ajusta la tipología del riesgo pasando de operativo a cumplimiento._x000a_Se incluye la actividad de control para &quot;&quot;revisar la suscripción y/o renovación del compromiso de ética por parte del auditor"/>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d v="2021-12-03T00:00:00"/>
    <s v="Identificación del riesgo_x000a__x000a__x000a__x000a_Tratamiento del riesgo"/>
    <s v="Se redefine el riesgo, según la guía del DAFP._x000a_Se define una acción de tratamiento._x000a_Este riesgo absorbe el riesgo de corrupción: &quot;Decisiones ajustadas a intereses propios o de terceros al Omitir la comunicación de hechos irregulares conocidos por la Oficina de Control Interno, para obtener beneficios a los que no haya lugar&quot;"/>
    <s v=""/>
    <s v="_x000a__x000a__x000a__x000a_"/>
    <s v=""/>
    <s v=""/>
    <s v="_x000a__x000a__x000a__x000a_"/>
    <s v=""/>
    <s v=""/>
    <s v="_x000a__x000a__x000a__x000a_"/>
    <s v=""/>
    <s v=""/>
    <s v="_x000a__x000a__x000a__x000a_"/>
    <s v=""/>
    <s v=""/>
    <s v="_x000a__x000a__x000a__x000a_"/>
    <s v=""/>
  </r>
  <r>
    <x v="6"/>
    <s v="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
    <s v="Inicia  con  la  formulación  de  acciones  y  programación  de  recursos  de  acuerdo  con  las  necesidades  para  la  gestión  de  los  recursos físicos,  continúa  con  la  administración  y  control  de  los  bienes  y  finaliza  con  el  seguimiento  y  mejora  del  proceso."/>
    <s v="Subdirector(a) de Servicios Administrativos"/>
    <s v="Apoyo operativo"/>
    <s v="Gestionar los recursos necesarios para el ingreso a bodega y registro en los inventarios de los bienes objeto de solicitud."/>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Corrupción"/>
    <s v="Fraude interno"/>
    <s v="No"/>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 No aplica_x000a__x000a__x000a__x000a_"/>
    <s v="Muy baja (1)"/>
    <n v="0.2"/>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Muy baja (1)"/>
    <n v="1.48176E-2"/>
    <s v="Mayor (4)"/>
    <n v="0.33750000000000002"/>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_x000a__x000a__x000a__x000a__x000a__x000a__x000a__x000a__x000a__x000a_________________x000a__x000a__x000a__x000a__x000a__x000a__x000a__x000a__x000a__x000a__x000a_"/>
    <s v="- Profesional Especializado y Contratista_x000a__x000a__x000a__x000a__x000a__x000a__x000a__x000a__x000a__x000a_________________x000a__x000a__x000a__x000a__x000a__x000a__x000a__x000a__x000a__x000a__x000a_"/>
    <s v="- Listado conformado con la información de los Gestores de dependencia delegados por los jefes de pendencia para el año 2022._x000a__x000a__x000a__x000a__x000a__x000a__x000a__x000a__x000a__x000a_________________x000a__x000a__x000a__x000a__x000a__x000a__x000a__x000a__x000a__x000a__x000a_"/>
    <s v="01/02/2022_x000a__x000a__x000a__x000a__x000a__x000a__x000a__x000a__x000a__x000a_________________x000a__x000a__x000a__x000a__x000a__x000a__x000a__x000a__x000a__x000a__x000a_"/>
    <s v="29/07/2022_x000a__x000a__x000a__x000a__x000a__x000a__x000a__x000a__x000a__x000a_________________x000a__x000a__x000a__x000a__x000a__x000a__x000a__x000a__x000a__x000a__x000a_"/>
    <s v="-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mapa de riesgos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_x000a_- Evidencia de reunión o acta de revisión._x000a_- Reporte de inconsistencias_x000a_- Documentos con las gestiones efectuadas.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ngencia. "/>
    <d v="2019-11-07T00:00:00"/>
    <s v="Identificación del riesgo_x000a_Análisis antes de controles_x000a__x000a_Análisis después de controles_x000a_Tratamiento del riesgo"/>
    <s v="Se incluyó una causa externa &quot;Cambios constantes en la normativa vigente&quot; y se eliminó la debilidad del &quot;Debe implementarse plan de contingencia en caso de materializarse un riesgo&quot; dentro del contexto. _x000a_Al calificar la probabilidad de riesgos por frecuencia, disminuyó la probabilidad de probable a rara vez y bajo la zona resultante de extrema a alta. _x000a_Disminuye la probabilidad del cuadrante 2 al 1._x000a_Se incluyó la acción No. 1 de la acción correctiva No. 36 en todas las actividades de control. "/>
    <d v="2020-03-12T00:00:00"/>
    <s v="Identificación del riesgo_x000a__x000a__x000a__x000a_"/>
    <s v="Se incluyeron los proyectos de inversión que se pueden ver afectados._x000a_Se ajustaron las causas internas, externas y efectos_x000a_En efectos se actualiza la perspectiva._x000a_                                                                                                                                                                                                                                                                                                                                                                                                                                                                                                                                                                                                                                                                                                                                                                          _x000a_"/>
    <d v="2020-04-02T00:00:00"/>
    <s v="Identificación del riesgo_x000a_Análisis antes de controles_x000a__x000a_Análisis después de controles_x000a_"/>
    <s v="Se realizo cambio en la identificación del riesgo con respecto a cambio de proceso a de corrupción._x000a_Se realizo cambio en el nombre del riesgo._x000a_Se cambio el análisis antes de controles_x000a_Se cambio el análisis después de controles"/>
    <d v="2020-10-08T00:00:00"/>
    <s v="Identificación del riesgo_x000a_Análisis antes de controles_x000a_Análisis de controles_x000a_Análisis después de controles_x000a_Tratamiento del riesgo"/>
    <s v="Se realizó cambió de la identificación del riesgo_x000a_Se actualizaron los análisis antes de controles_x000a_se actualizaron los análisis después de controles_x000a_se creó acción preventiva para tratamiento del riesgo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Tratamiento del riesgo"/>
    <s v="Se realiza actualización con respecto a categoría &quot;Sin asociación a los proyectos de inversión&quot;_x000a_Se realiza cargue de acción preventiva"/>
    <d v="2021-09-13T00:00:00"/>
    <s v="_x000a__x000a__x000a__x000a_Tratamiento del riesgo"/>
    <s v="Se actualiza mapa de riesgos incluyendo las acciones preventivas vigentes #819 y #820 registradas en la herramienta CHIE."/>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ingreso y/o salida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s v=""/>
    <s v="_x000a__x000a__x000a__x000a_"/>
    <s v=""/>
    <s v=""/>
    <s v="_x000a__x000a__x000a__x000a_"/>
    <s v=""/>
  </r>
  <r>
    <x v="6"/>
    <s v="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
    <s v="Inicia  con  la  formulación  de  acciones  y  programación  de  recursos  de  acuerdo  con  las  necesidades  para  la  gestión  de  los  recursos físicos,  continúa  con  la  administración  y  control  de  los  bienes  y  finaliza  con  el  seguimiento  y  mejora  del  proceso."/>
    <s v="Subdirector(a) de Servicios Administrativos"/>
    <s v="Apoyo operativo"/>
    <s v="Seguimiento y control de la información de los bienes de propiedad de la entidad"/>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Corrupción"/>
    <s v="Fraude interno"/>
    <s v="No"/>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Desviación de recursos públicos._x000a_- Detrimento patrimonial._x000a_- Investigaciones disciplinarias, fiscales y/o penales._x000a_- Pérdida de la imagen o credibilidad institucional._x000a_- Inoportunidad para la correcta investigación de posibles hechos de corrupción._x000a_- Inoportunidad para reporte a las aseguradoras._x000a_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 No aplica_x000a__x000a__x000a__x000a_"/>
    <s v="Muy baja (1)"/>
    <n v="0.2"/>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Muy baja (1)"/>
    <n v="2.1167999999999999E-2"/>
    <s v="Mayor (4)"/>
    <n v="0.45000000000000007"/>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Elaborar y consolidar el listado de gestores de inventarios 2022 según delegación realizada por los jefes de dependencia._x000a_- Socializar los procedimientos PR235 Control y Seguimiento de Bienes, PR 233 Movimiento de Bienes y PR236 Egreso o Salida Definitiva de Bienes, a los gestores de inventarios delegados por los jefes de dependencia con el fin dar a conocer los lineamientos en materias de inventarios con respecto al control y seguimiento de bienes de la Secretaría General de la Alcaldía Mayor de Bogotá._x000a__x000a__x000a__x000a__x000a__x000a__x000a__x000a__x000a_________________x000a__x000a__x000a__x000a__x000a__x000a__x000a__x000a__x000a__x000a__x000a_"/>
    <s v="- Profesional Especializado y Contratista_x000a_- Profesional Universitario_x000a__x000a__x000a__x000a__x000a__x000a__x000a__x000a__x000a_________________x000a__x000a__x000a__x000a__x000a__x000a__x000a__x000a__x000a__x000a__x000a_"/>
    <s v="- Listado conformado con la información de los Gestores de dependencia delegados por los jefes de pendencia para el año 2022._x000a_- Evidencias de reunión y listados de asistencia de las socializaciones realizadas._x000a__x000a__x000a__x000a__x000a__x000a__x000a__x000a__x000a_________________x000a__x000a__x000a__x000a__x000a__x000a__x000a__x000a__x000a__x000a__x000a_"/>
    <s v="01/02/2022_x000a_01/02/2022_x000a__x000a__x000a__x000a__x000a__x000a__x000a__x000a__x000a_________________x000a__x000a__x000a__x000a__x000a__x000a__x000a__x000a__x000a__x000a__x000a_"/>
    <s v="29/07/2022_x000a_29/07/2022_x000a__x000a__x000a__x000a__x000a__x000a__x000a__x000a__x000a_________________x000a__x000a__x000a__x000a__x000a__x000a__x000a__x000a__x000a__x000a__x000a_"/>
    <s v="-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_x000a_-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Solicitar informe con modo, tiempo y lugar de los hechos relacionados con el presunto desvío de recursos físicos _x000a__x000a__x000a__x000a__x000a__x000a__x000a_- Actualizar el mapa de riesgos Gestión de Recursos Físicos"/>
    <s v="- Subdirector(a) de Servicios Administrativos_x000a_- Subdirector(a) de Servicios Administrativos_x000a_- Subdirector(a) de Servicios Administrativos_x000a__x000a__x000a__x000a__x000a__x000a__x000a_- Subdirector(a) de Servicios Administrativos"/>
    <s v="-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_x000a_- Informe de los hechos enviado mediante memorando o correo electrónico a la Oficina de Control Interno Disciplinario y Subsecretaría Corporativa._x000a_- Informe de los hechos _x000a_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_x000a__x000a_Tratamiento del riesgo"/>
    <s v="Definición del plan de contingencia."/>
    <d v="2019-11-07T00:00:00"/>
    <s v="Identificación del riesgo_x000a_Análisis antes de controles_x000a__x000a_Análisis después de controles_x000a_"/>
    <s v="Se incluyó una causa externa &quot;Cambios constantes en la normativa vigente&quot;._x000a_Al calificar la probabilidad de riesgos por frecuencia, disminuyó la probabilidad de probable a rara vez y en consecuencia bajo la zona resultante de extrema a alta. _x000a_La calificación de probabilidad bajó a rara vez (cuadrante 2 a 1)"/>
    <d v="2020-03-12T00:00:00"/>
    <s v="Identificación del riesgo_x000a_Análisis antes de controles_x000a__x000a_Análisis después de controles_x000a_"/>
    <s v="Se incluyeron los proyectos de inversión que se pueden ver afectados._x000a_En efectos se actualiza la perspectiva._x000a_Se actualiza el análisis antes de los controles._x000a_Se actualiza explicación después de los controles. "/>
    <d v="2020-10-08T00:00:00"/>
    <s v="_x000a__x000a_Análisis de controles_x000a_Análisis después de controles_x000a_"/>
    <s v="Se actualizó el análisis después de controles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
    <s v="Se realiza actualización con respecto a categoría &quot;Sin asociación a los proyectos de inversión&quot;"/>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control y seguimiento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r>
  <r>
    <x v="7"/>
    <s v="Implementar los lineamientos de la Política Pública Distrital de Servicio a la Ciudadanía, facilitando a la Ciudadanía, el ejercicio de sus derechos y el cumplimiento de sus deberes, mediante la disposición de un Modelo Omnicanal  de Servicio que permita el acceso a la oferta  institucional  de  trámites  y  servicios,  de  forma  oportuna,  cálida  y  eficiente,  promoviendo  así  su  relacionamiento  con  la Administración  Distrital."/>
    <s v="Inicia con la identificación de las necesidades de la Ciudadanía, en el marco de los objetivos de la Política Pública Distrital de Servicio a la Ciudadanía, seguido de la formulación y ejecución de estrategias que permitan mejorar la eficiencia de la Administración Distrital en  la  prestación  de  servicios,  identificación,  valoración  y  tratamiento  de  riesgos,  a  través  del  aumento  de  la  cobertura  y  la administración  del  Modelo  Omnicanal  de  Servicio.  Finaliza  con  el  seguimiento  y  evaluación  de  la  operación."/>
    <s v="Subsecretario(a) de Servicio a la Ciudadanía"/>
    <s v="Misional"/>
    <s v="Prestar servicios de información y orientación a la ciudadanía, a través de los canales de interacción del modelo multicanal"/>
    <s v="Posibilidad de afectación reputacional por pérdida de credibilidad y confianza en la Secretaría General, debido a realización de cobros indebidos durante la prestación del servicio en el canal presencial de la Red CADE dispuesto para el servicio a la ciudadanía"/>
    <s v="Corrupción"/>
    <s v="Fraude interno"/>
    <s v="Sí"/>
    <s v="- Alta rotación de personal generando retrasos en la curva de aprendizaje._x000a_- Debilidades en la comunicación clara y unificada en diferentes niveles de la entidad._x000a__x000a__x000a__x000a__x000a__x000a__x000a__x000a_"/>
    <s v="- Presiones o motivaciones de los ciudadanos que incitan al servidor público a realizar conductas contrarias al deber ser._x000a__x000a__x000a__x000a__x000a__x000a__x000a__x000a__x000a_"/>
    <s v="- Pérdida de credibilidad y de confianza que dificulte el ejercicio de las funciones de la Secretaría General. _x000a_- Intervenciones o hallazgos por partes de entes de control u otro ente regulador, interno o externo._x000a_- Incumplimiento de objetivos y metas institucionales.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de control en el Sistema de Gestión de Calidad_x000a__x000a__x000a__x000a_"/>
    <s v="- No aplica_x000a__x000a__x000a__x000a_"/>
    <s v="Baja (2)"/>
    <n v="0.4"/>
    <s v="Mayor (4)"/>
    <n v="0.8"/>
    <s v="Alto"/>
    <s v="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
    <s v="Muy baja (1)"/>
    <n v="0.11759999999999998"/>
    <s v="Mayor (4)"/>
    <n v="0.60000000000000009"/>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Sensibilizar a los servidores de la Dirección del Sistema Distrital de Servicio a la Ciudadanía sobre los valores de integridad y las posibles consecuencias disciplinarias establecidas en el Código Disciplinario Único. _x000a__x000a__x000a__x000a__x000a__x000a__x000a__x000a__x000a__x000a_________________x000a__x000a__x000a__x000a__x000a__x000a__x000a__x000a__x000a__x000a__x000a_"/>
    <s v="- Gestores de transparencia e integridad de la Dirección del Sistema Distrital de Servicio a la Ciudadana._x000a__x000a__x000a__x000a__x000a__x000a__x000a__x000a__x000a__x000a_________________x000a__x000a__x000a__x000a__x000a__x000a__x000a__x000a__x000a__x000a__x000a_"/>
    <s v="- Servidores de la Red CADE sensibilizados los valores de integridad y las posibles consecuencias disciplinarias establecidas en el Código Disciplinario Único._x000a__x000a__x000a__x000a__x000a__x000a__x000a__x000a__x000a__x000a_________________x000a__x000a__x000a__x000a__x000a__x000a__x000a__x000a__x000a__x000a__x000a_"/>
    <s v="01/03/2022_x000a__x000a__x000a__x000a__x000a__x000a__x000a__x000a__x000a__x000a_________________x000a__x000a__x000a__x000a__x000a__x000a__x000a__x000a__x000a__x000a__x000a_"/>
    <s v="31/12/2022_x000a__x000a__x000a__x000a__x000a__x000a__x000a__x000a__x000a__x000a_________________x000a__x000a__x000a__x000a__x000a__x000a__x000a__x000a__x000a__x000a__x000a_"/>
    <s v="-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_x000a_- Reportar a la Oficina de Control Interno Disciplinario el presunto hecho de realización de cobros indebidos durante la prestación del servicio en el canal presencial de la Red CADE._x000a__x000a__x000a__x000a__x000a__x000a__x000a__x000a_- Actualizar el mapa de riesgos Gestión del Sistema Distrital de Servicio a la Ciudadanía"/>
    <s v="- Subsecretario(a) de Servicio a la Ciudadanía_x000a_- Director (a) del Sistema Distrital de Servicio a la Ciudadanía_x000a__x000a__x000a__x000a__x000a__x000a__x000a__x000a_- Subsecretario(a) de Servicio a la Ciudadanía"/>
    <s v="-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_x000a_- Memorando o correo electrónico reportando a la Oficina de Control Interno Disciplinario el posible hecho de realización de cobros indebidos durante la prestación del servicio en el canal presencial de la Red CADE._x000a__x000a__x000a__x000a__x000a__x000a__x000a__x000a_- Mapa de riesgo  Gestión del Sistema Distrital de Servicio a la Ciudadanía, actualizado."/>
    <d v="2019-01-31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califica la probabilidad por frecuencia_x000a_Se actualiza la valoración del riesgo antes y después de controles, quedando en zona de riesgo moderada_x000a_Se incluye plan de tratamiento y plan de contingencia "/>
    <d v="2019-10-21T00:00:00"/>
    <s v="Identificación del riesgo_x000a_Análisis antes de controles_x000a_Análisis de controles_x000a__x000a_Tratamiento del riesgo"/>
    <s v="Se modifica la redacción de explicación del riesgo, debido a que la interacción persé no genera la materialización del riesgo._x000a_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_x000a_La probabilidad se incrementa en dos cuadrantes de acuerdo al análisis realizado según información de los últimos dos años, pasando a moderado y valoración moderada_x000a_En el análisis de controles se ajusta la redacción de los controles, acorde a lo establecido en el  procedimiento 036 e instructivo 064._x000a_Se modifica la frecuencia, ya que en la operación los profesionales responsables de punto (PRP) ejercen los controles diariamente y no por demanda. _x000a_Se actualiza la fecha de terminación de la acción según aplicativo SIG"/>
    <d v="2020-03-19T00:00:00"/>
    <s v="Identificación del riesgo_x000a_Análisis antes de controles_x000a__x000a__x000a_Tratamiento del riesgo"/>
    <s v="Se identificó el proyecto de inversión posiblemente afectado con la materialización del riesgo_x000a_Se incluyen perspectivas para los efectos(consecuencias) identificados_x000a_Se realiza la calificación del impacto del riesgo mediante al botón &quot;perspectivas de impacto&quot;._x000a_Se cambia la causa &quot;Debilidades en la aplicación de los puntos de control - precisar contexto, ver guía&quot; por &quot;Intereses Personales&quot;_x000a_Se modifica la frecuencia, debido a que un hallazgo de la Oficina de Control Interno, se presentó  hace más de tres años, se modifican las evidencias_x000a_Teniendo en cuenta que se presenta la necesidad de reducir el riesgo, se identifica y se formula el plan de tratamiento, consistente en una acción preventiv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_x000a__x000a_Tratamiento del riesgo"/>
    <s v="Se ajustó la fecha de finalización de la acción &quot;Realizar sensibilización sobre el código de integridad a los servidores del canal presencial Red CADE&quot;, de acuerdo con la fecha de cierre de la acción en el aplicativo SIG."/>
    <d v="2021-02-22T00:00:00"/>
    <s v="Identificación del riesgo_x000a__x000a_Análisis de controles_x000a__x000a_Tratamiento del riesgo"/>
    <s v="Se ajustó proyectos de inversión posiblemente afectados, teniendo en cuenta que el riesgo no esta asociado a los riesgos del proyecto de inversión._x000a_Se incluyó actividad de control preventivo mensual por parte de los responsables de punto de atención._x000a_Se incluyó actividad de control detectivo bimestral por parte del Director del Sistema Distrital de Servicio a la Ciudadanía._x000a_Se ajustó acción de tratamiento de acuerdo con lo registrado en el aplicativo SIG."/>
    <d v="2021-07-27T00:00:00"/>
    <s v="_x000a__x000a_Análisis de controles_x000a__x000a_Tratamiento del riesgo"/>
    <s v="Se ajustan los controles detectivos y preventivos en coherencia con la actualización del procedimiento Administración del Modelo Multicanal de Servicio a la Ciudadanía (2213300-PR-036) versión 14._x000a_Se ajusta la fecha de inicio de la Acción Preventiva # 31, de acuerdo con la información registrada en los aplicativos SIG y CHIE."/>
    <d v="2021-09-16T00:00:00"/>
    <s v="_x000a__x000a_Análisis de controles_x000a__x000a_"/>
    <s v="Se ajustan los controles detectivos y preventivos en coherencia con la actualización del procedimiento Administración del Modelo Multicanal de Servicio a la Ciudadanía (2213300-PR-036) versión 15."/>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_x000a_Se define acción de contingencia."/>
    <s v=""/>
    <s v="_x000a__x000a__x000a__x000a_"/>
    <s v=""/>
    <s v=""/>
    <s v="_x000a__x000a__x000a__x000a_"/>
    <s v=""/>
    <s v=""/>
    <s v="_x000a__x000a__x000a__x000a_"/>
    <s v=""/>
  </r>
  <r>
    <x v="7"/>
    <s v="Implementar los lineamientos de la Política Pública Distrital de Servicio a la Ciudadanía, facilitando a la Ciudadanía, el ejercicio de sus derechos y el cumplimiento de sus deberes, mediante la disposición de un Modelo Omnicanal  de Servicio que permita el acceso a la oferta  institucional  de  trámites  y  servicios,  de  forma  oportuna,  cálida  y  eficiente,  promoviendo  así  su  relacionamiento  con  la Administración  Distrital."/>
    <s v="Inicia con la identificación de las necesidades de la Ciudadanía, en el marco de los objetivos de la Política Pública Distrital de Servicio a la Ciudadanía, seguido de la formulación y ejecución de estrategias que permitan mejorar la eficiencia de la Administración Distrital en  la  prestación  de  servicios,  identificación,  valoración  y  tratamiento  de  riesgos,  a  través  del  aumento  de  la  cobertura  y  la administración  del  Modelo  Omnicanal  de  Servicio.  Finaliza  con  el  seguimiento  y  evaluación  de  la  operación."/>
    <s v="Subsecretario(a) de Servicio a la Ciudadanía"/>
    <s v="Misional"/>
    <s v="Realizar seguimiento y monitoreo a la gestión de las entidades participantes en la prestación de servicios a la ciudadanía."/>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Corrupción"/>
    <s v="Usuarios, productos y prácticas"/>
    <s v="Sí"/>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en el Sistema de Gestión de Calidad_x000a__x000a__x000a__x000a_"/>
    <s v="- No aplica_x000a__x000a__x000a__x000a_"/>
    <s v="Muy baja (1)"/>
    <n v="0.2"/>
    <s v="Moderado (3)"/>
    <n v="0.6"/>
    <s v="Moderado"/>
    <s v="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
    <s v="Muy baja (1)"/>
    <n v="8.3999999999999991E-2"/>
    <s v="Moderado (3)"/>
    <n v="0.33749999999999997"/>
    <s v="Moderado"/>
    <s v="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Sensibilizar a los servidores de la DDCS sobre los valores de integridad, con relación al servicio a la ciudadanía._x000a__x000a__x000a__x000a__x000a__x000a__x000a__x000a__x000a__x000a_________________x000a__x000a__x000a__x000a__x000a__x000a__x000a__x000a__x000a__x000a__x000a_"/>
    <s v="- Gestor de integridad de la Dirección Distrital de Calidad del Servicio._x000a__x000a__x000a__x000a__x000a__x000a__x000a__x000a__x000a__x000a_________________x000a__x000a__x000a__x000a__x000a__x000a__x000a__x000a__x000a__x000a__x000a_"/>
    <s v="- Servidores de la DDCS sensibilizados en el Código de Integridad_x000a__x000a__x000a__x000a__x000a__x000a__x000a__x000a__x000a__x000a_________________x000a__x000a__x000a__x000a__x000a__x000a__x000a__x000a__x000a__x000a__x000a_"/>
    <s v="01/03/2022_x000a__x000a__x000a__x000a__x000a__x000a__x000a__x000a__x000a__x000a_________________x000a__x000a__x000a__x000a__x000a__x000a__x000a__x000a__x000a__x000a__x000a_"/>
    <s v="31/10/2022_x000a__x000a__x000a__x000a__x000a__x000a__x000a__x000a__x000a__x000a_________________x000a__x000a__x000a__x000a__x000a__x000a__x000a__x000a__x000a__x000a__x000a_"/>
    <s v="-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_x000a_- Repetir el monitoreo y compararlo con el anterior_x000a_- Informar al Operador Disciplinario_x000a__x000a__x000a__x000a__x000a__x000a__x000a_- Actualizar el mapa de riesgos Gestión del Sistema Distrital de Servicio a la Ciudadanía"/>
    <s v="- Subsecretario(a) de Servicio a la Ciudadanía_x000a_- Director Distrital de Calidad del Servicio_x000a_- Director Distrital de Calidad del Servicio_x000a__x000a__x000a__x000a__x000a__x000a__x000a_- Subsecretario(a) de Servicio a la Ciudadanía"/>
    <s v="-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_x000a_- Informe comparativo_x000a_- Informe remitido a la Oficina de Control Interno Disciplinario_x000a__x000a__x000a__x000a__x000a__x000a__x000a_- Mapa de riesgo  Gestión del Sistema Distrital de Servicio a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ctualiza la evaluación de la frecuencia e impacto de acuerdo a la nueva herramienta de gestión de riesgos_x000a_Se califica la probabilidad por frecuencia_x000a_Se actualiza la valoración del riesgo quedando en zona de riesgo moderada (anteriormente baja) _x000a_Se ajusta la valoración residual a moderada (anteriormente baja) _x000a_Se incluye plan de contingencia _x000a_Se incorpora acción preventiva No. 44 existente en el SIG, debido a que corresponde a una actividad de control para el riesgo_x000a_"/>
    <d v="2019-10-21T00:00:00"/>
    <s v="_x000a__x000a_Análisis de controles_x000a__x000a_Tratamiento del riesgo"/>
    <s v="Se realiza actualización en la redacción de la actividad preventiva; específicamente, en la fuente de información, debido a que se modificó el  Procedimiento Seguimiento y Medición de Servicio a la Ciudadanía 2212200-PR-044 a su versión 12._x000a_Se da cumplimiento a la actividad para fortalecer al riesgo, respecto de la documentación de un nuevo punto de control_x000a_Se actualiza la fecha de terminación de la acción según aplicativo SIG"/>
    <d v="2020-03-19T00:00:00"/>
    <s v="Identificación del riesgo_x000a__x000a__x000a_Análisis después de controles_x000a_Tratamiento del riesgo"/>
    <s v="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Teniendo en cuenta que se presenta la necesidad de reducir el riesgo, se identifica y se formula el plan de tratamiento, consistente en una acción preventiva"/>
    <d v="2020-08-31T00:00:00"/>
    <s v="Identificación del riesgo_x000a__x000a_Análisis de controles_x000a__x000a_"/>
    <s v="Se ajustaron los controles preventivos acorde a la versión actualizada del procedimiento. _x000d__x000a_Se retiraron  los controles detectivos atendiendo a la observación realizada por la Oficina de Control Interno relacionada con los controles asociados a los procedimientos de auditorías de gestión y auditorias de calidad. _x000a__x000a_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Análisis de controles_x000a__x000a_Tratamiento del riesgo"/>
    <s v="_x000a_Se ajustó la periodicidad de la actividad de control de mensual a bimestral, esto con el fin de alinear la gestión del riesgo con lo estipulado en el procedimiento (2212200-PR-044)._x000a_Se ajustó la fecha de finalización de la acción &quot;Realizar sensibilización sobre el código de integridad a los servidores de la Dirección Distrital de Calidad del Servicio&quot;, de acuerdo con la fecha de cierre de la acción en el aplicativo SIG._x000a__x000a_"/>
    <d v="2021-02-22T00:00:00"/>
    <s v="Identificación del riesgo_x000a__x000a__x000a__x000a_Tratamiento del riesgo"/>
    <s v="Se ajustó proyectos de inversión posiblemente afectados, teniendo en cuenta que el riesgo no esta asociado a los riesgos del proyecto de inversión._x000a_Se ajustó acción de tratamiento de acuerdo con lo registrado en el aplicativo SIG."/>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
    <s v=""/>
    <s v="_x000a__x000a__x000a__x000a_"/>
    <s v=""/>
    <s v=""/>
    <s v="_x000a__x000a__x000a__x000a_"/>
    <s v=""/>
    <s v=""/>
    <s v="_x000a__x000a__x000a__x000a_"/>
    <s v=""/>
    <s v=""/>
    <s v="_x000a__x000a__x000a__x000a_"/>
    <s v=""/>
  </r>
  <r>
    <x v="8"/>
    <s v="Dirigir  y  coordinar  la  gestión  y  divulgación  de  la  función  archivística  y  del  patrimonio  documental  del  Distrito  Capital,  con  el  fin  de propender  la  gestión  del  conocimiento  y  el  acceso  a  la  información  por  parte  de  la  ciudadanía  y  los  grupos  de  interés,  así  como  la gestión  administrativa,  transparencia  y  buen  gobierno  de  la  Administración  Distrital."/>
    <s v="El proceso inicia con la identificación del estado de la administración de la gestión documental en el Distrito Capital, la evaluación y el seguimiento a la función archivística y finaliza con el ingreso de la documentación al Archivo de Bogotá, la ejecución de los procesos técnicos y la disposición de los fondos documentales custodiados por el Archivo de Bogotá para la consulta de los ciudadanos."/>
    <s v="Director(a) Distrital de Archivo de Bogotá"/>
    <s v="Misional"/>
    <s v="Prestar el servicio para consulta de los fondos documentales custodiados por el archivo de Bogotá._x000a_Realizar Gestión de las solicitudes internas de documentos históricos"/>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Corrupción"/>
    <s v="Fraude interno"/>
    <s v="No"/>
    <s v="- Presentar una situación de conflicto de intereses y no manifestarla_x000a_- Debilidades en los controles de los procedimientos_x000a_- Sistemas de información susceptibles a manipulación indebida_x000a_- Desconocimiento de la ley mediante interpretaciones subjetivas de las normas vigentes para evitar o postergar su aplicación_x000a__x000a__x000a__x000a__x000a__x000a_"/>
    <s v="- Presiones ejercidas por terceros y o ofrecimientos de prebendas, gratificaciones o dadivas._x000a_- Presiones o motivaciones individuales, sociales o colectivas, que inciten a la realizar conductas contrarias al deber ser._x000a__x000a__x000a__x000a__x000a__x000a__x000a__x000a_"/>
    <s v="- Perdida de confianza, credibilidad y transparencia frente al manejo de la documentación patrimonial del Distrito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 Posibles investigaciones y sanciones de entes de control o entes reguladores_x0009__x0009__x0009__x0009__x0009__x0009__x0009__x0009__x0009__x0009__x0009__x0009__x0009__x000a_- Detrimento, pérdida, uso indebido, perjuicio o deterioro de documentos de valor patrimonial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Muy baja (1)"/>
    <n v="0.2"/>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Muy baja (1)"/>
    <n v="1.2700799999999998E-2"/>
    <s v="Catastrófico (5)"/>
    <n v="0.5625"/>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ctualizar el procedimiento Ingreso de documentos históricos al Archivo de Bogotá 2215300-PR-282 fortaleciendo la definición de los controles_x000a_- Actualizar el procedimiento Ingreso de documentos históricos al Archivo de Bogotá 2215300-PR-282 fortaleciendo la definición de los controles_x000a__x000a__x000a__x000a__x000a__x000a__x000a__x000a__x000a_________________x000a__x000a__x000a__x000a__x000a__x000a__x000a__x000a__x000a__x000a__x000a_"/>
    <s v="- Subdirector de Gestión de Patrimonio Documental del Distrito_x000a_- Subdirector de Gestión de Patrimonio Documental del Distrito_x000a__x000a__x000a__x000a__x000a__x000a__x000a__x000a__x000a_________________x000a__x000a__x000a__x000a__x000a__x000a__x000a__x000a__x000a__x000a__x000a_"/>
    <s v="- Procedimiento Ingreso de documentos históricos al Archivo de Bogotá 2215300-PR-282 actualizado_x000a_- Procedimiento Ingreso de documentos históricos al Archivo de Bogotá 2215300-PR-282 actualizado_x000a__x000a__x000a__x000a__x000a__x000a__x000a__x000a__x000a_________________x000a__x000a__x000a__x000a__x000a__x000a__x000a__x000a__x000a__x000a__x000a_"/>
    <s v="15/02/2022_x000a_15/02/2022_x000a__x000a__x000a__x000a__x000a__x000a__x000a__x000a__x000a_________________x000a__x000a__x000a__x000a__x000a__x000a__x000a__x000a__x000a__x000a__x000a_"/>
    <s v="15/06/2022_x000a_15/06/2022_x000a__x000a__x000a__x000a__x000a__x000a__x000a__x000a__x000a_________________x000a__x000a__x000a__x000a__x000a__x000a__x000a__x000a__x000a__x000a__x000a_"/>
    <s v="-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_x000a_-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 Retirar de las bases de datos de la documentación disponible de valor patrimonial del Archivo de Bogotá el (los) documento(s) en los que se generó la materialización del riesgo_x000a_-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 Actualizar el mapa de riesgos Gestión de la Función Archivística y del Patrimonio Documental del Distrito Capital"/>
    <s v="- Director(a) Distrital de Archivo de Bogotá_x000a_- Subdirector(a) de Gestión de Patrimonio Documental del Distrito_x000a_- Profesional universitario de la Subdirección de Gestión de Patrimonio Documental del Distrito_x0009__x0009__x0009__x0009__x0009__x0009__x0009__x0009__x000a_- Director(a) Distrital de Archivo de Bogotá_x000a__x000a__x000a__x000a__x000a__x000a_- Director(a) Distrital de Archivo de Bogotá"/>
    <s v="-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_x000a_- Memorando de comunicación de la materialización del riesgo_x000a_- Bases de datos de la documentación disponible de valor patrimonial del Archivo de Bogotá_x000a_- Soportes de la aplicación de las medidas determinadas por la Oficina de Control Interno Disciplinario y/o ente de control._x000a__x000a__x000a__x000a__x000a__x000a_- Mapa de riesgo  Gestión de la Función Archivística y del Patrimonio Documental del Distrito Capital, actualizado."/>
    <d v="2019-01-31T00:00:00"/>
    <s v="Identificación del riesgo_x000a_Análisis antes de controles_x000a_Análisis de controles_x000a_Análisis después de controles_x000a_"/>
    <s v="Creación del Riesgo"/>
    <d v="2019-05-09T00:00:00"/>
    <s v="_x000a_Análisis antes de controles_x000a_Análisis de controles_x000a_Análisis después de controles_x000a_Tratamiento del riesgo"/>
    <s v="Se ajusto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_x000a_4.El proyecto de inversión posiblemente afectado por la materialización del riesgo, es el proyecto 1125 fortalecimiento y modernización de la gestión pública distrital._x000a_5. Se diligencia la columna de perspectivas en la identificación de efectos y se incluyen._x000a_6. Se modifica el análisis de controles._x000a_7. Se realiza la calificación del riesgo por perspectivas de Impacto._x000a_8. Se modifica la explicación de la valoración del riesgo obtenido antes de controles._x000a_9. Conforme a la actualización de los procedimientos realizados en la vigencia 2019, se mantienen los controles preventivos y detectivos, y se incluyen un (1) control detectivo y uno (1) preventivo._x000a_10. Se modifica la explicación de la valoración del riesgo obtenido después de controles._x000a_11. Se incluyen en el SIG nuevas acciones preventivas y detectivas para el año 2020._x000a_12. Se ajusta el plan contingente."/>
    <d v="2020-12-04T00:00:00"/>
    <s v="_x000a__x000a__x000a__x000a_Tratamiento del riesgo"/>
    <s v="1.Se incluyen en el SIG nuevas acciones preventivas y detec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
    <d v="2021-09-09T00:00:00"/>
    <s v="_x000a__x000a__x000a__x000a_Tratamiento del riesgo"/>
    <s v="Se modifica la fecha de finalización de las acciones preventivas número 6 y 23, conforme a las fechas de finalización reprogramadas en el aplicativo SIG "/>
    <d v="2021-12-16T00:00:00"/>
    <s v="Identificación del riesgo_x000a_Análisis antes de controles_x000a_Análisis de controles_x000a_Análisis después de controles_x000a_Tratamiento del riesgo"/>
    <s v="Se actualizó el contexto de la gestión del proceso._x000a_Se ajustó la identificación del riesgo._x000a_Se ajustó la redacción y evaluación de los controles según los criterios definidos._x000a_Se incluyeron los controles correctivos._x000a_Se ajustaron las acciones de contingencia._x000a_Se definieron acciones de tratamiento."/>
    <s v=""/>
    <s v="_x000a__x000a__x000a__x000a_"/>
    <s v=""/>
    <s v=""/>
    <s v="_x000a__x000a__x000a__x000a_"/>
    <s v=""/>
    <s v=""/>
    <s v="_x000a__x000a__x000a__x000a_"/>
    <s v=""/>
    <s v=""/>
    <s v="_x000a__x000a__x000a__x000a_"/>
    <s v=""/>
  </r>
  <r>
    <x v="8"/>
    <s v="Dirigir  y  coordinar  la  gestión  y  divulgación  de  la  función  archivística  y  del  patrimonio  documental  del  Distrito  Capital,  con  el  fin  de propender  la  gestión  del  conocimiento  y  el  acceso  a  la  información  por  parte  de  la  ciudadanía  y  los  grupos  de  interés,  así  como  la gestión  administrativa,  transparencia  y  buen  gobierno  de  la  Administración  Distrital."/>
    <s v="El proceso inicia con la identificación del estado de la administración de la gestión documental en el Distrito Capital, la evaluación y el seguimiento a la función archivística y finaliza con el ingreso de la documentación al Archivo de Bogotá, la ejecución de los procesos técnicos y la disposición de los fondos documentales custodiados por el Archivo de Bogotá para la consulta de los ciudadanos."/>
    <s v="Director(a) Distrital de Archivo de Bogotá"/>
    <s v="Misional"/>
    <s v="Diseñar o actualizar instrumentos técnicos para normalizar la gestión documental en el distrito capital._x000a_Realizar Asistencia Técnica en Gestión Documental y Archivos._x000a_Realizar seguimiento al cumplimiento de la normatividad archivística en las entidades del Distrito Capital._x000a_Realizar revisión y evaluación de las Tablas de Retención Y Tablas de Valoración Documental para su convalidación por parte del Consejo Distrital de Archivos.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Corrupción"/>
    <s v="Fraude interno"/>
    <s v="No"/>
    <s v="- Uso indebido del poder para la emisión de conceptos técnicos favorables._x000a_- Conflicto de intereses._x000a_- No hay distribución equitativa y objetiva de responsabilidades y tareas._x000a__x000a__x000a__x000a__x000a__x000a__x000a_"/>
    <s v="- Presiones ejercidas por terceros y o ofrecimientos de prebendas, gratificaciones o dadivas._x000a_- Presiones o motivaciones individuales, sociales o colectivas, que inciten a la realizar conductas contrarias al deber ser._x000a_- No hay conciencia en las entidades del distrito del verdadero impacto de la gestión documental._x000a__x000a__x000a__x000a__x000a__x000a__x000a_"/>
    <s v="- Pérdida de credibilidad del ente rector en materia archivística._x000a_- Daño a la imagen reputacional de la entidad por incumplimiento en la emisión de conceptos técnicos de contratación._x000a_- Sanciones disciplinarias, fiscales y pen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Muy baja (1)"/>
    <n v="0.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Muy baja (1)"/>
    <n v="3.5279999999999992E-2"/>
    <s v="Mayor (4)"/>
    <n v="0.14238281250000001"/>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_x000a_- 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_x000a__x000a__x000a__x000a__x000a__x000a__x000a__x000a__x000a_________________x000a__x000a__x000a__x000a__x000a__x000a__x000a__x000a__x000a__x000a__x000a_"/>
    <s v="- Director Distrital de Archivo de Bogotá_x000a_- Director Distrital de Archivo de Bogotá_x000a__x000a__x000a__x000a__x000a__x000a__x000a__x000a__x000a_________________x000a__x000a__x000a__x000a__x000a__x000a__x000a__x000a__x000a__x000a__x000a_"/>
    <s v="- Documento con línea argumentativa y acuerdos de servicio en materia contractual relacionadas con actividades de gestión documental y archivos._x000a_- Documento con línea argumentativa y acuerdos de servicio en materia contractual relacionadas con actividades de gestión documental y archivos._x000a__x000a__x000a__x000a__x000a__x000a__x000a__x000a__x000a_________________x000a__x000a__x000a__x000a__x000a__x000a__x000a__x000a__x000a__x000a__x000a_"/>
    <s v="21/02/2022_x000a_21/02/2022_x000a__x000a__x000a__x000a__x000a__x000a__x000a__x000a__x000a_________________x000a__x000a__x000a__x000a__x000a__x000a__x000a__x000a__x000a__x000a__x000a_"/>
    <s v="21/06/2022_x000a_21/06/2022_x000a__x000a__x000a__x000a__x000a__x000a__x000a__x000a__x000a_______________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_x000a_- Asignar un responsable diferente para realizar la revisión y evaluación de la Tabla de Retención Documental o Tabla de Valoración Documental asociada a la materialización del riesgo_x000a_- Realizar nuevamente la revisión y evaluación de la Tabla de Retención Documental o Tabla de Valoración Documental asociada a la materialización del riesgo y emitir el nuevo concepto técnico de TRD y TVD_x000a_-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_x000a_- Informar la situación de materialización del riesgo relacionada con concepto técnico de TRD y TVD al Consejo Distrital de Archivo  de Bogotá_x000a_- Realizar mesa técnica de trabajo para la revisión del concepto técnico de procesos de  contratación relacionado con la materialización del riesgo_x000a_- Realizar un alcance con un nuevo concepto técnico de procesos de contratación relacionado con la materialización del riesgo_x000a__x000a__x000a_- Actualizar el mapa de riesgos Gestión de la Función Archivística y del Patrimonio Documental del Distrito Capital"/>
    <s v="- Director(a) Distrital de Archivo de Bogotá_x000a_- Director(a) Distrital de Archivo de Bogotá_x000a_- Profesional(es) Universitario(s)_x000a_- Director(a) Distrital de Archivo de Bogotá_x000a_- Director(a) Distrital de Archivo de Bogotá_x000a_- Subdirector del Sistema Distrital de Archivos_x000a_- Director(a) Distrital de Archivo de Bogotá_x000a__x000a__x000a_- Director(a) Distrital de Archivo de Bogotá"/>
    <s v="-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_x000a_- Correo electrónico de asignación de nuevo  responsable para realizar la revisión y evaluación de la Tabla de Retención Documental o Tabla de Valoración Documental asociada a la materialización del riesgo_x000a_- Concepto Técnico de Evaluación de Tabla de Valoración Documental o Concepto Técnico Evaluación de Tabla de Retención Documental ajustado._x000a_- Oficio o memorando de envío del concepto técnico de evaluación de la TRD o TVD, ajustado_x000a_- Acta de sesión del Consejo Distrital de Archivo  de Bogotá_x000a_- Evidencia de reunión 2213100-FT-449 de mesa técnica_x000a_- Concepto técnico de alcance de procesos de contratación_x000a__x000a__x000a_- Mapa de riesgo  Gestión de la Función Archivística y del Patrimonio Documental del Distrito Capital, actualizado."/>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ó el nombre del riesgo_x000a_Se realizó la valoración antes y después de controles frente a frecuencia e impacto._x000a_Se incluyen controles detectivos frente al riesgo._x000a_Se propuso un plan de contingencia frente a la materialización del riesgo."/>
    <d v="2020-03-26T00:00:00"/>
    <s v="Identificación del riesgo_x000a__x000a__x000a_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d v="2020-12-04T00:00:00"/>
    <s v="_x000a__x000a__x000a__x000a_Tratamiento del riesgo"/>
    <s v="Se incluyen en el SIG nuevas acciones preven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
    <d v="2021-09-09T00:00:00"/>
    <s v="_x000a__x000a__x000a__x000a_Tratamiento del riesgo"/>
    <s v="Se modifica la fecha de finalización de la acción preventiva número 12, conforme a la fecha de finalización reprogramada en el aplicativo SIG"/>
    <d v="2021-12-16T00:00:00"/>
    <s v="Identificación del riesgo_x000a_Análisis antes de controles_x000a_Análisis de controles_x000a_Análisis después de controles_x000a_Tratamiento del riesgo"/>
    <s v="Se actualiza el contexto de la gestión del proceso. _x000a_Se ajusta la identificación del riesgo, delimitando el alcance frente a los conceptos técnicos solo para los conceptos de contratación; especificando los conceptos de revisión y evaluación de TRD y TVD y se eliminan del alcance lo correspondiente a informes, teniendo en cuanta que no aplican para el riesgo.  _x000a_Se ajustó la redacción y evaluación de los controles según los criterios definidos. _x000a_Se incluyeron los controles correctivos. _x000a_Se ajustaron las acciones de contingencia. _x000a_Se definieron acciones de tratamiento."/>
    <s v=""/>
    <s v="_x000a__x000a__x000a__x000a_"/>
    <s v=""/>
    <s v=""/>
    <s v="_x000a__x000a__x000a__x000a_"/>
    <s v=""/>
    <s v=""/>
    <s v="_x000a__x000a__x000a__x000a_"/>
    <s v=""/>
    <s v=""/>
    <s v="_x000a__x000a__x000a__x000a_"/>
    <s v=""/>
    <s v=""/>
    <s v="_x000a__x000a__x000a__x000a_"/>
    <s v=""/>
  </r>
  <r>
    <x v="9"/>
    <s v="Atender  las  necesidades  de  carácter  legal,  propendiendo  por  la  aplicación  de  la  normatividad  vigente  a  cada  uno  de  los procedimientos que se desarrollan en el marco jurídico, defensa institucional y representación judicial y extrajudicial de la Secretaría General."/>
    <s v="Inicia  con  la  actualización  del  marco  legal  que  rige  la  Secretaría  General  y  la  identificación  de  necesidades  afines  a  la  Gestión Jurídica,  continúa con  los  conceptos  jurídicos  emitidos,  los  actos  administrativos  revisados  o  los  fallos  proferidos  en  los  procesos judiciales  adelantados  contra  la  Entidad  y  finaliza  con  la  verificación  y  seguimiento  del  proceso."/>
    <s v="Jefe de Oficina Asesora de Jurídica"/>
    <s v="Apoyo operativo"/>
    <s v="Gestionar la defensa judicial y extrajudicial de la Secretaría General de la Alcaldía Mayor de Bogotá, D. C."/>
    <s v="Posibilidad de afectación económica (o presupuestal) por interposición de reclamaciones,  solicitudes de conciliación, demandas y/o decisiones judiciales adversas a los interés de la Entidad, debido a por acción u omisión para favorecer intereses propios o de terceros"/>
    <s v="Corrupción"/>
    <s v="Ejecución y administración de procesos"/>
    <s v="No"/>
    <s v="- Dificultades en la transferencia de conocimiento entre los servidores que se vinculan y retiran de la entidad._x000a__x000a__x000a_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Posibilidad de ocurrencia de eventos que afecten la situación jurídica de la organización debido al  incumplimiento o desacato de la normatividad legal.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Moderado (3)"/>
    <n v="0.6"/>
    <s v="Moderado"/>
    <s v="Desde la adopción de la Política de Administración del Riesgo no se ha identificado la ocurrencia del riesgo, por lo cual, la factibilidad es muy baja y el impacto es moderado, en este punto es de precisar que la Secretaria General de la Alcaldía de Bogotá D.C. implementó la política de prevención del daño antijurídico y en ella, se evidencia que la Entidad tiene baja litigiosidad, en efecto, hasta la fecha no se ha identificado que un asunto respecto del cual se haya solicitado la emisión de un concepto genere controversia judicial."/>
    <s v="Muy baja (1)"/>
    <n v="4.3199999999999995E-2"/>
    <s v="Moderado (3)"/>
    <n v="0.25312499999999999"/>
    <s v="Moderado"/>
    <s v="Desde la adopción de la Política de Administración del Riesgo no se ha identificado la ocurrencia del riesgo, por lo cual, la factibilidad es muy baja y el impacto es moderado, en este punto es de precisar que la Secretaria General de la Alcaldía de Bogotá D.C. implementó la política de prevención del daño antijurídico y en ella, se evidencia que la Entidad tiene baja litigiosidad, en efecto, hasta la fecha no se ha identificado que un asunto respecto del cual se haya solicitado la emisión de un concepto genere controversia judicial."/>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Realizar estudio, evaluación y análisis de las conciliaciones, procesos y laudos arbitrales que fueron de conocimiento del Comité de Conciliación._x000a__x000a__x000a__x000a__x000a__x000a__x000a__x000a__x000a_________________x000a__x000a__x000a__x000a__x000a__x000a__x000a__x000a__x000a__x000a__x000a_"/>
    <s v="- Jefe de Oficina Asesora de Jurídica _x000a_- Comité de Conciliación. _x000a__x000a__x000a__x000a__x000a__x000a__x000a__x000a__x000a_________________x000a__x000a__x000a__x000a__x000a__x000a__x000a__x000a__x000a__x000a__x000a_"/>
    <s v="- Formato de publicación y divulgación proactiva de la Declaración de Bienes y Rentas, Registro de Conflicto de Interés y Declaración del Impuesto sobre la Renta y Complementarios. Ley 2013 del 30 de diciembre de 2019_x000a_- Recomendación del Comité de Conciliación - Informe de Gestión del Comité de Conciliación._x000a__x000a__x000a__x000a__x000a__x000a__x000a__x000a__x000a_________________x000a__x000a__x000a__x000a__x000a__x000a__x000a__x000a__x000a__x000a__x000a_"/>
    <s v="28/02/2022_x000a_01/02/2022_x000a__x000a__x000a__x000a__x000a__x000a__x000a__x000a__x000a_________________x000a__x000a__x000a__x000a__x000a__x000a__x000a__x000a__x000a__x000a__x000a_"/>
    <s v="31/03/2022_x000a_31/12/2022_x000a__x000a__x000a__x000a__x000a__x000a__x000a__x000a__x000a_________________x000a__x000a__x000a__x000a__x000a__x000a__x000a__x000a__x000a__x000a__x000a_"/>
    <s v="- Reportar el presunto hecho de Posibilidad de afectación económica (o presupuestal) por interposición de reclamaciones,  solicitudes de conciliación, demandas y/o decisiones judiciales adversas a los interés de la Entidad, debido a por acción u omisión para favorecer intereses propios o de terceros al operador disciplinario, y a la Oficina Asesora de Planeación en el informe de monitoreo en caso que tenga fallo._x000a_- Estudia, evalúa y analiza casos concretos, en esta instancia y evidenciará si el apoderado requirió insumos necesarios para defender los intereses de la Secretaría General y si preparó adecuada defensa_x000a__x000a__x000a__x000a__x000a__x000a__x000a__x000a_- Actualizar el mapa de riesgos Gestión Jurídica"/>
    <s v="- Jefe de Oficina Asesora de Jurídica_x000a_- Comité de Conciliación_x000a__x000a__x000a__x000a__x000a__x000a__x000a__x000a_- Jefe de Oficina Asesora de Jurídica"/>
    <s v="- Notificación realizada del presunto hecho de Posibilidad de afectación económica (o presupuestal) por interposición de reclamaciones,  solicitudes de conciliación, demandas y/o decisiones judiciales adversas a los interés de la Entidad, debido a por acción u omisión para favorecer intereses propios o de terceros al operador disciplinario, y reporte de monitoreo a la Oficina Asesora de Planeación en caso que el riesgo tenga fallo definitivo._x000a_- Realiza recomendaciones para prevenir la recurrencia de la causa que originó el proceso o la sentencia lo cual se consigna en el acta de Comité de Conciliación_x000a__x000a__x000a__x000a__x000a__x000a__x000a__x000a_- Mapa de riesgo  Gestión Jurídica, actualizado."/>
    <d v="2019-05-14T00:00:00"/>
    <s v="Identificación del riesgo_x000a_Análisis antes de controles_x000a_Análisis de controles_x000a_Análisis después de controles_x000a_Tratamiento del riesgo"/>
    <s v="Creación del riesgo."/>
    <d v="2019-10-29T00:00:00"/>
    <s v="_x000a_Análisis antes de controles_x000a_Análisis de controles_x000a__x000a_Tratamiento del riesgo"/>
    <s v="Se analizó la probabilidad del riesgo por frecuencia dado que ya se tiene trazabilidad de éste.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_x000a_Se ajustó la fecha de terminación de las acciones propuestas según el Aplicativo SIG."/>
    <d v="2020-03-11T00:00:00"/>
    <s v="Identificación del riesgo_x000a__x000a__x000a__x000a_Tratamiento del riesgo"/>
    <s v="Se incluye la relación con los proyectos de inversión posiblemente afectados (Proyecto 1125) _x000a_Se incluyó la acción de tratamiento para la vigencia 2020"/>
    <d v="2020-08-31T00:00:00"/>
    <s v="_x000a__x000a_Análisis de controles_x000a__x000a_"/>
    <s v="Se elimina el control detectivo asociado con auditorías internas de gestión."/>
    <d v="2020-12-04T00:00:00"/>
    <s v="_x000a__x000a__x000a__x000a_Tratamiento del riesgo"/>
    <s v="Se definen acciones de tratamiento a 2021."/>
    <d v="2021-02-17T00:00:00"/>
    <s v="_x000a__x000a__x000a__x000a_Tratamiento del riesgo"/>
    <s v="Se asocian las actividades de control a fortalecer para las acciones propuestas, así mismo, se ajustaron las fechas."/>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d v="2021-08-11T00:00:00"/>
    <s v="_x000a__x000a_Análisis de controles_x000a__x000a_"/>
    <s v="Se realizó la actualización de los controles detectivos y preventivos"/>
    <d v="2021-12-14T00:00:00"/>
    <s v="Identificación del riesgo_x000a_Análisis antes de controles_x000a_Análisis de controles_x000a_Análisis después de controles_x000a_Tratamiento del riesgo"/>
    <s v="Se actualizó el contexto del proceso_x000a_Se actualizó la identificación del riesgo teniendo en cuenta los cambios sugeridos por la Guía para la administración de riesgos de Gestión, corrupción y proyectos de inversión._x000a_Se realizó el análisis de controles de la probabilidad por el criterio de exposición y se actualizo la valoración del impacto._x000a_Se definieron nuevos controles al riesgo y se realizó su respectiva calificación._x000a_Se realizó el análisis después de controles teniendo en cuenta la valoración obtenida con los controles definidos._x000a_Se definió el plan de contingencia para el riesgo identificado._x000a_Se definió como opción de tratamiento aceptar el riesgo."/>
    <s v=""/>
    <s v="_x000a__x000a__x000a__x000a_"/>
    <s v=""/>
    <s v=""/>
    <s v="_x000a__x000a__x000a__x000a_"/>
    <s v=""/>
    <s v=""/>
    <s v="_x000a__x000a__x000a__x000a_"/>
    <s v=""/>
  </r>
  <r>
    <x v="10"/>
    <s v="Identificar,  configurar,  instalar,  conectar  y  brindar  la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
    <s v="Inicia  con  la  formulación  de  acciones  para  la  Gestión,  administración  y  soporte  de  infraestructura  y  recursos  tecnológicos,  la planeación  de  mantenimientos  para  la  infraestructura  tecnología  de  la  Secretaria  General  continua  con  la  ejecución  tareas  de mantenimientos,  administración  y  soporte  de  la  infraestructura  tecnológica  (administración  de  usuarios,  redes,  infraestructura  de equipos activos y bases de datos, copias de respaldos y a la gestión de incidentes y requerimientos tecnológicos), finalizando con la verificación y mejora del proceso."/>
    <s v="Jefe Oficina de Tecnologías de la Información y las Comunicaciones"/>
    <s v="Apoyo operativo"/>
    <s v="Administración  y/o gestión de los recursos de la Infraestructura tecnológica de la secretaria general"/>
    <s v="Posibilidad de afectación reputacional por inadecuado seguimiento a las actividades, debido a exceso de las facultades otorgadas en la administración  y/o gestión de los recursos de la Infraestructura tecnológica de la secretaria general"/>
    <s v="Corrupción"/>
    <s v="Fallas tecnológicas"/>
    <s v="No"/>
    <s v="- Falta de ética en los funcionarios._x000a_- Concentración de información de determinadas actividades o procesos en una persona._x000a_- Debilidad en la aplicación de controles en el proceso para la administración y gestión de los recursos._x000a_- Falta ajustar algunas tareas específicas del proceso, identificación de nuevos puntos de control para mejorar el desempeño del proceso._x0009__x000a_- Conflicto de Intereses._x000a__x000a__x000a__x000a__x000a_"/>
    <s v="- Falta de continuidad del personal por cambios de gobierno._x000a_- Presiones o motivaciones individuales, sociales o colectivas, que inciten a realizar conductas contrarias al deber ser._x000a__x000a__x000a__x000a__x000a__x000a__x000a__x000a_"/>
    <s v="- Detrimento patrimonial._x000a_- Investigaciones disciplinarias, sanciones, fiscales y penales._x000a_- Enriquecimiento licito._x000a_- Perdida de credibilidad en el proceso._x000a_- Incumplimiento de objetivos y metas institucionales._x000a__x000a__x000a__x000a__x000a_"/>
    <s v="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
    <s v="- -- Ningún trámite y/o procedimiento administrativo_x000a__x000a_"/>
    <s v="- Procesos de apoyo operativo en el Sistema de Gestión de Calidad_x000a__x000a__x000a__x000a_"/>
    <s v="- No aplica_x000a__x000a__x000a__x000a_"/>
    <s v="Muy baja (1)"/>
    <n v="0.2"/>
    <s v="Moderado (3)"/>
    <n v="0.6"/>
    <s v="Moderado"/>
    <s v="La valoración antes de controles calificó en rara vez toda vez que existe una probabilidad MUY  BAJA  que suceda. _x000a_El impacto arrojó MODERADO  toda vez que impacta  la imagen y metas de la oficina sumado a que es de corrupción. Lo anterior dejó el riesgo en zona resultante como MODERADO."/>
    <s v="Muy baja (1)"/>
    <n v="5.3343359999999994E-3"/>
    <s v="Moderado (3)"/>
    <n v="0.44999999999999996"/>
    <s v="Moderado"/>
    <s v="La evaluación después de controles continúa en &quot;MUY BAJA dentro de la escala de probabilidad dada la solidez de los controles. No obstante el impacto continúa MODERADO  aunque la solidez de los controles detectivos es fuerte (por ser de corrupción), lo que deja en zona resultante MODERADO."/>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visar la precisión de las evidencias que se generan como resultado de la aplicación del control del procedimiento 2213200-PR-101 _x000a__x000a__x000a__x000a__x000a__x000a__x000a__x000a__x000a__x000a_________________x000a__x000a_- Verificar la pertinencia de las Modificación de 4204000-OT-020 Plan de Contingencia TI-DRP_x000a__x000a__x000a__x000a__x000a__x000a__x000a__x000a__x000a_"/>
    <s v="- Jefe de la OTIC_x000a__x000a__x000a__x000a__x000a__x000a__x000a__x000a__x000a__x000a_________________x000a__x000a_- Jefe de la OTIC_x000a__x000a__x000a__x000a__x000a__x000a__x000a__x000a__x000a_"/>
    <s v="- Procedimiento 2213200-PR-101 Modificado_x000a__x000a__x000a__x000a__x000a__x000a__x000a__x000a__x000a__x000a_________________x000a__x000a_- Modificación de 4204000-OT-020 Plan de Contingencia TI-DRP_x000a__x000a__x000a__x000a__x000a__x000a__x000a__x000a__x000a_"/>
    <s v="30/03/2022_x000a__x000a__x000a__x000a__x000a__x000a__x000a__x000a__x000a__x000a_________________x000a__x000a_01/04/2022_x000a__x000a__x000a__x000a__x000a__x000a__x000a__x000a__x000a_"/>
    <s v="30/05/2022_x000a__x000a__x000a__x000a__x000a__x000a__x000a__x000a__x000a__x000a_________________x000a__x000a_30/07/2022_x000a__x000a__x000a__x000a__x000a__x000a__x000a__x000a__x000a_"/>
    <s v="- Reportar el presunto hecho de Posibilidad de afectación reputacional por inadecuado seguimiento a las actividades, debido a exceso de las facultades otorgadas en la administración  y/o gestión de los recursos de la Infraestructura tecnológica de la secretaria general al operador disciplinario, y a la Oficina Asesora de Planeación en el informe de monitoreo en caso que tenga fallo._x000a_- Determinar las acciones a seguir conforme al análisis de los hechos para subsanar de manera inmediata_x000a__x000a__x000a__x000a__x000a__x000a__x000a__x000a_- Actualizar el mapa de riesgos Gestión, Administración y Soporte de infraestructura y Recursos tecnológicos"/>
    <s v="- Jefe Oficina de Tecnologías de la Información y las Comunicaciones_x000a_- Jefe Oficina de Tecnologías de la Información y las Comunicaciones_x000a__x000a__x000a__x000a__x000a__x000a__x000a__x000a_- Jefe Oficina de Tecnologías de la Información y las Comunicaciones"/>
    <s v="- Notificación realizada del presunto hecho de Posibilidad de afectación reputacional por inadecuado seguimiento a las actividades, debido a exceso de las facultades otorgadas en la administración  y/o gestión de los recursos de la Infraestructura tecnológica de la secretaria general al operador disciplinario, y reporte de monitoreo a la Oficina Asesora de Planeación en caso que el riesgo tenga fallo definitivo._x000a_- Acta o evidencia de reunión _x000a__x000a__x000a__x000a__x000a__x000a__x000a__x000a_- Mapa de riesgo  Gestión, Administración y Soporte de infraestructura y Recursos tecnológicos, actualizado."/>
    <d v="2019-05-08T00:00:00"/>
    <s v="Identificación del riesgo_x000a_Análisis antes de controles_x000a_Análisis de controles_x000a_Análisis después de controles_x000a_Tratamiento del riesgo"/>
    <s v="Nuevo riesgo"/>
    <d v="2019-11-15T00:00:00"/>
    <s v="_x000a_Análisis antes de controles_x000a_Análisis de controles_x000a_Análisis después de controles_x000a_"/>
    <s v="Se cambió la calificación de la probabilidad del riesgo de factible a  frecuencia. Su resultado redujo la escala de probabilidad de posible a rara vez._x000a_Se ajustaron las actividades de control del riesgo conforme a la actualización de los procedimientos_x000a_Se eliminan controles asociados al PR-359 toda vez que el procedimiento ya no es del Proceso_x000a_Se ajustaron las fechas de finalización de las acciones"/>
    <d v="2020-03-05T00:00:00"/>
    <s v="Identificación del riesgo_x000a__x000a_Análisis de controles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Se elimina la actividad de control asociada a la resolución 130 de 2019 toda vez que la actividad se cumplió._x000a_Se eliminan las acciones o el plan de mejoramiento para las actividades de control preventivas y detectivas  ya que todas fueron cerradas y se incluye la actividad 1 de la AC38 "/>
    <d v="2020-08-19T00:00:00"/>
    <s v="Identificación del riesgo_x000a__x000a__x000a__x000a_Tratamiento del riesgo"/>
    <s v="Se eliminan las actividades de control detectivas  asociadas al procedimiento de Auditorías Internas de Gestión PR-006 y el procedimiento de Auditorías Internas de Calidad PR-361._x000a__x000a_Se ajustaron las fechas de finalización de la acción conforme a la reprogramación efectuada en el aplicativo SIG de  la actividad 1 de la acción correctiva No.3"/>
    <d v="2020-12-04T00:00:00"/>
    <s v="_x000a_Análisis antes de controles_x000a_Análisis de controles_x000a_Análisis después de controles_x000a_Tratamiento del riesgo"/>
    <s v="Se realiza la calificación de la probabilidad del riesgo por frecuencia cuya calificación es: Nunca o no se ha presentado durante los últimos 4 años. Así mismo, se registran las evidencias que soportan su elección para la vigencia 2020. _x000a__x000a_Se eliminan las actividades de control preventivas asociadas a los procedimientos: PR-271, PR-272, PR-273 y PR-109, teniendo en cuenta que los procedimientos fueron anulados y se incluyeron como guías documentales en el procedimiento No. PR-101 “Gestión de incidentes tecnológicos”. _x000a_Así mismo, se ajustaron e incluyeron nuevas actividades de control detectivas asociadas al procedimiento PR-101 “Gestión de incidentes tecnológicos”. _x000a__x000a_Se incluye una nueva acción  en todas las actividades correctivas y preventivas cuya programación es para 2021."/>
    <d v="2021-02-19T00:00:00"/>
    <s v="Identificación del riesgo_x000a__x000a_Análisis de controles_x000a__x000a_Tratamiento del riesgo"/>
    <s v="Se elimina el  proyecto de inversión  y se selecciona &quot;Sin asociación a los proyectos de inversión&quot;, teniendo en cuenta que el riesgo no se encuentra asociado en el perfil del proyecto de inversión actual._x000a_Se ajustan las actividades de control conforme a la ultima actualización efectuada del PR-101 “Gestión de incidentes tecnológicos”, efectuada el 28 de diciembre de 2020._x000a_Se elimina la acción correctiva No. 38, teniendo en cuenta que sus actividades ya se cumplieron y la acción está cerrada._x000a_Se crea y registra la acción preventiva No. 22 de 2021."/>
    <d v="2021-09-03T00:00:00"/>
    <s v="_x000a__x000a_Análisis de controles_x000a__x000a_Tratamiento del riesgo"/>
    <s v="Se ajustan las actividades de control conforme a la última actualización efectuada al procedimiento 2213200-PR-101 “Gestión de Incidentes y Requerimientos Tecnológicos”._x000a_Se ajustan las actividades de control conforme a la última actualización efectuada al procedimiento 2213200-PR-104 “Mantenimientos de la infraestructura tecnológica”_x000a_Se cambia fecha fin real de la acción preventiva #22 en las actividades 1 (10-mar-2021) y 2 (31-may-2021). _x000a_"/>
    <d v="2021-12-06T00:00:00"/>
    <s v="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r>
  <r>
    <x v="11"/>
    <s v="Gestionar  la  seguridad  y  salud  en  el  trabajo  de  los(as)  Servidores(as)  Públicos(as)  de  la  entidad,  contratistas  y  visitantes,  para minimizar la ocurrencia de incidentes, accidentes de trabajo, enfermedades laborales y los riesgos que puedan afectar su calidad debida  y  fomentar  una  cultura  encaminada  al  cuidado  personal,  mediante  la  adopción  de  hábitos  de  vida  saludable,  promoviendo la salud,  previniendo  la  enfermedad  y  preparándolos  ante  situaciones  de  emergencia."/>
    <s v="Inicia  con  la  elaboración  del  diagnóstico,  la  identificación  de  peligros  y  valoración  de  riesgos  y  amenazas,  la  caracterización  de  las condiciones  de  salud  de  los  Servidores  públicos  de  la  Secretaria  General  de  la  Alcaldía  Mayor  de  Bogotá,  D.C.,  y  finaliza  con  la implementación de los planes y programas de prevención y promoción contenidos en el plan anual de seguridad y salud en el trabajo."/>
    <s v="Director(a) de Talento Humano"/>
    <s v="Apoyo operativo"/>
    <s v="Ejecutar actividades de Gestión de Peligros, Riesgos y Amenazas."/>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Corrupción"/>
    <s v="Fraude interno"/>
    <s v="No"/>
    <s v="- Deficiencias en la administración (custodio, uso y manejo) de los elementos dispuestos para la atención de emergencias en las distintas sedes de la entidad._x000a_- Deficiencias en la utilización de los elementos de protección personal - EPP por parte de los/as servidores/as y colaboradores/as de la entidad._x000a__x000a__x000a__x000a__x000a__x000a__x000a__x000a_"/>
    <s v="- Presiones o motivaciones individuales, sociales o colectivas, que inciten a realizar conductas contrarias al deber ser._x000a__x000a__x000a__x000a__x000a__x000a__x000a__x000a__x000a_"/>
    <s v="- Detrimento patrimonial_x000a_- Investigaciones disciplinarias._x000a_- Generación de reprocesos y desgaste administrativo._x000a_- Pérdida de credibilidad hacia la entidad de parte de los/as servidores/as, colaboradores/as y ciudadanos/as.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Media (3)"/>
    <n v="0.6"/>
    <s v="Mayor (4)"/>
    <n v="0.8"/>
    <s v="Alto"/>
    <s v="El proceso estima que el riesgo se ubica en una zona alta, debido a que existe una posibilidad media que suceda y se identificó que ante su materialización, podrían presentarse los efectos significativos, señalados en la encuesta del Departamento Administrativo de la Función Pública."/>
    <s v="Muy baja (1)"/>
    <n v="0.1764"/>
    <s v="Mayor (4)"/>
    <n v="0.45000000000000007"/>
    <s v="Alto"/>
    <s v="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
    <s v="Reducir"/>
    <s v="- Alinear actividades y puntos de control del procedimiento   4232000-PR-372 - Gestión de Peligros, Riesgos y Amenazas_x000a_ con los controles preventivos y detectivos definidos en el mapa de riesgo del proceso de Gestión de Seguridad y Salud en el Trabajo._x000a_- Alinear actividades y puntos de control del procedimiento   4232000-PR-372 - Gestión de Peligros, Riesgos y Amenazas_x000a_ con los controles preventivos y detectivos definidos en el mapa de riesgo del proceso de Gestión de Seguridad y Salud en el Trabajo._x000a_- Alinear actividades y puntos de control del procedimiento   4232000-PR-372 - Gestión de Peligros, Riesgos y Amenazas_x000a_ con los controles preventivos y detectivos definidos en el mapa de riesgo del proceso de Gestión de Seguridad y Salud en el Trabajo._x000a__x000a__x000a__x000a__x000a__x000a__x000a__x000a__x000a__x000a__x000a__x000a__x000a__x000a__x000a__x000a__x000a__x000a__x000a_________________x000a__x000a__x000a__x000a__x000a__x000a__x000a__x000a__x000a__x000a__x000a_"/>
    <s v="- Director/a Técnico/a de Talento Humano._x000a_- Director/a Técnico/a de Talento Humano._x000a_- Director/a Técnico/a de Talento Humano._x000a__x000a__x000a__x000a__x000a__x000a__x000a__x000a__x000a__x000a__x000a__x000a__x000a__x000a__x000a__x000a__x000a__x000a__x000a_________________x000a__x000a__x000a__x000a__x000a__x000a__x000a__x000a__x000a__x000a__x000a_"/>
    <s v="- Procedimiento 4232000-PR-372 - Gestión de Peligros, Riesgos y Amenazas       actualizado_x000a_- Procedimiento 4232000-PR-372 - Gestión de Peligros, Riesgos y Amenazas       actualizado_x000a_- Procedimiento 4232000-PR-372 - Gestión de Peligros, Riesgos y Amenazas       actualizado_x000a__x000a__x000a__x000a__x000a__x000a__x000a__x000a__x000a__x000a__x000a__x000a__x000a__x000a__x000a__x000a__x000a__x000a__x000a_________________x000a__x000a__x000a__x000a__x000a__x000a__x000a__x000a__x000a__x000a__x000a_"/>
    <s v="15/02/2022_x000a_15/02/2022_x000a_15/02/2022_x000a__x000a__x000a__x000a__x000a__x000a__x000a__x000a__x000a__x000a__x000a__x000a__x000a__x000a__x000a__x000a__x000a__x000a__x000a_________________x000a__x000a__x000a__x000a__x000a__x000a__x000a__x000a__x000a__x000a__x000a_"/>
    <s v="01/08/2022_x000a_01/08/2022_x000a_01/08/2022_x000a__x000a__x000a__x000a__x000a__x000a__x000a__x000a__x000a__x000a__x000a__x000a__x000a__x000a__x000a__x000a__x000a__x000a__x000a_________________x000a__x000a__x000a__x000a__x000a__x000a__x000a__x000a__x000a__x000a__x000a_"/>
    <s v="- Definir cronograma de verificación a la completitud de los botiquines ubicados en las diferentes sedes de la entidad._x000a__x000a__x000a__x000a__x000a__x000a__x000a__x000a__x000a__x000a_________________x000a__x000a__x000a__x000a__x000a__x000a__x000a__x000a__x000a__x000a__x000a_"/>
    <s v="- Director/a Técnico/a de Talento Humano._x000a__x000a__x000a__x000a__x000a__x000a__x000a__x000a__x000a__x000a_________________x000a__x000a__x000a__x000a__x000a__x000a__x000a__x000a__x000a__x000a__x000a_"/>
    <s v="- Cronograma de verificación a los botiquines en términos de completitud y cumplimiento de las condiciones establecidas en la normatividad aplicable._x000a__x000a__x000a__x000a__x000a__x000a__x000a__x000a__x000a__x000a_________________x000a__x000a__x000a__x000a__x000a__x000a__x000a__x000a__x000a__x000a__x000a_"/>
    <s v="15/02/2022_x000a__x000a__x000a__x000a__x000a__x000a__x000a__x000a__x000a__x000a_________________x000a__x000a__x000a__x000a__x000a__x000a__x000a__x000a__x000a__x000a__x000a_"/>
    <s v="15/03/2022_x000a__x000a__x000a__x000a__x000a__x000a__x000a__x000a__x000a__x000a_________________x000a__x000a__x000a__x000a__x000a__x000a__x000a__x000a__x000a__x000a__x000a_"/>
    <s v="-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_x000a_-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_x000a__x000a__x000a__x000a__x000a__x000a__x000a_- Actualizar el mapa de riesgos Gestión de Seguridad y Salud en el Trabajo"/>
    <s v="- Director(a) de Talento Humano_x000a_- Profesional Universitario de Talento Humano. _x000a_- Director/a Técnico/a y Profesional Universitario de Talento Humano._x000a__x000a__x000a__x000a__x000a__x000a__x000a_- Director(a) de Talento Humano"/>
    <s v="-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_x000a_- Botiquín/es con elementos que cumplen con las condiciones establecidas en la normatividad vigente._x000a__x000a_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_x000a_- Soportes de la aplicación de las medidas determinadas por la Oficina de Control Interno Disciplinario y/o ente de control._x000a__x000a__x000a__x000a__x000a__x000a__x000a_- Mapa de riesgo  Gestión de Seguridad y Salud en el Trabajo, actualizado."/>
    <d v="2021-12-17T00:00:00"/>
    <s v="Identificación del riesgo_x000a_Análisis antes de controles_x000a_Análisis de controles_x000a_Análisis después de controles_x000a_Tratamiento del riesgo"/>
    <s v="Cre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x v="12"/>
    <s v="Disponer de los recursos necesarios para garantizar la prestación de los servicios de apoyo administrativo para el cumplimiento de los objetivos de la Secretaría General de la Alcaldía Mayor de Bogotá D.C, y  la gestión de todas las dependencias que la componen."/>
    <s v="Inicia con la identificación de las necesidades y/o recepción de las solicitudes para la prestación de servicios de apoyo administrativo, la  formulación  del  Plan  Institucional  de  Gestión  Ambiental  –PIGA  y  del  Plan  Estratégico  de  Seguridad  Vial  –PESV.  Continua  con  la gestión a cada uno de los requerimientos y/o necesidades, ejecución de las actividades para la implementación del Plan Institucional de  Gestión  Ambiental  –PIGA  y  del  Plan  Estratégico  de  Seguridad  Vial  –PESV,  finalizando  con  la  verificación  del  cumplimiento  del proceso  y  el  mejoramiento  continuo  del  mismo."/>
    <s v="Subdirector(a) de Servicios Administrativos"/>
    <s v="Apoyo operativo"/>
    <s v="Realizar la adquisición del bien o servicio y su legalización "/>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Corrupción"/>
    <s v="Fraude interno"/>
    <s v="No"/>
    <s v="- Manipulación de la caja menor por personal no autorizado._x000a_- Falta de integridad del funcionario encargado del manejo de caja menor._x000a_- Intereses personales._x000a_- Abuso de poder._x000a_- Incumplimiento del Manual para el manejo y control de cajas menores_x000a__x000a__x000a__x000a__x000a_"/>
    <s v="- Falsedad en los documentos aportados para la legalización del gasto._x000a_- Presiones o exigencias irregulares por parte de terceros_x000a__x000a__x000a__x000a__x000a__x000a__x000a__x000a_"/>
    <s v="- Detrimento patrimonial._x000a_- Investigaciones disciplinarias, fiscales y/o penales._x000a_- Pérdida de credibilidad y desconfianza en el proceso._x000a_- Afectación de la póliza de manejo._x000a_- Enriquecimiento ilícito de contratistas y/o servidores púbico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Mayor (4)"/>
    <n v="0.8"/>
    <s v="Alto"/>
    <s v="Se determina la probabilidad (Muy baja 1)  teniendo en cuenta que no se he presentado en los últimos cuatro años. El impacto (Mayor 4) obedece a la afectación de la imagen y las sanciones por entes de control que se puedan generar por la materialización del riesgo."/>
    <s v="Muy baja (1)"/>
    <n v="2.4695999999999999E-2"/>
    <s v="Mayor (4)"/>
    <n v="0.45000000000000007"/>
    <s v="Alto"/>
    <s v="Se determina la probabilidad (Muy baja (1)) ya que las actividades de control preventivas son fuertes y mitigan la mayoría de las causas. El riesgo no disminuye el impacto."/>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alizar sensibilización del procedimiento a los jefes de las dependencias de la Secretaría General  y/o sus delegados, con énfasis en la prevención de la materialización del riesgo de corrupción._x000a__x000a__x000a__x000a__x000a__x000a__x000a__x000a__x000a__x000a_________________x000a__x000a__x000a__x000a__x000a__x000a__x000a__x000a__x000a__x000a__x000a_"/>
    <s v="- Subdirector de Servicios Administrativos_x000a__x000a__x000a__x000a__x000a__x000a__x000a__x000a__x000a__x000a_________________x000a__x000a__x000a__x000a__x000a__x000a__x000a__x000a__x000a__x000a__x000a_"/>
    <s v="- Soportes del desarrollo de la sensibilización_x000a__x000a__x000a__x000a__x000a__x000a__x000a__x000a__x000a__x000a_________________x000a__x000a__x000a__x000a__x000a__x000a__x000a__x000a__x000a__x000a__x000a_"/>
    <s v="01/02/2022_x000a__x000a__x000a__x000a__x000a__x000a__x000a__x000a__x000a__x000a_________________x000a__x000a__x000a__x000a__x000a__x000a__x000a__x000a__x000a__x000a__x000a_"/>
    <s v="30/07/2022_x000a__x000a__x000a__x000a__x000a__x000a__x000a__x000a__x000a__x000a_________________x000a__x000a__x000a__x000a__x000a__x000a__x000a__x000a__x000a__x000a__x000a_"/>
    <s v="- Reportar el presunto hecho de 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al operador disciplinario, y a la Oficina Asesora de Planeación en el informe de monitoreo en caso que tenga fallo._x000a_- Iniciar la gestión para recuperar los recursos desviados._x000a_- Gestionar ante el corredor de seguros la afectación de la póliza de manejo de la Secretaría General._x000a__x000a__x000a__x000a__x000a__x000a__x000a_- Actualizar el mapa de riesgos Gestión de Servicios Administrativos"/>
    <s v="- Subdirector(a) de Servicios Administrativos_x000a_- Subdirector(a) de Servicios Administrativos._x000a_- Subdirector Servicios Administrativos_x000a__x000a__x000a__x000a__x000a__x000a__x000a_- Subdirector(a) de Servicios Administrativos"/>
    <s v="- Notificación realizada del presunto hecho de 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al operador disciplinario, y reporte de monitoreo a la Oficina Asesora de Planeación en caso que el riesgo tenga fallo definitivo._x000a_- Comunicación oficial de traslado a la Oficina de Control Interno Disciplinario._x000a_- Comunicación oficial de informe de los hechos al corredor de seguros._x000a__x000a__x000a__x000a__x000a__x000a__x000a_- Mapa de riesgo  Gestión de Servicios Administrativos, actualizado."/>
    <d v="2019-05-07T00:00:00"/>
    <s v="Identificación del riesgo_x000a_Análisis antes de controles_x000a_Análisis de controles_x000a_Análisis después de controles_x000a_Tratamiento del riesgo"/>
    <s v="Creación del riesgo."/>
    <d v="2019-10-30T00:00:00"/>
    <s v="_x000a_Análisis antes de controles_x000a_Análisis de controles_x000a__x000a_Tratamiento del riesgo"/>
    <s v="Se ajustó la calificación de probabilidad de factible a frecuente, lo que redujo su escala de probabilidad de probable a rara vez._x000a_Se ajustaron los controles preventivos y detectivos conforme al procedimiento._x000a_Se ajustaron las fechas de finalización de las acciones"/>
    <d v="2020-03-12T00:00:00"/>
    <s v="Identificación del riesgo_x000a_Análisis antes de controles_x000a__x000a__x000a_Tratamiento del riesgo"/>
    <s v="Se modificaron las causas del riesgo y agentes generadores._x000a_Se modificó la valoración del impacto y se realizó por la valoración de perspectivas_x000a_Se ajustaron las fechas de las acciones y se define plan de mejoramiento para la vigencia_x000a_Se modificó el Plan de contingencia"/>
    <d v="2020-08-28T00:00:00"/>
    <s v="Identificación del riesgo_x000a__x000a_Análisis de controles_x000a__x000a_"/>
    <s v="Una vez analizados los conceptos de tipo de riesgo, se reclasifica el riesgo de operativo a financiero, teniendo en cuenta las definiciones señaladas en la Guía para la administración de riesgos de gestión y corrupción en los procesos. _x000a_Se incluye y ajusta la actividad de control preventiva número 6 y 12 y la actividad detectiva número 14 y 17, conforme con la actualización del procedimiento.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d v="2021-02-16T00:00:00"/>
    <s v="_x000a__x000a__x000a__x000a_Tratamiento del riesgo"/>
    <s v="Se ajustó en Proyectos de inversión posiblemente afectados, dado que el riesgo no tiene asociación dentro del perfil del Proyecto de inversión &quot;Fortalecimiento de la capacidad institucional de la Secretaría General&quot;._x000a_Se eliminaron las acciones 2020 teniendo en cuenta que ya estaban cerradas y se incluyó la Acción Preventiva No. 2 de 2021."/>
    <d v="2021-04-30T00:00:00"/>
    <s v="_x000a__x000a_Análisis de controles_x000a__x000a_"/>
    <s v="Se ajusta la actividad 16 como actividad de control, conforme con la actividad 2 de la acción preventiva No. 2 asociada al proceso Gestión de Servicios Administrativos. "/>
    <d v="2021-07-30T00:00:00"/>
    <s v="_x000a__x000a__x000a__x000a_Tratamiento del riesgo"/>
    <s v="Se eliminó la acción preventiva No. 2 teniendo en cuenta que se cerró el 30 de junio de 2021 y se incluye la acción de mejora 827 registrada en CHIE. "/>
    <d v="2021-12-16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su alcance_x000a_Se define la probabilidad por frecuencia_x000a_Se ajustó la calificación del impacto_x000a_Se ajustó la redacción y evaluación de los controles según los criterios definidos_x000a_Se incluyeron los controles correctivos _x000a_Se ajustaron las acciones de contingencia"/>
    <s v=""/>
    <s v="_x000a__x000a__x000a__x000a_"/>
    <s v=""/>
    <s v=""/>
    <s v="_x000a__x000a__x000a__x000a_"/>
    <s v=""/>
    <s v=""/>
    <s v="_x000a__x000a__x000a__x000a_"/>
    <s v=""/>
  </r>
  <r>
    <x v="13"/>
    <s v="Gestionar el flujo documental de la entidad con fin de asegurar la preservación de la memoria institucional, la eficiencia administrativa, la transparencia y el acceso a la información, mediante la implementación de políticas, directrices y lineamientos para la planificación, manejo y organización de los documentos producidos y recibidos por la entidad."/>
    <s v="Inicia con la identificación de necesidades en materia archivística en la Secretaría General, la gestión de la documentación producida y recibida con fin de facilitar el acceso y finaliza con la atención a consultas de la información."/>
    <s v="Subdirector(a) de Servicios Administrativos"/>
    <s v="Apoyo operativo"/>
    <s v="Gestionar y tramitar las comunicaciones oficiales, transferencias documentales, actos administrativos, consulta y préstamo de documentos."/>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Corrupción"/>
    <s v="Ejecución y administración de procesos"/>
    <s v="Sí"/>
    <s v="- Dificultad en la articulación de actividades comunes a las dependencias._x000a_- No existe una apropiación frente a la cultura de la gestión documental por parte de los servidores públicos y demás personas involucradas con la entidad._x000a__x000a__x000a__x000a__x000a__x000a__x000a__x000a_"/>
    <s v="- Cambios de estructura organizacional que afecten el desempeño del proceso de gestión documental._x000a_- Altos costos de la tecnología.  _x000a__x000a__x000a__x000a__x000a__x000a__x000a__x000a_"/>
    <s v="- Pérdida de credibilidad del proceso y de la Entidad._x000a_- Uso indebido e inadecuado de información de la Secretaría General._x000a_- Sanciones disciplinarias, fiscales y penales._x000a_- Pérdida de información de la entidad.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Muy baja (1)"/>
    <n v="8.3999999999999991E-2"/>
    <s v="Mayor (4)"/>
    <n v="0.33750000000000002"/>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alizar sensibilización cuatrimestral sobre el manejo y custodia de los documentos conforme a los lineamientos establecidos en el proceso_x000a__x000a__x000a__x000a__x000a__x000a__x000a__x000a__x000a__x000a_________________x000a__x000a__x000a__x000a__x000a__x000a__x000a__x000a__x000a__x000a__x000a_"/>
    <s v="- Profesional Especializado (Subdirección de Servicios Administrativos)_x000a__x000a__x000a__x000a__x000a__x000a__x000a__x000a__x000a__x000a_________________x000a__x000a__x000a__x000a__x000a__x000a__x000a__x000a__x000a__x000a__x000a_"/>
    <s v="- Evidencias de sensibilizaciones realizadas_x000a__x000a__x000a__x000a__x000a__x000a__x000a__x000a__x000a__x000a_________________x000a__x000a__x000a__x000a__x000a__x000a__x000a__x000a__x000a__x000a__x000a_"/>
    <s v="15/02/2022_x000a__x000a__x000a__x000a__x000a__x000a__x000a__x000a__x000a__x000a_________________x000a__x000a__x000a__x000a__x000a__x000a__x000a__x000a__x000a__x000a__x000a_"/>
    <s v="30/11/2022_x000a__x000a__x000a__x000a__x000a__x000a__x000a__x000a__x000a__x000a_________________x000a__x000a__x000a__x000a__x000a__x000a__x000a__x000a__x000a__x000a__x000a_"/>
    <s v="- Reportar el presunto hecho de 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al operador disciplinario, y a la Oficina Asesora de Planeación en el informe de monitoreo en caso que tenga fallo._x000a_- Reportar al Subdirector de servicios administrativos para que se tomen las medidas pertinentes._x000a_- Reportar a la Oficina de Control Interno Disciplinario, para que se inicie el respectivo proceso al funcionario implicado._x000a_- Notificar a la instancia o autoridad competente para que se tomen las medidas pertinentes._x000a__x000a__x000a__x000a__x000a__x000a_- Actualizar el mapa de riesgos Gestión Documental Interna"/>
    <s v="- Subdirector(a) de Servicios Administrativos_x000a_- Profesional encargado del área de Gestión documental_x000a_- Subdirector(a) de Servicios Administrativos_x000a_- Subdirector(a) de Servicios Administrativos_x000a__x000a__x000a__x000a__x000a__x000a_- Subdirector(a) de Servicios Administrativos"/>
    <s v="- Notificación realizada del presunto hecho de 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al operador disciplinario, y reporte de monitoreo a la Oficina Asesora de Planeación en caso que el riesgo tenga fallo definitivo._x000a_- Correo electrónico informando el acto de corrupción_x000a_- Memorando informando el acto de corrupción_x000a_- Oficio informando el acto de corrupción_x000a__x000a__x000a__x000a__x000a__x000a_- Mapa de riesgo  Gestión Documental Interna, actualizado."/>
    <d v="2019-05-08T00:00:00"/>
    <s v="Identificación del riesgo_x000a_Análisis antes de controles_x000a_Análisis de controles_x000a_Análisis después de controles_x000a_Tratamiento del riesgo"/>
    <s v="Creación del Riesgo"/>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 Así mismo se replantearon las acciones asociadas a las actividades de control preventivo._x000a_Se ajustaron las fechas de terminación de las acciones acorde con las fechas del aplicativo SIG.  Así mismo, se actualizó la información de acciones de acuerdo con las acciones registradas en el aplicativo SIG._x000a_Se incluyen acciones de contingencia."/>
    <d v="2020-03-24T00:00:00"/>
    <s v="Identificación del riesgo_x000a_Análisis antes de controles_x000a__x000a__x000a_Tratamiento del riesgo"/>
    <s v="Identificación del riesgo: _x000a_Se definieron las perspectivas para los efectos ya identificados y se calificaron_x000a_Se eliminó un efecto operativo y se incluyó uno de información_x000a__x000a_Análisis antes de controles: _x000a_Valoración de la Probabilidad: Se incluyen las evidencias faltantes de la vigencia 2016-2019 y las evidencias de la vigencia 2020_x000a__x000a_Tratamiento del riesgo:_x000a_Se eliminaron las actividades de la  AP# 32  por que  ya se  cumplió y  se encuentra  cerrada en al aplicativo._x000a_Se elimina la  actividad #2  de la AM#21 , por que ya se cumplió. "/>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
    <d v="2021-02-22T00:00:00"/>
    <s v="_x000a__x000a__x000a__x000a_Tratamiento del riesgo"/>
    <s v="Se  ajusta acción de tratamiento para la vigencia, de acuerdo con lo registrado en el aplicativo SIG."/>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ó la redacción y evaluación de los controles según los criterios definidos._x000a_Se incluyeron los controles correctivos.._x000a_Se ajustaron las acciones de contingencia._x000a_Se definieron acciones de tratamiento."/>
    <s v=""/>
    <s v="_x000a__x000a__x000a__x000a_"/>
    <s v=""/>
    <s v=""/>
    <s v="_x000a__x000a__x000a__x000a_"/>
    <s v=""/>
    <s v=""/>
    <s v="_x000a__x000a__x000a__x000a_"/>
    <s v=""/>
    <s v=""/>
    <s v="_x000a__x000a__x000a__x000a_"/>
    <s v=""/>
    <s v=""/>
    <s v="_x000a__x000a__x000a__x000a_"/>
    <s v=""/>
  </r>
  <r>
    <x v="14"/>
    <s v="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públicos  (as)  que  el  Alcalde  Mayor  nombre  o  designe,  de  conformidad  con  las  competencias  que  asisten  a  la  dependencia."/>
    <s v="La  Gestión  Estratégica  de  Talento  Humano  inicia  con  la  gestión  organizacional  de  los  servidores  públicos  de  la  Entidad  y  la identificación  y  alineación  de  estrategias  para  generar  transformación  cultural  y  organizacional  en  el  logro  de  los  objetivos  y  metas institucionales mediante la implementación de políticas que nos permitan construir capital humano en condiciones de trabajo decente, con  una  visión  estratégica  del  gerenciamiento  del  capital  más  valioso  de  la  entidad  y,  finaliza  con  la  formulación  y  ejecución  de acciones  preventivas,  correctivas  y  de  mejora."/>
    <s v="Director(a) Técnico(a) de Talento Humano"/>
    <s v="Estratégico"/>
    <s v="Ejecutar el Plan Anual de Vacantes y el Plan de Previsión de Recursos Humanos."/>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Corrupción"/>
    <s v="Fraude interno"/>
    <s v="No"/>
    <s v="- Conflicto de intereses._x000a_- Desconocimiento de los principios y valores institucionales._x000a_- Aplicación errónea en algunos casos  de criterios o instrucciones para la realización_x000a_de actividades._x000a_- Amiguismo._x000a__x000a__x000a__x000a__x000a__x000a_"/>
    <s v="- Presiones o motivaciones individuales, sociales o colectivas, que inciten a la realizar conductas contrarias al deber ser._x000a__x000a__x000a__x000a__x000a__x000a__x000a__x000a__x000a_"/>
    <s v="- Detrimento de los principios de la función pública._x000a_- Pérdida de legitimidad de la Administración Distrital._x000a_- Pérdida de imagen institucional._x000a_- Propicia escenarios de conflictos._x000a_- Investigaciones disciplinarias, fiscales y/o penales._x000a_- Sanciones disciplinarias._x000a_- Incumplimiento de las metas y objetivos de la dependencia._x000a_- Pago de indemnizaciones como resultado de demandas._x000a_- Generación de reprocesos y desgaste administrativo.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 No aplica_x000a__x000a__x000a__x000a_"/>
    <s v="Muy baja (1)"/>
    <n v="0.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Muy baja (1)"/>
    <n v="2.1167999999999999E-2"/>
    <s v="Mayor (4)"/>
    <n v="0.60000000000000009"/>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_x000a_- Expedir la certificación de cumplimiento de requisitos mínimos con base en la información contenida en los soportes (certificaciones académicas o laborales) aportados por el aspirante en su hoja de vida o historia laboral._x000a_- Expedir la certificación de cumplimiento de requisitos mínimos con base en la información contenida en los soportes (certificaciones académicas o laborales) aportados por el aspirante en su hoja de vida o historia laboral._x000a__x000a__x000a__x000a__x000a__x000a__x000a__x000a_________________x000a__x000a__x000a__x000a__x000a__x000a__x000a__x000a__x000a__x000a__x000a_"/>
    <s v="- Profesional de la Dirección de Talento Humano autorizado por el(la) Director(a) de Talento Humano._x000a_- Director/a Técnico/a de Talento Humano_x000a_- Director/a Técnico/a de Talento Humano_x000a__x000a__x000a__x000a__x000a__x000a__x000a__x000a_________________x000a__x000a__x000a__x000a__x000a__x000a__x000a__x000a__x000a__x000a__x000a_"/>
    <s v="- Base de Datos de la planta de personal de la entidad actualizada._x000a_- Certificación de cumplimiento de requisitos mínimos proyectada y revisada por los Profesionales de la Dirección de Talento._x000a_- Certificación de cumplimiento de requisitos mínimos proyectada y revisada por los Profesionales de la Dirección de Talento._x000a__x000a__x000a__x000a__x000a__x000a__x000a__x000a_________________x000a__x000a__x000a__x000a__x000a__x000a__x000a__x000a__x000a__x000a__x000a_"/>
    <s v="15/02/2022_x000a_15/02/2022_x000a_15/02/2022_x000a__x000a__x000a__x000a__x000a__x000a__x000a__x000a_________________x000a__x000a__x000a__x000a__x000a__x000a__x000a__x000a__x000a__x000a__x000a_"/>
    <s v="31/12/2022_x000a_31/12/2022_x000a_31/12/2022_x000a__x000a__x000a__x000a__x000a__x000a__x000a__x000a_________________x000a__x000a__x000a__x000a__x000a__x000a__x000a__x000a__x000a__x000a__x000a_"/>
    <s v="-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_x000a_- Aplicar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9__x0009__x0009__x0009__x0009__x0009__x0009__x0009__x0009__x0009__x0009__x0009__x000a__x000a__x000a__x000a__x000a__x000a__x000a__x000a_- Actualizar el mapa de riesgos Gestión Estratégica de Talento Humano"/>
    <s v="- Director(a) Técnico(a) de Talento Humano_x000a_- Director/a Técnico/a de Talento Humano y Profesional Especializado o Profesional Universitario de Talento Humano._x000a__x000a__x000a__x000a__x000a__x000a__x000a__x000a_- Director(a) Técnico(a) de Talento Humano"/>
    <s v="-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_x000a_- Soportes de la aplicación de las medidas determinadas por la Oficina de Control Interno Disciplinario y/o ente de control._x000a__x000a__x000a__x000a__x000a__x000a__x000a__x000a_- Mapa de riesgo  Gestión Estratégica de Talento Humano,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ués de controles a Alta"/>
    <d v="2019-10-31T00:00:00"/>
    <s v="_x000a__x000a_Análisis de controles_x000a__x000a_Tratamiento del riesgo"/>
    <s v="Se adicionan actividades de prevención que se realizan mensualmente dentro del procedimiento._x000a_Se cambia la acción después de los controles conforme al Informe de la Oficina de Control Interno por nuevas. "/>
    <d v="2020-03-31T00:00:00"/>
    <s v="Identificación del riesgo_x000a_Análisis antes de controles_x000a__x000a__x000a_"/>
    <s v="1. Se escoge sólo una (1) actividad clave “Ejecutar el Plan Anual de Vacantes y el Plan de Previsión de Recursos Humanos” por el riesgo, teniendo en cuenta la actividad clave que más se asocia al riesgo, y se eliminan: &quo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a_2. El proyecto de inversión posiblemente afectado por la materialización del riesgo, es el proyecto 1125 fortalecimiento y modernización de la gestión pública distrital._x000a_3. Se diligencia la columna de perspectivas en la identificación de efectos._x000a_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_x000a_5. Se incluyen en el SIG nuevas acciones preventivas para el año 2020 para fortalecer la gestión del riesgo según la valoración.         _x000a_6. Se ajusta el plan contingente."/>
    <d v="2020-07-13T00:00:00"/>
    <s v="Identificación del riesgo_x000a__x000a__x000a__x000a_"/>
    <s v="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
    <d v="2021-12-04T00:00:00"/>
    <s v="_x000a__x000a__x000a__x000a_Tratamiento del riesgo"/>
    <s v="Se definen acciones de tratamiento a implementar para el riesgo en la vigencia 2021."/>
    <d v="2021-02-22T00:00:00"/>
    <s v="Identificación del riesgo_x000a__x000a_Análisis de controles_x000a__x000a_Tratamiento del riesgo"/>
    <s v="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
    <d v="2021-04-16T00:00:00"/>
    <s v="_x000a__x000a__x000a__x000a_Tratamiento del riesgo"/>
    <s v="Se incluyó acción de tratamiento a implementar en el marco a la actualización del procedimiento 2211300-PR-221. "/>
    <d v="2021-12-13T00:00:00"/>
    <s v="Identificación del riesgo_x000a_Análisis antes de controles_x000a_Análisis de controles_x000a_Análisis después de controles_x000a_Tratamiento del riesgo"/>
    <s v="Se actualizó el contexto de la gestión del proceso._x000a_Se ajustó la identificación del riesgo. _x000a_Se ajustó la redacción y evaluación de los controles según los criterios definidos._x000a_Se incluyeron los controles correctivos._x000a_Se ajustaron las acciones de contingencia.  _x000a_Se definieron las acciones de tratamiento."/>
    <s v=""/>
    <s v="_x000a__x000a__x000a__x000a_"/>
    <s v=""/>
    <s v=""/>
    <s v="_x000a__x000a__x000a__x000a_"/>
    <s v=""/>
    <s v=""/>
    <s v="_x000a__x000a__x000a__x000a_"/>
    <s v=""/>
  </r>
  <r>
    <x v="14"/>
    <s v="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públicos  (as)  que  el  Alcalde  Mayor  nombre  o  designe,  de  conformidad  con  las  competencias  que  asisten  a  la  dependencia."/>
    <s v="La  Gestión  Estratégica  de  Talento  Humano  inicia  con  la  gestión  organizacional  de  los  servidores  públicos  de  la  Entidad  y  la identificación  y  alineación  de  estrategias  para  generar  transformación  cultural  y  organizacional  en  el  logro  de  los  objetivos  y  metas institucionales mediante la implementación de políticas que nos permitan construir capital humano en condiciones de trabajo decente, con  una  visión  estratégica  del  gerenciamiento  del  capital  más  valioso  de  la  entidad  y,  finaliza  con  la  formulación  y  ejecución  de acciones  preventivas,  correctivas  y  de  mejora."/>
    <s v="Director(a) Técnico(a) de Talento Humano"/>
    <s v="Estratégico"/>
    <s v="Ejecutar el Plan para el pago de nómina"/>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Corrupción"/>
    <s v="Fraude interno"/>
    <s v="No"/>
    <s v="- Conflicto de intereses._x000a_- Desconocimiento de los principios y valores institucionales._x000a_- Amiguismo._x000a_- Abuso de los privilegios de acceso a la información para la liquidación de nómina por la solicitud y/o aceptación de dádivas_x000a__x000a__x000a__x000a__x000a__x000a_"/>
    <s v="- Presiones o motivaciones individuales, sociales o colectivas, que inciten a la realizar conductas contrarias al deber ser._x000a__x000a__x000a__x000a__x000a__x000a__x000a__x000a__x000a_"/>
    <s v="- Desviación de los recursos públicos _x000a_- Detrimento patrimonial_x000a_- Investigaciones disciplinarias, fiscales y/o penales_x000a_- Generación de reprocesos y desgaste administrativo.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 No aplica_x000a__x000a__x000a__x000a_"/>
    <s v="Muy baja (1)"/>
    <n v="0.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Muy baja (1)"/>
    <n v="1.8143999999999997E-2"/>
    <s v="Mayor (4)"/>
    <n v="0.33750000000000002"/>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royectar para firma de la Subsecretaría Corporativa, la solicitud que se realiza a la Subdirección Financiera, para la expedición del Registro Presupuestal acompañado de los respectivos soportes firmados y aprobados por los responsables._x000a_- Proyectar para firma de la Subsecretaría Corporativa, la solicitud que se realiza a la Subdirección Financiera, para la expedición del Registro Presupuestal acompañado de los respectivos soportes firmados y aprobados por los responsables._x000a__x000a__x000a__x000a__x000a__x000a__x000a__x000a__x000a_________________x000a__x000a__x000a__x000a__x000a__x000a__x000a__x000a__x000a__x000a__x000a_"/>
    <s v="- Profesional Especializado o Profesional Universitario de Talento Humano._x000a_- Profesional Especializado o Profesional Universitario de Talento Humano._x000a__x000a__x000a__x000a__x000a__x000a__x000a__x000a__x000a_________________x000a__x000a__x000a__x000a__x000a__x000a__x000a__x000a__x000a__x000a__x000a_"/>
    <s v="- Memorando en el cual se solicita el registro presupuestal a la Subdirección Financiera._x000a_- Memorando en el cual se solicita el registro presupuestal a la Subdirección Financiera._x000a__x000a__x000a__x000a__x000a__x000a__x000a__x000a__x000a_________________x000a__x000a__x000a__x000a__x000a__x000a__x000a__x000a__x000a__x000a__x000a_"/>
    <s v="15/02/2022_x000a_15/02/2022_x000a__x000a__x000a__x000a__x000a__x000a__x000a__x000a__x000a_________________x000a__x000a__x000a__x000a__x000a__x000a__x000a__x000a__x000a__x000a__x000a_"/>
    <s v="31/12/2022_x000a_31/12/2022_x000a__x000a__x000a__x000a__x000a__x000a__x000a__x000a__x000a_________________x000a__x000a__x000a__x000a__x000a__x000a__x000a__x000a__x000a__x000a__x000a_"/>
    <s v="-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_x000a_-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_x000a_-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_x000a_- Realizar el requerimiento  al/a la servidor/a  sobre la devolución del dinero adicional reconocido en los pagos de nómina  y las demás acciones a que haya lugar para efectiva la recuperación del dinero._x000a__x000a__x000a__x000a__x000a__x000a_- Actualizar el mapa de riesgos Gestión Estratégica de Talento Humano"/>
    <s v="- Director(a) Técnico(a) de Talento Humano_x000a_- Director/a Técnico/a de Talento Humano o quien se designe por competencia._x000a_- Director/a Técnico/a y Profesional Especializado o Profesional Universitario de Talento Humano._x000a_- Director/a Técnico/a de Talento Humano_x000a__x000a__x000a__x000a__x000a__x000a_- Director(a) Técnico(a) de Talento Humano"/>
    <s v="-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_x000a_- Soportes de la reliquidación de la nómina que presenta presunta materialización del riesgo de corrupción._x000a_- Soportes de la aplicación de las medidas determinadas por la Oficina de Control Interno Disciplinario y/o ente de control._x000a_- Soportes de requerimiento y de las acciones a que haya lugar para la recuperación de los recursos._x000a__x000a__x000a__x000a__x000a__x000a_- Mapa de riesgo  Gestión Estratégica de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ués de controles a Alta"/>
    <d v="2019-10-31T00:00:00"/>
    <s v="Identificación del riesgo_x000a__x000a_Análisis de controles_x000a__x000a_Tratamiento del riesgo"/>
    <s v="Se incluye la nueva causa &quot;Fallas en la conectividad con los servidores de la Entidad&quot; según la actualización de la DOFA del proceso._x000a_Se adicionan actividades de prevención que se realizan mensualmente dentro del procedimiento._x000a_Se cambia la acción después de los controles conforme el Informe de la Oficina de Control Interno por nuevas."/>
    <d v="2020-03-31T00:00:00"/>
    <s v="Identificación del riesgo_x000a_Análisis antes de controles_x000a__x000a__x000a_"/>
    <s v="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
    <d v="2020-07-13T00:00:00"/>
    <s v="Identificación del riesgo_x000a__x000a__x000a__x000a_"/>
    <s v="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
    <d v="2020-12-04T00:00:00"/>
    <s v="Identificación del riesgo_x000a__x000a_Análisis de controles_x000a__x000a_Tratamiento del riesgo"/>
    <s v="Se ajusta el nombre del riesgo con el ánimo de ajustarlo a acciones netamente contenidas en el marco de la anticorrupción, eliminando las posibles fallas tecnológicas del sistema y/o plataforma utilizada para la liquidación de la nómina. _x000a_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_x000a_Se ajusta actividad de control: &quot;2211300-PR-177 Actividad 4: Verificar la nómina con los reportes (verificación de valores detallados de nómina vs. valor total de nómina)&quot;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_x000a_Se definen acciones de tratamiento a implementar para el riesgo en la vigencia 2021. "/>
    <d v="2021-02-22T00:00:00"/>
    <s v="Identificación del riesgo_x000a__x000a_Análisis de controles_x000a__x000a_Tratamiento del riesgo"/>
    <s v="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
    <d v="2021-04-16T00:00:00"/>
    <s v="_x000a__x000a__x000a__x000a_Tratamiento del riesgo"/>
    <s v="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
    <d v="2021-12-13T00:00:00"/>
    <s v="Identificación del riesgo_x000a_Análisis antes de controles_x000a_Análisis de controles_x000a_Análisis después de controles_x000a_Tratamiento del riesgo"/>
    <s v="_x000a_Se actualizó el contexto de la gestión del proceso._x000a_Se ajustó la identificación del riesgo. _x000a_Se ajustó la redacción y evaluación de los controles según los criterios definidos._x000a_Se realizó la eliminación de actividades de control preventivo que no se ejecutan desde el procedimiento Gestión de Nómina y se incluyó control detectivo propio del proceso. _x000a_Se eliminó control detectivo de auditoría. _x000a_Se incluyeron los controles correctivos._x000a_Se ajustaron las acciones de contingencia.  _x000a_Se definieron las acciones de tratamiento._x000a_"/>
    <s v=""/>
    <s v="_x000a__x000a__x000a__x000a_"/>
    <s v=""/>
    <s v=""/>
    <s v="_x000a__x000a__x000a__x000a_"/>
    <s v=""/>
    <s v=""/>
    <s v="_x000a__x000a__x000a__x000a_"/>
    <s v=""/>
  </r>
  <r>
    <x v="15"/>
    <s v="Verificar, registrar, controlar y evaluar las operaciones financieras con cargo al presupuesto asignado a la entidad, para garantizar su adecuado manejo y la oportuna y transparente rendición de cuentas."/>
    <s v="Inicia  con  la  verificación  de  las  solicitudes  de  Certificados  de  Disponibilidad  Presupuestal,  continúa  con  la  expedición  del  registro presupuestal del compromiso, con el trámite de pago de las obligaciones adquiridas por la Secretaría General junto con el registro de las  operaciones  económicas  en  la  contabilidad  para  culminar  con  la  presentación  de  los  Estados  Financieros  y  de  la  rendición  de cuentas  ante  organismos  de  control._x000a_Adicionalmente  participa  dentro  del  proceso  de  planeación  en  la  conformación  de  anteproyecto  de  presupuesto  y  en  el  proceso  de contratación  en  la  evaluación  de  indicadores  financieros."/>
    <s v="Subdirector Financiero"/>
    <s v="Apoyo operativo"/>
    <s v="Coordinar las actividades necesarias para garantizar el pago de las obligaciones adquiridas por la Secretaría General, de conformidad con las normas vigentes."/>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Corrupción"/>
    <s v="Ejecución y administración de procesos"/>
    <s v="No"/>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7. Mejorar la oportunidad en la ejecución de los recursos, a través del fortalecimiento de una cultura financiera, para lograr una gestión_x000a_pública efectiva."/>
    <s v="- -- Ningún trámite y/o procedimiento administrativo_x000a__x000a_"/>
    <s v="- Direccionamiento Estratégico_x000a_- Contratación_x000a_- Procesos de control en el Sistema de Gestión de Calidad_x000a__x000a_"/>
    <s v="- No aplica_x000a__x000a__x000a__x000a_"/>
    <s v="Muy baja (1)"/>
    <n v="0.2"/>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Muy baja (1)"/>
    <n v="1.2700799999999998E-2"/>
    <s v="Catastrófico (5)"/>
    <n v="0.31640625"/>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alizar seguimiento al avance a oficina de OTIC respecto al desarrollo de las funcionalidades de los  aplicativos financieros teniendo en cuenta los requerimientos realizados a los sistemas internos de información derivados de la gestión contable  _x000a_- Construir una herramienta de validación para la identificación de las cuentas bancarias asociadas a los proveedores que tienen varios contratos suscritos con la Secretaría General_x000a_- Establecer una herramienta de control del trámite de pagos_x000a__x000a__x000a__x000a__x000a__x000a__x000a__x000a_________________x000a__x000a__x000a__x000a__x000a__x000a__x000a__x000a__x000a__x000a__x000a_"/>
    <s v="- Subdirector Financiero y equipo de pagos_x000a_- Subdirector Financiero y equipo de pagos_x000a_- Subdirector Financiero y equipo de pagos_x000a__x000a__x000a__x000a__x000a__x000a__x000a__x000a_________________x000a__x000a__x000a__x000a__x000a__x000a__x000a__x000a__x000a__x000a__x000a_"/>
    <s v="- Registros de seguimiento al avance en el desarrollo de las funcionalidades de los sistemas internos de información derivados de la gestión contable  _x000a_- Matriz cuentas bancarias identificadas_x000a_- Matriz Control de Pagos_x000a__x000a__x000a__x000a__x000a__x000a__x000a__x000a_________________x000a__x000a__x000a__x000a__x000a__x000a__x000a__x000a__x000a__x000a__x000a_"/>
    <s v="15/02/2022_x000a_15/02/2022_x000a_15/02/2022_x000a__x000a__x000a__x000a__x000a__x000a__x000a__x000a_________________x000a__x000a__x000a__x000a__x000a__x000a__x000a__x000a__x000a__x000a__x000a_"/>
    <s v="30/06/2022_x000a_30/06/2022_x000a_30/06/2022_x000a__x000a__x000a__x000a__x000a__x000a__x000a__x000a_________________x000a__x000a__x000a__x000a__x000a__x000a__x000a__x000a__x000a__x000a__x000a_"/>
    <s v="-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mapa de riesgos Gestión Financiera"/>
    <s v="- Subdirector Financiero_x000a_- Subdirector Financiero_x000a_- Subdirector Financiero_x000a_- Subdirector Financiero_x000a_- Profesional de la Subdirección Financiera_x000a__x000a__x000a__x000a__x000a_- Subdirector Financiero"/>
    <s v="-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0"/>
    <d v="2021-05-03T00:00:00"/>
    <s v="_x000a__x000a__x000a__x000a_Tratamiento del riesgo"/>
    <s v="Se reprogramaron las actividades asociadas a la acción preventiva #30"/>
    <d v="2021-07-15T00:00:00"/>
    <s v="_x000a__x000a__x000a__x000a_Tratamiento del riesgo"/>
    <s v="Se reprogramaron las actividades asociadas a la acción preventiva #30"/>
    <d v="2021-09-10T00:00:00"/>
    <s v="_x000a__x000a__x000a_Análisis después de controles_x000a_Tratamiento del riesgo"/>
    <s v="Se reprogramaron las actividades asociadas a la acción preventiva #30_x000a_Se ajustaron todas las actividades de control de acuerdo con la modificación realizada en el  procedimiento   2211400-PR-333 Gestión de pagos versión 06"/>
    <d v="2021-12-02T00:00:00"/>
    <s v="Identificación del riesgo_x000a_Análisis antes de controles_x000a_Análisis de controles_x000a_Análisis después de controles_x000a_Tratamiento del riesgo"/>
    <s v="_x000a_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s v=""/>
    <s v="_x000a__x000a__x000a__x000a_"/>
    <s v=""/>
  </r>
  <r>
    <x v="15"/>
    <s v="Verificar, registrar, controlar y evaluar las operaciones financieras con cargo al presupuesto asignado a la entidad, para garantizar su adecuado manejo y la oportuna y transparente rendición de cuentas."/>
    <s v="Inicia  con  la  verificación  de  las  solicitudes  de  Certificados  de  Disponibilidad  Presupuestal,  continúa  con  la  expedición  del  registro presupuestal del compromiso, con el trámite de pago de las obligaciones adquiridas por la Secretaría General junto con el registro de las  operaciones  económicas  en  la  contabilidad  para  culminar  con  la  presentación  de  los  Estados  Financieros  y  de  la  rendición  de cuentas  ante  organismos  de  control._x000a_Adicionalmente  participa  dentro  del  proceso  de  planeación  en  la  conformación  de  anteproyecto  de  presupuesto  y  en  el  proceso  de contratación  en  la  evaluación  de  indicadores  financieros."/>
    <s v="Subdirector Financiero"/>
    <s v="Apoyo operativo"/>
    <s v="Garantizar el registro adecuado y oportuno de los hechos económicos de la Entidad, que permite elaborar y presentar los estados financieros."/>
    <s v="Posibilidad de afectación reputacional por  hallazgos y sanciones impuestas por órganos de control, debido a uso indebido de información privilegiada para el inadecuado registro de los hechos económicos, con el fin de obtener beneficios propios o de terceros  "/>
    <s v="Corrupción"/>
    <s v="Ejecución y administración de procesos"/>
    <s v="Sí"/>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7. Mejorar la oportunidad en la ejecución de los recursos, a través del fortalecimiento de una cultura financiera, para lograr una gestión_x000a_pública efectiva."/>
    <s v="- -- Ningún trámite y/o procedimiento administrativo_x000a__x000a_"/>
    <s v="- Direccionamiento Estratégico_x000a_- Gestión de Recursos Físicos_x000a_- Gestión Estratégica de Talento Humano_x000a_- Contratación_x000a_"/>
    <s v="- No aplica_x000a__x000a__x000a__x000a_"/>
    <s v="Muy baja (1)"/>
    <n v="0.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Muy baja (1)"/>
    <n v="1.8143999999999997E-2"/>
    <s v="Catastrófico (5)"/>
    <n v="0.5625"/>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Solicitar a la oficina de OTIC la realización de capacitaciones relacionadas con cada uno de los aplicativos internos financieros_x000a_- Realizar seguimiento al avance a oficina de OTIC respecto al desarrollo de las funcionalidades de los  aplicativos financieros teniendo en cuenta los requerimientos realizados a los sistemas internos de información derivados de la gestión contable  _x000a__x000a__x000a__x000a__x000a__x000a__x000a__x000a__x000a_________________x000a__x000a__x000a__x000a__x000a__x000a__x000a__x000a__x000a__x000a__x000a_"/>
    <s v="- Subdirector Financiero y equipo contable_x000a_- Subdirector Financiero y equipo contable_x000a__x000a__x000a__x000a__x000a__x000a__x000a__x000a__x000a_________________x000a__x000a__x000a__x000a__x000a__x000a__x000a__x000a__x000a__x000a__x000a_"/>
    <s v="- Solicitud de la capacitación relacionada con cada uno de los aplicativos internos financieros y evidencia de la participación del equipo contable_x000a_- Registros de seguimiento al avance en el desarrollo de las funcionalidades de los sistemas internos de información derivados de la gestión contable  _x000a__x000a__x000a__x000a__x000a__x000a__x000a__x000a__x000a_________________x000a__x000a__x000a__x000a__x000a__x000a__x000a__x000a__x000a__x000a__x000a_"/>
    <s v="15/02/2022_x000a_15/02/2022_x000a__x000a__x000a__x000a__x000a__x000a__x000a__x000a__x000a_________________x000a__x000a__x000a__x000a__x000a__x000a__x000a__x000a__x000a__x000a__x000a_"/>
    <s v="30/06/2022_x000a_30/06/2022_x000a__x000a__x000a__x000a__x000a__x000a__x000a__x000a__x000a_________________x000a__x000a__x000a__x000a__x000a__x000a__x000a__x000a__x000a__x000a__x000a_"/>
    <s v="-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mapa de riesgos Gestión Financiera"/>
    <s v="- Subdirector Financiero_x000a_- Profesional de la Subdirección Financiera_x000a_- Profesional de la Subdirección Financiera_x000a__x000a__x000a__x000a__x000a__x000a__x000a_- Subdirector Financiero"/>
    <s v="-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_x000a_- Registro contable ajustado en LIMAY._x000a_- Comprobante de contabilidad._x000a__x000a_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1"/>
    <d v="2021-04-29T00:00:00"/>
    <s v="_x000a__x000a__x000a__x000a_Tratamiento del riesgo"/>
    <s v="Se reprogramaron las actividades asociadas a las acciones preventivas # 44 y #26"/>
    <d v="2021-05-03T00:00:00"/>
    <s v="_x000a__x000a__x000a__x000a_Tratamiento del riesgo"/>
    <s v="Se reprogramaron las actividades asociadas a la acción preventiva #31"/>
    <d v="2021-07-15T00:00:00"/>
    <s v="_x000a__x000a__x000a__x000a_Tratamiento del riesgo"/>
    <s v=" Se reprogramaron las actividades asociadas a la acción preventiva #31"/>
    <d v="2021-09-10T00:00:00"/>
    <s v="_x000a__x000a__x000a_Análisis después de controles_x000a_Tratamiento del riesgo"/>
    <s v="Se reprogramaron las actividades asociadas a la acción preventiva #31_x000a_Se ajustaron todas las actividades de control de acuerdo con la modificación realizada en el  procedimiento  Gestión Contable 2211400-PR-025   con versión 16"/>
    <d v="2021-12-02T00:00:00"/>
    <s v="Identificación del riesgo_x000a_Análisis antes de controles_x000a_Análisis de controles_x000a_Análisis después de controles_x000a_Tratamiento del riesgo"/>
    <s v="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s v=""/>
    <s v="_x000a__x000a__x000a__x000a_"/>
    <s v=""/>
    <s v=""/>
    <s v="_x000a__x000a__x000a__x000a_"/>
    <s v=""/>
    <s v=""/>
    <s v="_x000a__x000a__x000a__x000a_"/>
    <s v=""/>
    <s v=""/>
    <s v="_x000a__x000a__x000a__x000a_"/>
    <s v=""/>
  </r>
  <r>
    <x v="16"/>
    <s v="Coordinar y gestionar la planeación, implementación y seguimiento a la Política Pública Distrital en materia de Asistencia, Atención y Reparación Integral a las víctimas del conflicto armado interno residentes en Bogotá D.C., contribuyendo con el restablecimiento de sus derechos, así como, la generación de acciones pedagógicas en materia de Memoria, Paz y Reconciliación."/>
    <s v="Este  proceso  inicia  con  la  formulación  del  Plan  de  Acción  Distrital,  continúa  con  la  Coordinación  del  Sistema  Distrital  de  Asistencia, Atención   y   Reparación   Integral   a   Víctimas   en   Bogotá,   el   Otorgamiento   de   Ayuda   Humanitaria   Inmediata,   la   Elaboración, implementación,  seguimiento  y  medidas  individuales  de  reparación  en  los  planes  de  atención  a  víctimas  del  conflicto  armado residentes en Bogotá, la Implementación de Medidas de Reparación Colectiva a cargo de la Alta Consejería para los Derechos de las Víctimas,  la  Paz  y  la  Reconciliación,  además  de  la  Implementación  de  acciones  en  materia  de  Memoria,  Paz  y  Reconciliación  con saldo  pedagógico,  y  termina  con  la  contribución  al  acceso  al  goce  efectivo  de  derechos  de  las  víctimas."/>
    <s v="Jefe de Oficina Alta Consejería de Paz, Víctimas y la Reconciliación"/>
    <s v="Misional"/>
    <s v="Entregar medidas de ayuda humanitaria inmediata a las personas que llegan a la ciudad de Bogotá y que manifiestan haber sido desplazadas y encontrarse en situación de vulnerabilidad acentuada _x000a_Fase (actividad): Gestionar el funcionamiento administrativo y operativo para el otorgamiento de la ayuda humanitaria."/>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Corrupción"/>
    <s v="Fraude interno"/>
    <s v="No"/>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 Conflicto de intereses.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Investigaciones disciplinarias, fiscales y/o penales._x000a_- Afectación de la igualdad de los ciudadanos para hacer uso de sus derechos._x000a_- Afectación del presupuesto asignado para el otorgamiento de atención o ayuda humanitaria inmediata_x000a__x000a__x000a_"/>
    <s v="1. Implementar estrategias y acciones que aporten a la construcción de la paz, la reparación, la memoria y la reconciliación en Bogotá región."/>
    <s v="- -- Ningún trámite y/o procedimiento administrativo_x000a__x000a_"/>
    <s v="- Ningún otro proceso en el Sistema de Gestión de Calidad_x000a__x000a__x000a__x000a_"/>
    <s v="- 7871 Construcción de Bogotá-región como territorio de paz para las víctimas y la reconciliación_x000a__x000a__x000a__x000a_"/>
    <s v="Muy baja (1)"/>
    <n v="0.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Muy baja (1)"/>
    <n v="5.04E-2"/>
    <s v="Mayor (4)"/>
    <n v="0.45000000000000007"/>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Implementar controles preventivos automáticos en el Sistema de Información de Víctimas de Bogotá - SIVIC._x000a__x000a__x000a__x000a__x000a__x000a__x000a__x000a__x000a__x000a__x000a__x000a__x000a__x000a__x000a__x000a__x000a__x000a__x000a__x000a__x000a_________________x000a__x000a__x000a__x000a__x000a__x000a__x000a__x000a__x000a__x000a__x000a_"/>
    <s v="- Alto Consejero de Paz, Victimas y Reconciliación_x000a__x000a__x000a__x000a__x000a__x000a__x000a__x000a__x000a__x000a__x000a__x000a__x000a__x000a__x000a__x000a__x000a__x000a__x000a__x000a__x000a_________________x000a__x000a__x000a__x000a__x000a__x000a__x000a__x000a__x000a__x000a__x000a_"/>
    <s v="- Controles preventivos automáticos implementados en el sistema de información de víctimas de Bogotá - SIVIC_x000a__x000a__x000a__x000a__x000a__x000a__x000a__x000a__x000a__x000a__x000a__x000a__x000a__x000a__x000a__x000a__x000a__x000a__x000a__x000a__x000a_________________x000a__x000a__x000a__x000a__x000a__x000a__x000a__x000a__x000a__x000a__x000a_"/>
    <s v="15/02/2022_x000a__x000a__x000a__x000a__x000a__x000a__x000a__x000a__x000a__x000a__x000a__x000a__x000a__x000a__x000a__x000a__x000a__x000a__x000a__x000a__x000a_________________x000a__x000a__x000a__x000a__x000a__x000a__x000a__x000a__x000a__x000a__x000a_"/>
    <s v="31/07/2022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de otro profesional; Si no aplica, se realiza revocatoria directa del otorgamiento inicial._x000a_- Si el conocimiento de la situación es espaciado en el Tiempo:_x000a_1. Solicitar información sobre lo ocurrido al profesional que otorga, al que revisa y al que aprueba la medida sobre lo sucedido._x000a_2. activar ruta con el equipo jurídico de la OACPVR, con el fin de realizar el análisis del caso y gestionar las acciones según concepto jurídico_x000a__x000a__x000a__x000a__x000a__x000a__x000a_- Actualizar el mapa de riesgos Asistencia, atención y reparación integral a víctimas del conflicto armado e implementación de acciones de memoria, paz y reconciliación en Bogotá"/>
    <s v="- Jefe de Oficina Alta Consejería de Paz, Víctimas y la Reconciliación_x000a_- Profesional Universitario y/o especializado Oficina Alta Consejería de Paz, Victimas y Reconciliación_x000a_- Profesional Universitario y/o especializado Oficina Alta Consejería de Paz, Victimas y Reconciliación_x000a__x000a__x000a__x000a__x000a__x000a__x000a_- Jefe de Oficina Alta Consejería de Paz, Víctimas y la Reconciliación"/>
    <s v="-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_x000a_- Comunicación del caso con el operador. (Correo electrónico)_x000a_- Comunicación del caso con el operador. (Correo electrónico)_x000a__x000a__x000a__x000a__x000a__x000a__x000a_- Mapa de riesgo  Asistencia, atención y reparación integral a víctimas del conflicto armado e implementación de acciones de memoria, paz y reconciliación en Bogotá, actualizado."/>
    <d v="2019-01-31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realizó el análisis de probabilidad por frecuencia y por tanto se redujo la valoración del riesgo antes de controles_x000a_Se realizó el análisis de probabilidad por frecuencia y por tanto se redujo la valoración del riesgo antes de controles_x000a_Se determinó el impacto del riesgo por medio de la encuesta con enfoque de corrupción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y se estableció plan de contingencia"/>
    <d v="2019-10-21T00:00:00"/>
    <s v="_x000a_Análisis antes de controles_x000a__x000a__x000a_Tratamiento del riesgo"/>
    <s v="Se adicionaron nuevas evidencias que respaldan la no materialización del riesgo, manteniendo la valoración inicial._x000a_Se establece la acción de tratamiento para incluir un control detectivo adicional en el procedimiento &quot;Otorgar ayuda y atención humanitaria inmediata&quot;"/>
    <d v="2020-03-06T00:00:00"/>
    <s v="Identificación del riesgo_x000a_Análisis antes de controles_x000a_Análisis de controles_x000a__x000a_Tratamiento del riesgo"/>
    <s v="Se identifica el proyecto de inversión que posiblemente se puede ver afectado por el riesgo._x000a_Para cada uno de los efectos (consecuencias) se identifican las perspectivas._x000a_Se identifican las perspectivas de impacto para el riesgo._x000a_Se definió una nueva actividad de control frente a la probabilidad para el riesgo de gestión._x000a_Se definió una nueva actividad para fortalecer la gestión del riesgo según la valoración._x000a_Las acciones ejecutadas en la vigencia anterior fueron eliminadas del mapa de riesgos."/>
    <d v="2020-09-01T00:00:00"/>
    <s v="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d v="2020-12-03T00:00:00"/>
    <s v="_x000a__x000a__x000a__x000a_Tratamiento del riesgo"/>
    <s v="Se definen acciones de tratamiento a 2021."/>
    <d v="2021-02-19T00:00:00"/>
    <s v="_x000a__x000a__x000a_Análisis después de controles_x000a_Tratamiento del riesgo"/>
    <s v="Adicionalmente se modificó el nombre utilizado como soporte a &quot;Matriz de seguimiento AHI (mes) y correo electrónico&quot; en la evidencia de los controles._x000a_Se retiró la acción de tratamiento 50 de 2020 debido al cumplimiento de su término._x000a_Se creó acción AP 17 del 2021 como parte del tratamiento del riesgo."/>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_x000a_Se formulo acción de tratamiento"/>
    <s v=""/>
    <s v="_x000a__x000a__x000a__x000a_"/>
    <s v=""/>
    <s v=""/>
    <s v="_x000a__x000a__x000a__x000a_"/>
    <s v=""/>
    <s v=""/>
    <s v="_x000a__x000a__x000a__x000a_"/>
    <s v=""/>
    <s v=""/>
    <s v="_x000a__x000a__x000a__x000a_"/>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53772B2-081F-47AD-A4D7-767FE9F4F18A}" name="TablaDinámica2" cacheId="5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Dependencias">
  <location ref="A3:B17" firstHeaderRow="1" firstDataRow="1" firstDataCol="1"/>
  <pivotFields count="8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 numFmtId="9"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14">
        <item x="1"/>
        <item x="10"/>
        <item x="8"/>
        <item x="9"/>
        <item x="12"/>
        <item x="0"/>
        <item x="5"/>
        <item x="2"/>
        <item x="4"/>
        <item x="3"/>
        <item x="6"/>
        <item x="11"/>
        <item x="7"/>
        <item t="default"/>
      </items>
    </pivotField>
  </pivotFields>
  <rowFields count="1">
    <field x="79"/>
  </rowFields>
  <rowItems count="14">
    <i>
      <x/>
    </i>
    <i>
      <x v="1"/>
    </i>
    <i>
      <x v="2"/>
    </i>
    <i>
      <x v="3"/>
    </i>
    <i>
      <x v="4"/>
    </i>
    <i>
      <x v="5"/>
    </i>
    <i>
      <x v="6"/>
    </i>
    <i>
      <x v="7"/>
    </i>
    <i>
      <x v="8"/>
    </i>
    <i>
      <x v="9"/>
    </i>
    <i>
      <x v="10"/>
    </i>
    <i>
      <x v="11"/>
    </i>
    <i>
      <x v="12"/>
    </i>
    <i t="grand">
      <x/>
    </i>
  </rowItems>
  <colItems count="1">
    <i/>
  </colItems>
  <dataFields count="1">
    <dataField name="Número de riesgos" fld="6" subtotal="count" baseField="0" baseItem="0"/>
  </dataFields>
  <formats count="12">
    <format dxfId="21">
      <pivotArea type="all" dataOnly="0" outline="0" fieldPosition="0"/>
    </format>
    <format dxfId="20">
      <pivotArea outline="0" collapsedLevelsAreSubtotals="1" fieldPosition="0"/>
    </format>
    <format dxfId="19">
      <pivotArea dataOnly="0" labelOnly="1" grandRow="1" outline="0" fieldPosition="0"/>
    </format>
    <format dxfId="18">
      <pivotArea dataOnly="0" labelOnly="1" outline="0" axis="axisValues" fieldPosition="0"/>
    </format>
    <format dxfId="17">
      <pivotArea type="all" dataOnly="0" outline="0" fieldPosition="0"/>
    </format>
    <format dxfId="16">
      <pivotArea outline="0" collapsedLevelsAreSubtotals="1" fieldPosition="0"/>
    </format>
    <format dxfId="15">
      <pivotArea field="79" type="button" dataOnly="0" labelOnly="1" outline="0" axis="axisRow" fieldPosition="0"/>
    </format>
    <format dxfId="14">
      <pivotArea dataOnly="0" labelOnly="1" fieldPosition="0">
        <references count="1">
          <reference field="79" count="0"/>
        </references>
      </pivotArea>
    </format>
    <format dxfId="13">
      <pivotArea dataOnly="0" labelOnly="1" grandRow="1" outline="0" fieldPosition="0"/>
    </format>
    <format dxfId="12">
      <pivotArea dataOnly="0" labelOnly="1" outline="0" axis="axisValues" fieldPosition="0"/>
    </format>
    <format dxfId="11">
      <pivotArea collapsedLevelsAreSubtotals="1" fieldPosition="0">
        <references count="1">
          <reference field="79" count="7">
            <x v="0"/>
            <x v="1"/>
            <x v="2"/>
            <x v="9"/>
            <x v="10"/>
            <x v="11"/>
            <x v="12"/>
          </reference>
        </references>
      </pivotArea>
    </format>
    <format dxfId="10">
      <pivotArea dataOnly="0" labelOnly="1" fieldPosition="0">
        <references count="1">
          <reference field="79" count="7">
            <x v="0"/>
            <x v="1"/>
            <x v="2"/>
            <x v="9"/>
            <x v="10"/>
            <x v="11"/>
            <x v="12"/>
          </reference>
        </references>
      </pivotArea>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60526DA-18C4-4A09-B0C8-CAAA90098DB4}" name="TablaDinámica3" cacheId="5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rowHeaderCaption="Procesos / Proyectos de inversión">
  <location ref="A26:B44" firstHeaderRow="1" firstDataRow="1" firstDataCol="1"/>
  <pivotFields count="79">
    <pivotField axis="axisRow" showAll="0">
      <items count="24">
        <item m="1" x="19"/>
        <item m="1" x="18"/>
        <item x="0"/>
        <item x="16"/>
        <item m="1" x="17"/>
        <item x="1"/>
        <item x="2"/>
        <item m="1" x="22"/>
        <item x="3"/>
        <item x="4"/>
        <item x="5"/>
        <item m="1" x="21"/>
        <item x="8"/>
        <item x="6"/>
        <item x="11"/>
        <item x="12"/>
        <item x="7"/>
        <item x="13"/>
        <item x="14"/>
        <item x="15"/>
        <item x="9"/>
        <item x="10"/>
        <item m="1" x="20"/>
        <item t="default"/>
      </items>
    </pivotField>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 numFmtId="9"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8">
    <i>
      <x v="2"/>
    </i>
    <i>
      <x v="3"/>
    </i>
    <i>
      <x v="5"/>
    </i>
    <i>
      <x v="6"/>
    </i>
    <i>
      <x v="8"/>
    </i>
    <i>
      <x v="9"/>
    </i>
    <i>
      <x v="10"/>
    </i>
    <i>
      <x v="12"/>
    </i>
    <i>
      <x v="13"/>
    </i>
    <i>
      <x v="14"/>
    </i>
    <i>
      <x v="15"/>
    </i>
    <i>
      <x v="16"/>
    </i>
    <i>
      <x v="17"/>
    </i>
    <i>
      <x v="18"/>
    </i>
    <i>
      <x v="19"/>
    </i>
    <i>
      <x v="20"/>
    </i>
    <i>
      <x v="21"/>
    </i>
    <i t="grand">
      <x/>
    </i>
  </rowItems>
  <colItems count="1">
    <i/>
  </colItems>
  <dataFields count="1">
    <dataField name="Número de riesgos" fld="6" subtotal="count" baseField="0" baseItem="0"/>
  </dataFields>
  <formats count="10">
    <format dxfId="31">
      <pivotArea type="all" dataOnly="0" outline="0" fieldPosition="0"/>
    </format>
    <format dxfId="30">
      <pivotArea outline="0" collapsedLevelsAreSubtotals="1" fieldPosition="0"/>
    </format>
    <format dxfId="29">
      <pivotArea dataOnly="0" labelOnly="1" grandRow="1" outline="0" fieldPosition="0"/>
    </format>
    <format dxfId="28">
      <pivotArea dataOnly="0" labelOnly="1" outline="0" axis="axisValues" fieldPosition="0"/>
    </format>
    <format dxfId="27">
      <pivotArea type="all" dataOnly="0" outline="0" fieldPosition="0"/>
    </format>
    <format dxfId="26">
      <pivotArea outline="0" collapsedLevelsAreSubtotals="1" fieldPosition="0"/>
    </format>
    <format dxfId="25">
      <pivotArea dataOnly="0" labelOnly="1" grandRow="1" outline="0" fieldPosition="0"/>
    </format>
    <format dxfId="24">
      <pivotArea dataOnly="0" labelOnly="1" outline="0" axis="axisValues" fieldPosition="0"/>
    </format>
    <format dxfId="23">
      <pivotArea collapsedLevelsAreSubtotals="1" fieldPosition="0">
        <references count="1">
          <reference field="0" count="21">
            <x v="1"/>
            <x v="2"/>
            <x v="3"/>
            <x v="4"/>
            <x v="5"/>
            <x v="6"/>
            <x v="7"/>
            <x v="8"/>
            <x v="9"/>
            <x v="10"/>
            <x v="11"/>
            <x v="12"/>
            <x v="13"/>
            <x v="14"/>
            <x v="15"/>
            <x v="16"/>
            <x v="17"/>
            <x v="18"/>
            <x v="19"/>
            <x v="20"/>
            <x v="21"/>
          </reference>
        </references>
      </pivotArea>
    </format>
    <format dxfId="22">
      <pivotArea dataOnly="0" labelOnly="1" fieldPosition="0">
        <references count="1">
          <reference field="0" count="21">
            <x v="1"/>
            <x v="2"/>
            <x v="3"/>
            <x v="4"/>
            <x v="5"/>
            <x v="6"/>
            <x v="7"/>
            <x v="8"/>
            <x v="9"/>
            <x v="10"/>
            <x v="11"/>
            <x v="12"/>
            <x v="13"/>
            <x v="14"/>
            <x v="15"/>
            <x v="16"/>
            <x v="17"/>
            <x v="18"/>
            <x v="19"/>
            <x v="20"/>
            <x v="21"/>
          </reference>
        </references>
      </pivotArea>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6188A-6635-40D1-BED8-928F5EF9677D}">
  <sheetPr codeName="Hoja38"/>
  <dimension ref="A1:AJ25"/>
  <sheetViews>
    <sheetView topLeftCell="N1" workbookViewId="0">
      <selection activeCell="T1" sqref="T1:U6"/>
    </sheetView>
  </sheetViews>
  <sheetFormatPr baseColWidth="10" defaultColWidth="11.42578125" defaultRowHeight="15" x14ac:dyDescent="0.25"/>
  <cols>
    <col min="1" max="1" width="12.42578125" style="185" customWidth="1"/>
    <col min="2" max="2" width="11.42578125" style="185"/>
    <col min="3" max="3" width="56.5703125" style="185" customWidth="1"/>
    <col min="4" max="5" width="77.5703125" style="185" customWidth="1"/>
    <col min="6" max="6" width="18.28515625" style="185" customWidth="1"/>
    <col min="7" max="7" width="21.140625" style="185" customWidth="1"/>
    <col min="8" max="9" width="14" style="185" customWidth="1"/>
    <col min="10" max="10" width="18" style="185" customWidth="1"/>
    <col min="11" max="11" width="36.7109375" style="185" customWidth="1"/>
    <col min="12" max="12" width="34.85546875" style="185" customWidth="1"/>
    <col min="13" max="13" width="14.42578125" style="185" customWidth="1"/>
    <col min="14" max="14" width="13.85546875" style="185" customWidth="1"/>
    <col min="15" max="16" width="11.42578125" style="185"/>
    <col min="17" max="17" width="17.85546875" style="185" customWidth="1"/>
    <col min="18" max="18" width="23.85546875" style="185" customWidth="1"/>
    <col min="19" max="19" width="11.42578125" style="185"/>
    <col min="20" max="20" width="20.28515625" style="185" customWidth="1"/>
    <col min="21" max="21" width="21" style="185" customWidth="1"/>
    <col min="22" max="22" width="11.42578125" style="185"/>
    <col min="23" max="23" width="13.85546875" style="185" customWidth="1"/>
    <col min="24" max="24" width="21.7109375" style="185" customWidth="1"/>
    <col min="25" max="25" width="17.85546875" style="185" customWidth="1"/>
    <col min="26" max="27" width="11.42578125" style="185"/>
    <col min="28" max="28" width="15" style="185" customWidth="1"/>
    <col min="29" max="29" width="15.85546875" style="185" customWidth="1"/>
    <col min="30" max="30" width="16" style="185" customWidth="1"/>
    <col min="31" max="31" width="15" style="185" customWidth="1"/>
    <col min="32" max="32" width="11.42578125" style="185"/>
    <col min="33" max="33" width="18.42578125" style="185" customWidth="1"/>
    <col min="34" max="34" width="11.140625" style="185" bestFit="1" customWidth="1"/>
    <col min="35" max="35" width="15.140625" style="185" customWidth="1"/>
    <col min="36" max="16384" width="11.42578125" style="185"/>
  </cols>
  <sheetData>
    <row r="1" spans="1:36" ht="38.25" x14ac:dyDescent="0.25">
      <c r="A1" s="172" t="s">
        <v>732</v>
      </c>
      <c r="B1" s="172" t="s">
        <v>733</v>
      </c>
      <c r="C1" s="3" t="s">
        <v>0</v>
      </c>
      <c r="D1" s="3" t="s">
        <v>734</v>
      </c>
      <c r="E1" s="3" t="s">
        <v>735</v>
      </c>
      <c r="F1" s="173" t="s">
        <v>736</v>
      </c>
      <c r="G1" s="173" t="s">
        <v>737</v>
      </c>
      <c r="H1" s="174" t="s">
        <v>738</v>
      </c>
      <c r="I1" s="174" t="s">
        <v>739</v>
      </c>
      <c r="J1" s="175" t="s">
        <v>740</v>
      </c>
      <c r="K1" s="175" t="s">
        <v>741</v>
      </c>
      <c r="L1" s="175" t="s">
        <v>742</v>
      </c>
      <c r="M1" s="176" t="s">
        <v>743</v>
      </c>
      <c r="N1" s="176" t="s">
        <v>744</v>
      </c>
      <c r="O1" s="177" t="s">
        <v>745</v>
      </c>
      <c r="P1" s="173" t="s">
        <v>746</v>
      </c>
      <c r="Q1" s="178" t="s">
        <v>747</v>
      </c>
      <c r="R1" s="178" t="s">
        <v>748</v>
      </c>
      <c r="S1" s="3" t="s">
        <v>749</v>
      </c>
      <c r="T1" s="179" t="s">
        <v>750</v>
      </c>
      <c r="U1" s="179" t="s">
        <v>751</v>
      </c>
      <c r="V1" s="3" t="s">
        <v>752</v>
      </c>
      <c r="W1" s="179" t="s">
        <v>753</v>
      </c>
      <c r="X1" s="175" t="s">
        <v>754</v>
      </c>
      <c r="Y1" s="175" t="s">
        <v>755</v>
      </c>
      <c r="Z1" s="175" t="s">
        <v>756</v>
      </c>
      <c r="AA1" s="180" t="s">
        <v>757</v>
      </c>
      <c r="AB1" s="175" t="s">
        <v>758</v>
      </c>
      <c r="AC1" s="175" t="s">
        <v>759</v>
      </c>
      <c r="AD1" s="181" t="s">
        <v>760</v>
      </c>
      <c r="AE1" s="182" t="s">
        <v>761</v>
      </c>
      <c r="AF1" s="182" t="s">
        <v>762</v>
      </c>
      <c r="AG1" s="3" t="s">
        <v>763</v>
      </c>
      <c r="AH1" s="183" t="s">
        <v>764</v>
      </c>
      <c r="AI1" s="183" t="s">
        <v>765</v>
      </c>
      <c r="AJ1" s="184" t="s">
        <v>101</v>
      </c>
    </row>
    <row r="2" spans="1:36" ht="150" x14ac:dyDescent="0.25">
      <c r="A2" s="186">
        <v>1</v>
      </c>
      <c r="B2" s="186" t="s">
        <v>1</v>
      </c>
      <c r="C2" s="4" t="s">
        <v>2</v>
      </c>
      <c r="D2" s="187" t="s">
        <v>766</v>
      </c>
      <c r="E2" s="188" t="s">
        <v>3</v>
      </c>
      <c r="F2" s="189" t="s">
        <v>4</v>
      </c>
      <c r="G2" s="190" t="s">
        <v>5</v>
      </c>
      <c r="H2" s="191" t="s">
        <v>767</v>
      </c>
      <c r="I2" s="192" t="s">
        <v>768</v>
      </c>
      <c r="J2" s="193" t="s">
        <v>769</v>
      </c>
      <c r="K2" s="187" t="s">
        <v>770</v>
      </c>
      <c r="L2" s="187" t="s">
        <v>771</v>
      </c>
      <c r="M2" s="191" t="s">
        <v>772</v>
      </c>
      <c r="N2" s="194" t="s">
        <v>773</v>
      </c>
      <c r="O2" s="187" t="e">
        <f>IF(#REF!="","",#REF!)</f>
        <v>#REF!</v>
      </c>
      <c r="P2" s="187" t="e">
        <f>IF(#REF!="","",#REF!)</f>
        <v>#REF!</v>
      </c>
      <c r="Q2" s="195" t="s">
        <v>774</v>
      </c>
      <c r="R2" s="195" t="s">
        <v>775</v>
      </c>
      <c r="S2" s="187" t="s">
        <v>776</v>
      </c>
      <c r="T2" s="195" t="s">
        <v>898</v>
      </c>
      <c r="U2" s="195" t="s">
        <v>6</v>
      </c>
      <c r="V2" s="187" t="s">
        <v>7</v>
      </c>
      <c r="W2" s="196" t="s">
        <v>8</v>
      </c>
      <c r="X2" s="187" t="s">
        <v>777</v>
      </c>
      <c r="Y2" s="197" t="s">
        <v>778</v>
      </c>
      <c r="Z2" s="187" t="s">
        <v>779</v>
      </c>
      <c r="AA2" s="197" t="s">
        <v>780</v>
      </c>
      <c r="AB2" s="187" t="s">
        <v>781</v>
      </c>
      <c r="AC2" s="187" t="s">
        <v>782</v>
      </c>
      <c r="AD2" s="198" t="s">
        <v>783</v>
      </c>
      <c r="AE2" s="191" t="s">
        <v>784</v>
      </c>
      <c r="AF2" s="191" t="s">
        <v>784</v>
      </c>
      <c r="AG2" s="4" t="s">
        <v>785</v>
      </c>
      <c r="AH2" s="199" t="e">
        <f>IF(#REF!="","",#REF!)</f>
        <v>#REF!</v>
      </c>
      <c r="AI2" s="200">
        <v>43585</v>
      </c>
      <c r="AJ2" s="199" t="s">
        <v>786</v>
      </c>
    </row>
    <row r="3" spans="1:36" ht="105" x14ac:dyDescent="0.25">
      <c r="A3" s="186">
        <v>2</v>
      </c>
      <c r="B3" s="186" t="s">
        <v>9</v>
      </c>
      <c r="C3" s="4" t="s">
        <v>10</v>
      </c>
      <c r="D3" s="187" t="s">
        <v>11</v>
      </c>
      <c r="E3" s="188" t="s">
        <v>3</v>
      </c>
      <c r="F3" s="189" t="s">
        <v>787</v>
      </c>
      <c r="G3" s="190" t="s">
        <v>12</v>
      </c>
      <c r="H3" s="191" t="s">
        <v>788</v>
      </c>
      <c r="I3" s="192" t="s">
        <v>789</v>
      </c>
      <c r="J3" s="201" t="s">
        <v>790</v>
      </c>
      <c r="K3" s="187" t="s">
        <v>791</v>
      </c>
      <c r="L3" s="187" t="s">
        <v>792</v>
      </c>
      <c r="M3" s="191" t="s">
        <v>793</v>
      </c>
      <c r="N3" s="194" t="s">
        <v>794</v>
      </c>
      <c r="O3" s="187" t="e">
        <f>IF(#REF!="","",#REF!)</f>
        <v>#REF!</v>
      </c>
      <c r="P3" s="187" t="e">
        <f>IF(#REF!="","",#REF!)</f>
        <v>#REF!</v>
      </c>
      <c r="Q3" s="195" t="s">
        <v>795</v>
      </c>
      <c r="R3" s="195" t="s">
        <v>796</v>
      </c>
      <c r="T3" s="195" t="s">
        <v>899</v>
      </c>
      <c r="U3" s="195" t="s">
        <v>13</v>
      </c>
      <c r="V3" s="187" t="s">
        <v>14</v>
      </c>
      <c r="W3" s="202" t="s">
        <v>15</v>
      </c>
      <c r="X3" s="187" t="s">
        <v>797</v>
      </c>
      <c r="Y3" s="197" t="s">
        <v>797</v>
      </c>
      <c r="Z3" s="187" t="s">
        <v>798</v>
      </c>
      <c r="AA3" s="197" t="s">
        <v>799</v>
      </c>
      <c r="AB3" s="187" t="s">
        <v>800</v>
      </c>
      <c r="AC3" s="187" t="s">
        <v>800</v>
      </c>
      <c r="AD3" s="203" t="s">
        <v>16</v>
      </c>
      <c r="AE3" s="191" t="s">
        <v>801</v>
      </c>
      <c r="AF3" s="191" t="s">
        <v>802</v>
      </c>
      <c r="AG3" s="4" t="s">
        <v>803</v>
      </c>
      <c r="AH3" s="199" t="e">
        <f>IF(#REF!="","",#REF!)</f>
        <v>#REF!</v>
      </c>
      <c r="AI3" s="200">
        <v>43708</v>
      </c>
      <c r="AJ3" s="199" t="s">
        <v>804</v>
      </c>
    </row>
    <row r="4" spans="1:36" ht="120" x14ac:dyDescent="0.25">
      <c r="B4" s="204"/>
      <c r="C4" s="4" t="s">
        <v>17</v>
      </c>
      <c r="D4" s="187" t="s">
        <v>805</v>
      </c>
      <c r="E4" s="188" t="s">
        <v>18</v>
      </c>
      <c r="F4" s="205" t="s">
        <v>19</v>
      </c>
      <c r="G4" s="190" t="s">
        <v>20</v>
      </c>
      <c r="H4" s="191" t="s">
        <v>806</v>
      </c>
      <c r="I4" s="192" t="s">
        <v>807</v>
      </c>
      <c r="J4" s="201" t="s">
        <v>808</v>
      </c>
      <c r="K4" s="187" t="s">
        <v>809</v>
      </c>
      <c r="L4" s="187" t="s">
        <v>810</v>
      </c>
      <c r="M4" s="191" t="s">
        <v>0</v>
      </c>
      <c r="N4" s="194" t="s">
        <v>811</v>
      </c>
      <c r="O4" s="187" t="e">
        <f>IF(#REF!="","",#REF!)</f>
        <v>#REF!</v>
      </c>
      <c r="P4" s="187" t="e">
        <f>IF(#REF!="","",#REF!)</f>
        <v>#REF!</v>
      </c>
      <c r="Q4" s="195" t="s">
        <v>812</v>
      </c>
      <c r="R4" s="195" t="s">
        <v>813</v>
      </c>
      <c r="T4" s="195" t="s">
        <v>215</v>
      </c>
      <c r="U4" s="195" t="s">
        <v>21</v>
      </c>
      <c r="W4" s="206" t="s">
        <v>22</v>
      </c>
      <c r="Z4" s="187" t="s">
        <v>814</v>
      </c>
      <c r="AA4" s="197" t="s">
        <v>815</v>
      </c>
      <c r="AB4" s="187" t="s">
        <v>816</v>
      </c>
      <c r="AC4" s="187" t="s">
        <v>817</v>
      </c>
      <c r="AD4" s="207" t="s">
        <v>818</v>
      </c>
      <c r="AF4" s="191" t="s">
        <v>801</v>
      </c>
      <c r="AG4" s="4" t="s">
        <v>819</v>
      </c>
      <c r="AH4" s="199" t="e">
        <f>IF(#REF!="","",#REF!)</f>
        <v>#REF!</v>
      </c>
      <c r="AI4" s="200">
        <v>43830</v>
      </c>
      <c r="AJ4" s="199" t="s">
        <v>820</v>
      </c>
    </row>
    <row r="5" spans="1:36" ht="75" x14ac:dyDescent="0.25">
      <c r="B5" s="208"/>
      <c r="C5" s="4" t="s">
        <v>23</v>
      </c>
      <c r="D5" s="187" t="s">
        <v>24</v>
      </c>
      <c r="E5" s="188" t="s">
        <v>25</v>
      </c>
      <c r="F5" s="205" t="s">
        <v>26</v>
      </c>
      <c r="G5" s="190" t="s">
        <v>27</v>
      </c>
      <c r="H5" s="191" t="s">
        <v>821</v>
      </c>
      <c r="I5" s="192" t="s">
        <v>18</v>
      </c>
      <c r="J5" s="193" t="s">
        <v>822</v>
      </c>
      <c r="K5" s="187" t="s">
        <v>823</v>
      </c>
      <c r="L5" s="187" t="s">
        <v>824</v>
      </c>
      <c r="M5" s="191" t="s">
        <v>807</v>
      </c>
      <c r="N5" s="194" t="s">
        <v>825</v>
      </c>
      <c r="O5" s="187" t="e">
        <f>IF(#REF!="","",#REF!)</f>
        <v>#REF!</v>
      </c>
      <c r="P5" s="187" t="e">
        <f>IF(#REF!="","",#REF!)</f>
        <v>#REF!</v>
      </c>
      <c r="Q5" s="195" t="s">
        <v>826</v>
      </c>
      <c r="R5" s="195" t="s">
        <v>827</v>
      </c>
      <c r="T5" s="195" t="s">
        <v>171</v>
      </c>
      <c r="U5" s="195" t="s">
        <v>828</v>
      </c>
      <c r="W5" s="209" t="s">
        <v>28</v>
      </c>
      <c r="AB5" s="187" t="s">
        <v>829</v>
      </c>
      <c r="AC5" s="187" t="s">
        <v>830</v>
      </c>
      <c r="AG5" s="4" t="s">
        <v>29</v>
      </c>
      <c r="AH5" s="199" t="e">
        <f>IF(#REF!="","",#REF!)</f>
        <v>#REF!</v>
      </c>
      <c r="AI5" s="210"/>
      <c r="AJ5" s="199" t="s">
        <v>98</v>
      </c>
    </row>
    <row r="6" spans="1:36" ht="75" x14ac:dyDescent="0.25">
      <c r="B6" s="208"/>
      <c r="C6" s="4" t="s">
        <v>30</v>
      </c>
      <c r="D6" s="187" t="s">
        <v>831</v>
      </c>
      <c r="E6" s="187" t="s">
        <v>31</v>
      </c>
      <c r="F6" s="205" t="s">
        <v>32</v>
      </c>
      <c r="G6" s="190" t="s">
        <v>832</v>
      </c>
      <c r="H6" s="191" t="s">
        <v>833</v>
      </c>
      <c r="I6" s="192" t="s">
        <v>834</v>
      </c>
      <c r="J6" s="201" t="s">
        <v>835</v>
      </c>
      <c r="K6" s="187" t="s">
        <v>836</v>
      </c>
      <c r="L6" s="187" t="s">
        <v>837</v>
      </c>
      <c r="M6" s="191" t="s">
        <v>838</v>
      </c>
      <c r="N6" s="194" t="s">
        <v>839</v>
      </c>
      <c r="O6" s="187" t="e">
        <f>IF(#REF!="","",#REF!)</f>
        <v>#REF!</v>
      </c>
      <c r="P6" s="187" t="e">
        <f>IF(#REF!="","",#REF!)</f>
        <v>#REF!</v>
      </c>
      <c r="Q6" s="195" t="s">
        <v>840</v>
      </c>
      <c r="R6" s="195" t="s">
        <v>841</v>
      </c>
      <c r="T6" s="195" t="s">
        <v>172</v>
      </c>
      <c r="U6" s="195" t="s">
        <v>900</v>
      </c>
      <c r="AG6" s="4" t="s">
        <v>33</v>
      </c>
      <c r="AH6" s="199" t="e">
        <f>IF(#REF!="","",#REF!)</f>
        <v>#REF!</v>
      </c>
      <c r="AI6" s="211"/>
      <c r="AJ6" s="199" t="s">
        <v>842</v>
      </c>
    </row>
    <row r="7" spans="1:36" ht="90" x14ac:dyDescent="0.25">
      <c r="B7" s="208"/>
      <c r="C7" s="4" t="s">
        <v>34</v>
      </c>
      <c r="D7" s="187" t="s">
        <v>843</v>
      </c>
      <c r="E7" s="187" t="s">
        <v>18</v>
      </c>
      <c r="F7" s="205" t="s">
        <v>35</v>
      </c>
      <c r="G7" s="190" t="s">
        <v>36</v>
      </c>
      <c r="H7" s="191" t="s">
        <v>844</v>
      </c>
      <c r="I7" s="192" t="s">
        <v>845</v>
      </c>
      <c r="J7" s="201" t="s">
        <v>846</v>
      </c>
      <c r="K7" s="187" t="s">
        <v>847</v>
      </c>
      <c r="L7" s="187" t="s">
        <v>848</v>
      </c>
      <c r="M7" s="191" t="s">
        <v>849</v>
      </c>
      <c r="N7" s="194" t="s">
        <v>850</v>
      </c>
      <c r="O7" s="187" t="e">
        <f>IF(#REF!="","",#REF!)</f>
        <v>#REF!</v>
      </c>
      <c r="P7" s="187" t="e">
        <f>IF(#REF!="","",#REF!)</f>
        <v>#REF!</v>
      </c>
      <c r="AG7" s="4" t="s">
        <v>851</v>
      </c>
      <c r="AH7" s="199" t="e">
        <f>IF(#REF!="","",#REF!)</f>
        <v>#REF!</v>
      </c>
      <c r="AI7" s="212"/>
      <c r="AJ7" s="199" t="s">
        <v>91</v>
      </c>
    </row>
    <row r="8" spans="1:36" ht="90" x14ac:dyDescent="0.25">
      <c r="B8" s="208"/>
      <c r="C8" s="4" t="s">
        <v>37</v>
      </c>
      <c r="D8" s="187" t="s">
        <v>852</v>
      </c>
      <c r="E8" s="187" t="s">
        <v>3</v>
      </c>
      <c r="F8" s="205" t="s">
        <v>38</v>
      </c>
      <c r="H8" s="191" t="s">
        <v>853</v>
      </c>
      <c r="I8" s="213"/>
      <c r="J8" s="201" t="s">
        <v>854</v>
      </c>
      <c r="K8" s="214" t="s">
        <v>855</v>
      </c>
      <c r="L8" s="187" t="s">
        <v>856</v>
      </c>
      <c r="M8" s="191" t="s">
        <v>857</v>
      </c>
      <c r="N8" s="192" t="s">
        <v>858</v>
      </c>
      <c r="O8" s="187" t="e">
        <f>IF(#REF!="","",#REF!)</f>
        <v>#REF!</v>
      </c>
      <c r="P8" s="187" t="e">
        <f>IF(#REF!="","",#REF!)</f>
        <v>#REF!</v>
      </c>
      <c r="AG8" s="4" t="s">
        <v>39</v>
      </c>
      <c r="AH8" s="199" t="e">
        <f>IF(#REF!="","",#REF!)</f>
        <v>#REF!</v>
      </c>
      <c r="AJ8" s="199" t="s">
        <v>95</v>
      </c>
    </row>
    <row r="9" spans="1:36" ht="105" x14ac:dyDescent="0.25">
      <c r="B9" s="208"/>
      <c r="C9" s="4" t="s">
        <v>40</v>
      </c>
      <c r="D9" s="187" t="s">
        <v>859</v>
      </c>
      <c r="E9" s="187" t="s">
        <v>18</v>
      </c>
      <c r="F9" s="205" t="s">
        <v>41</v>
      </c>
      <c r="H9" s="191" t="s">
        <v>860</v>
      </c>
      <c r="I9" s="215"/>
      <c r="J9" s="216" t="s">
        <v>861</v>
      </c>
      <c r="L9" s="187" t="s">
        <v>862</v>
      </c>
      <c r="O9" s="187" t="e">
        <f>IF(#REF!="","",#REF!)</f>
        <v>#REF!</v>
      </c>
      <c r="P9" s="187" t="e">
        <f>IF(#REF!="","",#REF!)</f>
        <v>#REF!</v>
      </c>
      <c r="AG9" s="4" t="s">
        <v>42</v>
      </c>
      <c r="AH9" s="199" t="e">
        <f>IF(#REF!="","",#REF!)</f>
        <v>#REF!</v>
      </c>
      <c r="AJ9" s="199" t="s">
        <v>863</v>
      </c>
    </row>
    <row r="10" spans="1:36" ht="75" x14ac:dyDescent="0.25">
      <c r="B10" s="208"/>
      <c r="C10" s="4" t="s">
        <v>43</v>
      </c>
      <c r="D10" s="187" t="s">
        <v>864</v>
      </c>
      <c r="E10" s="187" t="s">
        <v>31</v>
      </c>
      <c r="F10" s="205" t="s">
        <v>44</v>
      </c>
      <c r="H10" s="191" t="s">
        <v>865</v>
      </c>
      <c r="I10" s="217"/>
      <c r="L10" s="187" t="s">
        <v>866</v>
      </c>
      <c r="O10" s="187" t="e">
        <f>IF(#REF!="","",#REF!)</f>
        <v>#REF!</v>
      </c>
      <c r="P10" s="187" t="e">
        <f>IF(#REF!="","",#REF!)</f>
        <v>#REF!</v>
      </c>
      <c r="AG10" s="4" t="s">
        <v>45</v>
      </c>
      <c r="AH10" s="199" t="e">
        <f>IF(#REF!="","",#REF!)</f>
        <v>#REF!</v>
      </c>
      <c r="AJ10" s="199" t="s">
        <v>867</v>
      </c>
    </row>
    <row r="11" spans="1:36" ht="75" x14ac:dyDescent="0.25">
      <c r="B11" s="208"/>
      <c r="C11" s="4" t="s">
        <v>46</v>
      </c>
      <c r="D11" s="187" t="s">
        <v>868</v>
      </c>
      <c r="E11" s="187" t="s">
        <v>3</v>
      </c>
      <c r="L11" s="187" t="s">
        <v>869</v>
      </c>
      <c r="O11" s="187" t="e">
        <f>IF(#REF!="","",#REF!)</f>
        <v>#REF!</v>
      </c>
      <c r="P11" s="187" t="e">
        <f>IF(#REF!="","",#REF!)</f>
        <v>#REF!</v>
      </c>
      <c r="AG11" s="4" t="s">
        <v>870</v>
      </c>
      <c r="AH11" s="199" t="e">
        <f>IF(#REF!="","",#REF!)</f>
        <v>#REF!</v>
      </c>
      <c r="AJ11" s="199" t="s">
        <v>94</v>
      </c>
    </row>
    <row r="12" spans="1:36" ht="105" x14ac:dyDescent="0.25">
      <c r="B12" s="208"/>
      <c r="C12" s="4" t="s">
        <v>47</v>
      </c>
      <c r="D12" s="187" t="s">
        <v>871</v>
      </c>
      <c r="E12" s="187" t="s">
        <v>25</v>
      </c>
      <c r="L12" s="187" t="s">
        <v>872</v>
      </c>
      <c r="AG12" s="4" t="s">
        <v>42</v>
      </c>
      <c r="AH12" s="199" t="e">
        <f>IF(#REF!="","",#REF!)</f>
        <v>#REF!</v>
      </c>
      <c r="AJ12" s="199" t="s">
        <v>863</v>
      </c>
    </row>
    <row r="13" spans="1:36" ht="90" x14ac:dyDescent="0.25">
      <c r="B13" s="208"/>
      <c r="C13" s="4" t="s">
        <v>48</v>
      </c>
      <c r="D13" s="187" t="s">
        <v>873</v>
      </c>
      <c r="E13" s="187" t="s">
        <v>3</v>
      </c>
      <c r="L13" s="187" t="s">
        <v>874</v>
      </c>
      <c r="AG13" s="4" t="s">
        <v>875</v>
      </c>
      <c r="AH13" s="199" t="e">
        <f>IF(#REF!="","",#REF!)</f>
        <v>#REF!</v>
      </c>
      <c r="AJ13" s="199" t="s">
        <v>96</v>
      </c>
    </row>
    <row r="14" spans="1:36" ht="75" x14ac:dyDescent="0.25">
      <c r="B14" s="208"/>
      <c r="C14" s="4" t="s">
        <v>49</v>
      </c>
      <c r="D14" s="187" t="s">
        <v>876</v>
      </c>
      <c r="E14" s="187" t="s">
        <v>3</v>
      </c>
      <c r="L14" s="187" t="s">
        <v>877</v>
      </c>
      <c r="AG14" s="4" t="s">
        <v>878</v>
      </c>
      <c r="AH14" s="199" t="e">
        <f>IF(#REF!="","",#REF!)</f>
        <v>#REF!</v>
      </c>
      <c r="AJ14" s="185" t="s">
        <v>879</v>
      </c>
    </row>
    <row r="15" spans="1:36" ht="75" x14ac:dyDescent="0.25">
      <c r="B15" s="208"/>
      <c r="C15" s="4" t="s">
        <v>50</v>
      </c>
      <c r="D15" s="187" t="s">
        <v>880</v>
      </c>
      <c r="E15" s="187" t="s">
        <v>25</v>
      </c>
      <c r="L15" s="187" t="s">
        <v>881</v>
      </c>
      <c r="AG15" s="4" t="s">
        <v>51</v>
      </c>
      <c r="AH15" s="199" t="e">
        <f>IF(#REF!="","",#REF!)</f>
        <v>#REF!</v>
      </c>
      <c r="AJ15" s="199" t="s">
        <v>100</v>
      </c>
    </row>
    <row r="16" spans="1:36" ht="90" x14ac:dyDescent="0.25">
      <c r="B16" s="208"/>
      <c r="C16" s="4" t="s">
        <v>52</v>
      </c>
      <c r="D16" s="187" t="s">
        <v>882</v>
      </c>
      <c r="E16" s="187" t="s">
        <v>25</v>
      </c>
      <c r="L16" s="187" t="s">
        <v>883</v>
      </c>
      <c r="AG16" s="4" t="s">
        <v>53</v>
      </c>
      <c r="AH16" s="199" t="e">
        <f>IF(#REF!="","",#REF!)</f>
        <v>#REF!</v>
      </c>
      <c r="AJ16" s="199" t="s">
        <v>92</v>
      </c>
    </row>
    <row r="17" spans="2:36" ht="75" x14ac:dyDescent="0.25">
      <c r="B17" s="208"/>
      <c r="C17" s="4" t="s">
        <v>54</v>
      </c>
      <c r="D17" s="187" t="s">
        <v>884</v>
      </c>
      <c r="E17" s="187" t="s">
        <v>25</v>
      </c>
      <c r="L17" s="187" t="s">
        <v>885</v>
      </c>
      <c r="AG17" s="4" t="s">
        <v>886</v>
      </c>
      <c r="AJ17" s="199" t="s">
        <v>100</v>
      </c>
    </row>
    <row r="18" spans="2:36" ht="75" x14ac:dyDescent="0.25">
      <c r="B18" s="208"/>
      <c r="C18" s="4" t="s">
        <v>55</v>
      </c>
      <c r="D18" s="187" t="s">
        <v>887</v>
      </c>
      <c r="E18" s="187" t="s">
        <v>3</v>
      </c>
      <c r="L18" s="214" t="s">
        <v>888</v>
      </c>
      <c r="AG18" s="4" t="s">
        <v>56</v>
      </c>
      <c r="AJ18" s="199" t="s">
        <v>93</v>
      </c>
    </row>
    <row r="19" spans="2:36" ht="75" x14ac:dyDescent="0.25">
      <c r="B19" s="208"/>
      <c r="C19" s="4" t="s">
        <v>57</v>
      </c>
      <c r="D19" s="187" t="s">
        <v>58</v>
      </c>
      <c r="E19" s="187" t="s">
        <v>25</v>
      </c>
      <c r="L19" s="214" t="s">
        <v>889</v>
      </c>
      <c r="AG19" s="4" t="s">
        <v>51</v>
      </c>
      <c r="AJ19" s="199" t="s">
        <v>100</v>
      </c>
    </row>
    <row r="20" spans="2:36" ht="150" x14ac:dyDescent="0.25">
      <c r="B20" s="208"/>
      <c r="C20" s="4" t="s">
        <v>59</v>
      </c>
      <c r="D20" s="187" t="s">
        <v>890</v>
      </c>
      <c r="E20" s="187" t="s">
        <v>18</v>
      </c>
      <c r="AG20" s="4" t="s">
        <v>60</v>
      </c>
      <c r="AJ20" s="199" t="s">
        <v>92</v>
      </c>
    </row>
    <row r="21" spans="2:36" ht="45" x14ac:dyDescent="0.25">
      <c r="B21" s="208"/>
      <c r="C21" s="4" t="s">
        <v>61</v>
      </c>
      <c r="D21" s="187" t="s">
        <v>62</v>
      </c>
      <c r="E21" s="187" t="s">
        <v>25</v>
      </c>
      <c r="AG21" s="4" t="s">
        <v>63</v>
      </c>
      <c r="AJ21" s="199" t="s">
        <v>99</v>
      </c>
    </row>
    <row r="22" spans="2:36" ht="60" x14ac:dyDescent="0.25">
      <c r="B22" s="208"/>
      <c r="C22" s="4" t="s">
        <v>64</v>
      </c>
      <c r="D22" s="187" t="s">
        <v>891</v>
      </c>
      <c r="E22" s="187" t="s">
        <v>25</v>
      </c>
      <c r="AG22" s="4" t="s">
        <v>65</v>
      </c>
      <c r="AJ22" s="199" t="s">
        <v>892</v>
      </c>
    </row>
    <row r="23" spans="2:36" ht="75" x14ac:dyDescent="0.25">
      <c r="B23" s="208"/>
      <c r="C23" s="4" t="s">
        <v>66</v>
      </c>
      <c r="D23" s="187" t="s">
        <v>893</v>
      </c>
      <c r="E23" s="187" t="s">
        <v>3</v>
      </c>
      <c r="AG23" s="4" t="s">
        <v>894</v>
      </c>
      <c r="AJ23" s="199" t="s">
        <v>97</v>
      </c>
    </row>
    <row r="24" spans="2:36" ht="105" x14ac:dyDescent="0.25">
      <c r="C24" s="4" t="s">
        <v>124</v>
      </c>
      <c r="AJ24" s="199" t="s">
        <v>126</v>
      </c>
    </row>
    <row r="25" spans="2:36" ht="45" x14ac:dyDescent="0.25">
      <c r="C25" s="4" t="s">
        <v>125</v>
      </c>
      <c r="AJ25" s="199" t="s">
        <v>91</v>
      </c>
    </row>
  </sheetData>
  <autoFilter ref="B1:G1" xr:uid="{26BE5D6B-E1F1-4732-8B88-E1F067D8600A}"/>
  <conditionalFormatting sqref="AC16">
    <cfRule type="cellIs" priority="1" operator="equal">
      <formula>$W$4</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tabColor theme="5" tint="-0.249977111117893"/>
  </sheetPr>
  <dimension ref="A1:CB117"/>
  <sheetViews>
    <sheetView showGridLines="0" tabSelected="1" view="pageBreakPreview" zoomScale="70" zoomScaleNormal="60" zoomScaleSheetLayoutView="70" workbookViewId="0">
      <selection sqref="A1:AB1"/>
    </sheetView>
  </sheetViews>
  <sheetFormatPr baseColWidth="10" defaultColWidth="11.42578125" defaultRowHeight="12.75" x14ac:dyDescent="0.2"/>
  <cols>
    <col min="1" max="1" width="35.5703125" style="1" customWidth="1"/>
    <col min="2" max="2" width="30.7109375" style="1" customWidth="1"/>
    <col min="3" max="3" width="53.85546875" style="1" customWidth="1"/>
    <col min="4" max="4" width="25" style="1" customWidth="1"/>
    <col min="5" max="5" width="19" style="1" customWidth="1"/>
    <col min="6" max="6" width="53.85546875" style="1" customWidth="1"/>
    <col min="7" max="7" width="57.5703125" style="1" customWidth="1"/>
    <col min="8" max="8" width="15.7109375" style="1" customWidth="1"/>
    <col min="9" max="9" width="19.42578125" style="1" customWidth="1"/>
    <col min="10" max="10" width="17.140625" style="1" customWidth="1"/>
    <col min="11" max="13" width="41" style="1" customWidth="1"/>
    <col min="14" max="14" width="44.85546875" style="1" customWidth="1"/>
    <col min="15" max="17" width="50.7109375" style="1" customWidth="1"/>
    <col min="18" max="18" width="5.28515625" style="1" customWidth="1"/>
    <col min="19" max="19" width="8.140625" style="1" customWidth="1"/>
    <col min="20" max="21" width="5.28515625" style="1" customWidth="1"/>
    <col min="22" max="22" width="18.85546875" style="1" customWidth="1"/>
    <col min="23" max="23" width="52.28515625" style="1" customWidth="1"/>
    <col min="24" max="24" width="5.28515625" style="1" customWidth="1"/>
    <col min="25" max="25" width="8.42578125" style="1" customWidth="1"/>
    <col min="26" max="26" width="5.28515625" style="1" customWidth="1"/>
    <col min="27" max="27" width="8.42578125" style="1" customWidth="1"/>
    <col min="28" max="28" width="18.85546875" style="1" customWidth="1"/>
    <col min="29" max="29" width="31.140625" style="1" customWidth="1"/>
    <col min="30" max="30" width="15.85546875" style="1" customWidth="1"/>
    <col min="31" max="31" width="70.85546875" style="1" customWidth="1"/>
    <col min="32" max="32" width="46.5703125" style="1" customWidth="1"/>
    <col min="33" max="33" width="30.7109375" style="1" customWidth="1"/>
    <col min="34" max="35" width="20.42578125" style="1" customWidth="1"/>
    <col min="36" max="36" width="70.85546875" style="1" customWidth="1"/>
    <col min="37" max="38" width="30.7109375" style="1" customWidth="1"/>
    <col min="39" max="40" width="20.42578125" style="1" customWidth="1"/>
    <col min="41" max="43" width="70.7109375" style="1" customWidth="1"/>
    <col min="44" max="44" width="14.7109375" style="1" customWidth="1"/>
    <col min="45" max="45" width="23.42578125" style="1" customWidth="1"/>
    <col min="46" max="46" width="31.42578125" style="1" customWidth="1"/>
    <col min="47" max="47" width="14.7109375" style="1" customWidth="1"/>
    <col min="48" max="48" width="23.42578125" style="1" customWidth="1"/>
    <col min="49" max="49" width="31.42578125" style="1" customWidth="1"/>
    <col min="50" max="50" width="14.7109375" style="1" customWidth="1"/>
    <col min="51" max="51" width="23.42578125" style="1" customWidth="1"/>
    <col min="52" max="52" width="31.42578125" style="1" customWidth="1"/>
    <col min="53" max="53" width="14.7109375" style="1" customWidth="1"/>
    <col min="54" max="54" width="23.42578125" style="1" customWidth="1"/>
    <col min="55" max="55" width="31.42578125" style="1" customWidth="1"/>
    <col min="56" max="56" width="14.7109375" style="1" customWidth="1"/>
    <col min="57" max="57" width="23.42578125" style="1" customWidth="1"/>
    <col min="58" max="58" width="31.42578125" style="1" customWidth="1"/>
    <col min="59" max="59" width="14.7109375" style="1" customWidth="1"/>
    <col min="60" max="60" width="23.42578125" style="1" customWidth="1"/>
    <col min="61" max="61" width="31.42578125" style="1" customWidth="1"/>
    <col min="62" max="62" width="14.7109375" style="1" customWidth="1"/>
    <col min="63" max="63" width="23.42578125" style="1" customWidth="1"/>
    <col min="64" max="64" width="31.42578125" style="1" customWidth="1"/>
    <col min="65" max="65" width="14.7109375" style="1" customWidth="1"/>
    <col min="66" max="66" width="23.42578125" style="1" customWidth="1"/>
    <col min="67" max="67" width="31.42578125" style="1" customWidth="1"/>
    <col min="68" max="68" width="14.7109375" style="1" customWidth="1"/>
    <col min="69" max="69" width="23.42578125" style="1" customWidth="1"/>
    <col min="70" max="70" width="31.42578125" style="1" customWidth="1"/>
    <col min="71" max="71" width="14.7109375" style="1" customWidth="1"/>
    <col min="72" max="72" width="23.42578125" style="1" customWidth="1"/>
    <col min="73" max="73" width="31.42578125" style="1" customWidth="1"/>
    <col min="74" max="74" width="14.7109375" style="1" customWidth="1"/>
    <col min="75" max="75" width="23.42578125" style="1" customWidth="1"/>
    <col min="76" max="76" width="31.42578125" style="1" customWidth="1"/>
    <col min="77" max="77" width="14.7109375" style="1" customWidth="1"/>
    <col min="78" max="78" width="23.42578125" style="1" customWidth="1"/>
    <col min="79" max="79" width="31.42578125" style="1" customWidth="1"/>
    <col min="80" max="16384" width="11.42578125" style="1"/>
  </cols>
  <sheetData>
    <row r="1" spans="1:80" ht="81" customHeight="1" x14ac:dyDescent="0.2">
      <c r="A1" s="128"/>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02"/>
      <c r="AD1" s="103"/>
      <c r="AE1" s="102"/>
      <c r="AF1" s="102"/>
      <c r="AG1" s="102"/>
      <c r="AH1" s="102"/>
      <c r="AI1" s="102"/>
      <c r="AJ1" s="102"/>
      <c r="AK1" s="102"/>
      <c r="AL1" s="102"/>
      <c r="AM1" s="102"/>
      <c r="AN1" s="102"/>
      <c r="AO1" s="102"/>
      <c r="AP1" s="102"/>
      <c r="AQ1" s="104"/>
    </row>
    <row r="2" spans="1:80" ht="9.75" customHeight="1" x14ac:dyDescent="0.2">
      <c r="A2" s="160" t="s">
        <v>89</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2"/>
    </row>
    <row r="3" spans="1:80" ht="9.75" customHeight="1" x14ac:dyDescent="0.2">
      <c r="A3" s="160"/>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2"/>
    </row>
    <row r="4" spans="1:80" ht="9.75" customHeight="1" x14ac:dyDescent="0.2">
      <c r="A4" s="160"/>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2"/>
    </row>
    <row r="5" spans="1:80" ht="5.25" customHeight="1" thickBot="1" x14ac:dyDescent="0.25">
      <c r="A5" s="126"/>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26"/>
      <c r="AD5" s="26"/>
      <c r="AE5" s="26"/>
      <c r="AF5" s="26"/>
      <c r="AG5" s="26"/>
      <c r="AH5" s="26"/>
      <c r="AI5" s="26"/>
      <c r="AJ5" s="26"/>
      <c r="AK5" s="26"/>
      <c r="AL5" s="26"/>
      <c r="AM5" s="26"/>
      <c r="AN5" s="26"/>
      <c r="AO5" s="26"/>
      <c r="AP5" s="26"/>
      <c r="AQ5" s="105"/>
    </row>
    <row r="6" spans="1:80" ht="51" customHeight="1" x14ac:dyDescent="0.2">
      <c r="A6" s="106" t="s">
        <v>76</v>
      </c>
      <c r="B6" s="85">
        <v>44587</v>
      </c>
      <c r="C6" s="2"/>
      <c r="D6" s="107"/>
      <c r="E6" s="107"/>
      <c r="F6" s="107"/>
      <c r="G6" s="107"/>
      <c r="H6" s="107"/>
      <c r="I6" s="107"/>
      <c r="J6" s="107"/>
      <c r="K6" s="107"/>
      <c r="L6" s="107"/>
      <c r="M6" s="107"/>
      <c r="N6" s="107"/>
      <c r="O6" s="107"/>
      <c r="P6" s="107"/>
      <c r="Q6" s="107"/>
      <c r="R6" s="154" t="s">
        <v>731</v>
      </c>
      <c r="S6" s="155"/>
      <c r="T6" s="155"/>
      <c r="U6" s="155"/>
      <c r="V6" s="155"/>
      <c r="W6" s="155"/>
      <c r="X6" s="155"/>
      <c r="Y6" s="155"/>
      <c r="Z6" s="155"/>
      <c r="AA6" s="155"/>
      <c r="AB6" s="155"/>
      <c r="AC6" s="156"/>
      <c r="AD6" s="9"/>
      <c r="AE6" s="26"/>
      <c r="AF6" s="26"/>
      <c r="AG6" s="26"/>
      <c r="AH6" s="26"/>
      <c r="AI6" s="26"/>
      <c r="AJ6" s="26"/>
      <c r="AK6" s="26"/>
      <c r="AL6" s="26"/>
      <c r="AM6" s="26"/>
      <c r="AN6" s="26"/>
      <c r="AO6" s="26"/>
      <c r="AP6" s="26"/>
      <c r="AQ6" s="105"/>
    </row>
    <row r="7" spans="1:80" ht="4.5" customHeight="1" thickBot="1" x14ac:dyDescent="0.25">
      <c r="A7" s="2"/>
      <c r="B7" s="26"/>
      <c r="C7" s="26"/>
      <c r="D7" s="26"/>
      <c r="E7" s="26"/>
      <c r="F7" s="26"/>
      <c r="G7" s="26"/>
      <c r="H7" s="26"/>
      <c r="I7" s="26"/>
      <c r="J7" s="26"/>
      <c r="K7" s="26"/>
      <c r="L7" s="26"/>
      <c r="M7" s="26"/>
      <c r="N7" s="26"/>
      <c r="O7" s="26"/>
      <c r="P7" s="26"/>
      <c r="Q7" s="26"/>
      <c r="R7" s="157"/>
      <c r="S7" s="158"/>
      <c r="T7" s="158"/>
      <c r="U7" s="158"/>
      <c r="V7" s="158"/>
      <c r="W7" s="158"/>
      <c r="X7" s="158"/>
      <c r="Y7" s="158"/>
      <c r="Z7" s="158"/>
      <c r="AA7" s="158"/>
      <c r="AB7" s="158"/>
      <c r="AC7" s="159"/>
      <c r="AD7" s="5"/>
      <c r="AE7" s="26"/>
      <c r="AF7" s="26"/>
      <c r="AG7" s="26"/>
      <c r="AH7" s="26"/>
      <c r="AI7" s="26"/>
      <c r="AJ7" s="26"/>
      <c r="AK7" s="26"/>
      <c r="AL7" s="26"/>
      <c r="AM7" s="26"/>
      <c r="AN7" s="26"/>
      <c r="AO7" s="26"/>
      <c r="AP7" s="26"/>
      <c r="AQ7" s="105"/>
    </row>
    <row r="8" spans="1:80" ht="5.25" customHeight="1" thickBot="1" x14ac:dyDescent="0.25">
      <c r="A8" s="108"/>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5"/>
      <c r="AE8" s="26"/>
      <c r="AF8" s="26"/>
      <c r="AG8" s="26"/>
      <c r="AH8" s="26"/>
      <c r="AI8" s="26"/>
      <c r="AJ8" s="26"/>
      <c r="AK8" s="26"/>
      <c r="AL8" s="26"/>
      <c r="AM8" s="26"/>
      <c r="AN8" s="26"/>
      <c r="AO8" s="26"/>
      <c r="AP8" s="26"/>
      <c r="AQ8" s="105"/>
    </row>
    <row r="9" spans="1:80" ht="18" customHeight="1" x14ac:dyDescent="0.2">
      <c r="A9" s="109"/>
      <c r="B9" s="86"/>
      <c r="C9" s="109"/>
      <c r="D9" s="109"/>
      <c r="E9" s="86"/>
      <c r="F9" s="13"/>
      <c r="G9" s="89"/>
      <c r="H9" s="90"/>
      <c r="I9" s="13"/>
      <c r="J9" s="90"/>
      <c r="K9" s="130" t="s">
        <v>77</v>
      </c>
      <c r="L9" s="131"/>
      <c r="M9" s="132"/>
      <c r="N9" s="136" t="s">
        <v>78</v>
      </c>
      <c r="O9" s="137"/>
      <c r="P9" s="137"/>
      <c r="Q9" s="138"/>
      <c r="R9" s="142"/>
      <c r="S9" s="142"/>
      <c r="T9" s="143" t="s">
        <v>79</v>
      </c>
      <c r="U9" s="143"/>
      <c r="V9" s="143"/>
      <c r="W9" s="144"/>
      <c r="X9" s="148" t="s">
        <v>80</v>
      </c>
      <c r="Y9" s="149"/>
      <c r="Z9" s="149"/>
      <c r="AA9" s="149"/>
      <c r="AB9" s="149"/>
      <c r="AC9" s="150"/>
      <c r="AD9" s="163" t="s">
        <v>75</v>
      </c>
      <c r="AE9" s="164"/>
      <c r="AF9" s="164"/>
      <c r="AG9" s="164"/>
      <c r="AH9" s="164"/>
      <c r="AI9" s="164"/>
      <c r="AJ9" s="164"/>
      <c r="AK9" s="164"/>
      <c r="AL9" s="164"/>
      <c r="AM9" s="164"/>
      <c r="AN9" s="164"/>
      <c r="AO9" s="164"/>
      <c r="AP9" s="164"/>
      <c r="AQ9" s="164"/>
      <c r="AR9" s="113" t="s">
        <v>73</v>
      </c>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4"/>
    </row>
    <row r="10" spans="1:80" ht="21.95" customHeight="1" x14ac:dyDescent="0.2">
      <c r="A10" s="110"/>
      <c r="B10" s="87"/>
      <c r="C10" s="110"/>
      <c r="D10" s="110"/>
      <c r="E10" s="87"/>
      <c r="F10" s="93"/>
      <c r="G10" s="91"/>
      <c r="H10" s="92"/>
      <c r="I10" s="93"/>
      <c r="J10" s="92"/>
      <c r="K10" s="133"/>
      <c r="L10" s="134"/>
      <c r="M10" s="135"/>
      <c r="N10" s="139"/>
      <c r="O10" s="140"/>
      <c r="P10" s="140"/>
      <c r="Q10" s="141"/>
      <c r="R10" s="94"/>
      <c r="S10" s="95"/>
      <c r="T10" s="145"/>
      <c r="U10" s="146"/>
      <c r="V10" s="146"/>
      <c r="W10" s="147"/>
      <c r="X10" s="151"/>
      <c r="Y10" s="152"/>
      <c r="Z10" s="152"/>
      <c r="AA10" s="152"/>
      <c r="AB10" s="152"/>
      <c r="AC10" s="153"/>
      <c r="AD10" s="14"/>
      <c r="AE10" s="117" t="s">
        <v>134</v>
      </c>
      <c r="AF10" s="118"/>
      <c r="AG10" s="118"/>
      <c r="AH10" s="118"/>
      <c r="AI10" s="119"/>
      <c r="AJ10" s="120" t="s">
        <v>81</v>
      </c>
      <c r="AK10" s="121"/>
      <c r="AL10" s="121"/>
      <c r="AM10" s="121"/>
      <c r="AN10" s="122"/>
      <c r="AO10" s="123" t="s">
        <v>82</v>
      </c>
      <c r="AP10" s="124"/>
      <c r="AQ10" s="12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6"/>
    </row>
    <row r="11" spans="1:80" ht="132" customHeight="1" x14ac:dyDescent="0.2">
      <c r="A11" s="111" t="s">
        <v>127</v>
      </c>
      <c r="B11" s="88" t="s">
        <v>130</v>
      </c>
      <c r="C11" s="111" t="s">
        <v>131</v>
      </c>
      <c r="D11" s="111" t="s">
        <v>132</v>
      </c>
      <c r="E11" s="88" t="s">
        <v>133</v>
      </c>
      <c r="F11" s="74" t="s">
        <v>145</v>
      </c>
      <c r="G11" s="96" t="s">
        <v>135</v>
      </c>
      <c r="H11" s="74" t="s">
        <v>67</v>
      </c>
      <c r="I11" s="74" t="s">
        <v>146</v>
      </c>
      <c r="J11" s="74" t="s">
        <v>136</v>
      </c>
      <c r="K11" s="6" t="s">
        <v>68</v>
      </c>
      <c r="L11" s="6" t="s">
        <v>69</v>
      </c>
      <c r="M11" s="7" t="s">
        <v>137</v>
      </c>
      <c r="N11" s="6" t="s">
        <v>128</v>
      </c>
      <c r="O11" s="6" t="s">
        <v>138</v>
      </c>
      <c r="P11" s="6" t="s">
        <v>84</v>
      </c>
      <c r="Q11" s="6" t="s">
        <v>139</v>
      </c>
      <c r="R11" s="11" t="s">
        <v>140</v>
      </c>
      <c r="S11" s="11" t="s">
        <v>147</v>
      </c>
      <c r="T11" s="11" t="s">
        <v>141</v>
      </c>
      <c r="U11" s="11" t="s">
        <v>148</v>
      </c>
      <c r="V11" s="12" t="s">
        <v>142</v>
      </c>
      <c r="W11" s="12" t="s">
        <v>85</v>
      </c>
      <c r="X11" s="8" t="s">
        <v>143</v>
      </c>
      <c r="Y11" s="11" t="s">
        <v>149</v>
      </c>
      <c r="Z11" s="8" t="s">
        <v>150</v>
      </c>
      <c r="AA11" s="11" t="s">
        <v>151</v>
      </c>
      <c r="AB11" s="7" t="s">
        <v>144</v>
      </c>
      <c r="AC11" s="7" t="s">
        <v>85</v>
      </c>
      <c r="AD11" s="6" t="s">
        <v>86</v>
      </c>
      <c r="AE11" s="7" t="s">
        <v>152</v>
      </c>
      <c r="AF11" s="7" t="s">
        <v>157</v>
      </c>
      <c r="AG11" s="7" t="s">
        <v>153</v>
      </c>
      <c r="AH11" s="7" t="s">
        <v>154</v>
      </c>
      <c r="AI11" s="7" t="s">
        <v>155</v>
      </c>
      <c r="AJ11" s="6" t="s">
        <v>156</v>
      </c>
      <c r="AK11" s="6" t="s">
        <v>158</v>
      </c>
      <c r="AL11" s="6" t="s">
        <v>159</v>
      </c>
      <c r="AM11" s="6" t="s">
        <v>160</v>
      </c>
      <c r="AN11" s="6" t="s">
        <v>161</v>
      </c>
      <c r="AO11" s="7" t="s">
        <v>162</v>
      </c>
      <c r="AP11" s="7" t="s">
        <v>163</v>
      </c>
      <c r="AQ11" s="7" t="s">
        <v>164</v>
      </c>
      <c r="AR11" s="100" t="s">
        <v>87</v>
      </c>
      <c r="AS11" s="25" t="s">
        <v>88</v>
      </c>
      <c r="AT11" s="19" t="s">
        <v>74</v>
      </c>
      <c r="AU11" s="7" t="s">
        <v>87</v>
      </c>
      <c r="AV11" s="20" t="s">
        <v>88</v>
      </c>
      <c r="AW11" s="17" t="s">
        <v>74</v>
      </c>
      <c r="AX11" s="6" t="s">
        <v>87</v>
      </c>
      <c r="AY11" s="25" t="s">
        <v>88</v>
      </c>
      <c r="AZ11" s="19" t="s">
        <v>74</v>
      </c>
      <c r="BA11" s="7" t="s">
        <v>87</v>
      </c>
      <c r="BB11" s="20" t="s">
        <v>88</v>
      </c>
      <c r="BC11" s="17" t="s">
        <v>74</v>
      </c>
      <c r="BD11" s="6" t="s">
        <v>87</v>
      </c>
      <c r="BE11" s="25" t="s">
        <v>88</v>
      </c>
      <c r="BF11" s="19" t="s">
        <v>74</v>
      </c>
      <c r="BG11" s="7" t="s">
        <v>87</v>
      </c>
      <c r="BH11" s="20" t="s">
        <v>88</v>
      </c>
      <c r="BI11" s="17" t="s">
        <v>74</v>
      </c>
      <c r="BJ11" s="6" t="s">
        <v>87</v>
      </c>
      <c r="BK11" s="25" t="s">
        <v>88</v>
      </c>
      <c r="BL11" s="19" t="s">
        <v>74</v>
      </c>
      <c r="BM11" s="7" t="s">
        <v>87</v>
      </c>
      <c r="BN11" s="20" t="s">
        <v>88</v>
      </c>
      <c r="BO11" s="17" t="s">
        <v>74</v>
      </c>
      <c r="BP11" s="6" t="s">
        <v>87</v>
      </c>
      <c r="BQ11" s="25" t="s">
        <v>88</v>
      </c>
      <c r="BR11" s="19" t="s">
        <v>74</v>
      </c>
      <c r="BS11" s="7" t="s">
        <v>87</v>
      </c>
      <c r="BT11" s="20" t="s">
        <v>88</v>
      </c>
      <c r="BU11" s="17" t="s">
        <v>74</v>
      </c>
      <c r="BV11" s="6" t="s">
        <v>87</v>
      </c>
      <c r="BW11" s="25" t="s">
        <v>88</v>
      </c>
      <c r="BX11" s="19" t="s">
        <v>74</v>
      </c>
      <c r="BY11" s="7" t="s">
        <v>87</v>
      </c>
      <c r="BZ11" s="25" t="s">
        <v>88</v>
      </c>
      <c r="CA11" s="23" t="s">
        <v>74</v>
      </c>
      <c r="CB11" s="1" t="s">
        <v>897</v>
      </c>
    </row>
    <row r="12" spans="1:80" ht="399.95" customHeight="1" x14ac:dyDescent="0.2">
      <c r="A12" s="27" t="s">
        <v>112</v>
      </c>
      <c r="B12" s="27" t="s">
        <v>165</v>
      </c>
      <c r="C12" s="10" t="s">
        <v>166</v>
      </c>
      <c r="D12" s="27" t="s">
        <v>167</v>
      </c>
      <c r="E12" s="112" t="s">
        <v>3</v>
      </c>
      <c r="F12" s="10" t="s">
        <v>192</v>
      </c>
      <c r="G12" s="97" t="s">
        <v>193</v>
      </c>
      <c r="H12" s="27" t="s">
        <v>9</v>
      </c>
      <c r="I12" s="27" t="s">
        <v>194</v>
      </c>
      <c r="J12" s="27" t="s">
        <v>7</v>
      </c>
      <c r="K12" s="10" t="s">
        <v>195</v>
      </c>
      <c r="L12" s="10" t="s">
        <v>196</v>
      </c>
      <c r="M12" s="10" t="s">
        <v>197</v>
      </c>
      <c r="N12" s="10" t="s">
        <v>169</v>
      </c>
      <c r="O12" s="10" t="s">
        <v>170</v>
      </c>
      <c r="P12" s="10" t="s">
        <v>198</v>
      </c>
      <c r="Q12" s="10" t="s">
        <v>199</v>
      </c>
      <c r="R12" s="29" t="s">
        <v>172</v>
      </c>
      <c r="S12" s="98">
        <v>0.2</v>
      </c>
      <c r="T12" s="29" t="s">
        <v>6</v>
      </c>
      <c r="U12" s="98">
        <v>1</v>
      </c>
      <c r="V12" s="27" t="s">
        <v>111</v>
      </c>
      <c r="W12" s="10" t="s">
        <v>200</v>
      </c>
      <c r="X12" s="29" t="s">
        <v>172</v>
      </c>
      <c r="Y12" s="99">
        <v>9.8000000000000004E-2</v>
      </c>
      <c r="Z12" s="29" t="s">
        <v>6</v>
      </c>
      <c r="AA12" s="99">
        <v>0.75</v>
      </c>
      <c r="AB12" s="27" t="s">
        <v>111</v>
      </c>
      <c r="AC12" s="10" t="s">
        <v>201</v>
      </c>
      <c r="AD12" s="27" t="s">
        <v>202</v>
      </c>
      <c r="AE12" s="10" t="s">
        <v>173</v>
      </c>
      <c r="AF12" s="10" t="s">
        <v>173</v>
      </c>
      <c r="AG12" s="10" t="s">
        <v>173</v>
      </c>
      <c r="AH12" s="10" t="s">
        <v>173</v>
      </c>
      <c r="AI12" s="10" t="s">
        <v>173</v>
      </c>
      <c r="AJ12" s="10" t="s">
        <v>203</v>
      </c>
      <c r="AK12" s="10" t="s">
        <v>204</v>
      </c>
      <c r="AL12" s="10" t="s">
        <v>205</v>
      </c>
      <c r="AM12" s="10" t="s">
        <v>206</v>
      </c>
      <c r="AN12" s="10" t="s">
        <v>207</v>
      </c>
      <c r="AO12" s="10" t="s">
        <v>208</v>
      </c>
      <c r="AP12" s="10" t="s">
        <v>209</v>
      </c>
      <c r="AQ12" s="10" t="s">
        <v>210</v>
      </c>
      <c r="AR12" s="101">
        <v>43350</v>
      </c>
      <c r="AS12" s="16" t="s">
        <v>175</v>
      </c>
      <c r="AT12" s="21" t="s">
        <v>176</v>
      </c>
      <c r="AU12" s="15">
        <v>43593</v>
      </c>
      <c r="AV12" s="22" t="s">
        <v>177</v>
      </c>
      <c r="AW12" s="18" t="s">
        <v>178</v>
      </c>
      <c r="AX12" s="15">
        <v>43755</v>
      </c>
      <c r="AY12" s="16" t="s">
        <v>179</v>
      </c>
      <c r="AZ12" s="21" t="s">
        <v>180</v>
      </c>
      <c r="BA12" s="15">
        <v>43896</v>
      </c>
      <c r="BB12" s="22" t="s">
        <v>181</v>
      </c>
      <c r="BC12" s="18" t="s">
        <v>182</v>
      </c>
      <c r="BD12" s="15">
        <v>44056</v>
      </c>
      <c r="BE12" s="16" t="s">
        <v>183</v>
      </c>
      <c r="BF12" s="21" t="s">
        <v>184</v>
      </c>
      <c r="BG12" s="15">
        <v>44168</v>
      </c>
      <c r="BH12" s="22" t="s">
        <v>179</v>
      </c>
      <c r="BI12" s="18" t="s">
        <v>185</v>
      </c>
      <c r="BJ12" s="15">
        <v>44249</v>
      </c>
      <c r="BK12" s="16" t="s">
        <v>186</v>
      </c>
      <c r="BL12" s="21" t="s">
        <v>187</v>
      </c>
      <c r="BM12" s="15">
        <v>44335</v>
      </c>
      <c r="BN12" s="22" t="s">
        <v>183</v>
      </c>
      <c r="BO12" s="18" t="s">
        <v>188</v>
      </c>
      <c r="BP12" s="15">
        <v>44530</v>
      </c>
      <c r="BQ12" s="16" t="s">
        <v>175</v>
      </c>
      <c r="BR12" s="21" t="s">
        <v>189</v>
      </c>
      <c r="BS12" s="15" t="s">
        <v>190</v>
      </c>
      <c r="BT12" s="22" t="s">
        <v>191</v>
      </c>
      <c r="BU12" s="18" t="s">
        <v>190</v>
      </c>
      <c r="BV12" s="15" t="s">
        <v>190</v>
      </c>
      <c r="BW12" s="16" t="s">
        <v>191</v>
      </c>
      <c r="BX12" s="21" t="s">
        <v>190</v>
      </c>
      <c r="BY12" s="15" t="s">
        <v>190</v>
      </c>
      <c r="BZ12" s="22" t="s">
        <v>191</v>
      </c>
      <c r="CA12" s="24" t="s">
        <v>190</v>
      </c>
      <c r="CB12" s="218" t="str">
        <f>VLOOKUP(A12,Datos!$C$2:$AJ$25,34,0)</f>
        <v>Oficina de Alta Consejería Distrital de Tecnologías de Información y Comunicaciones - TIC</v>
      </c>
    </row>
    <row r="13" spans="1:80" ht="399.95" customHeight="1" x14ac:dyDescent="0.2">
      <c r="A13" s="27" t="s">
        <v>113</v>
      </c>
      <c r="B13" s="27" t="s">
        <v>24</v>
      </c>
      <c r="C13" s="10" t="s">
        <v>222</v>
      </c>
      <c r="D13" s="27" t="s">
        <v>29</v>
      </c>
      <c r="E13" s="112" t="s">
        <v>25</v>
      </c>
      <c r="F13" s="10" t="s">
        <v>234</v>
      </c>
      <c r="G13" s="97" t="s">
        <v>235</v>
      </c>
      <c r="H13" s="27" t="s">
        <v>9</v>
      </c>
      <c r="I13" s="27" t="s">
        <v>194</v>
      </c>
      <c r="J13" s="27" t="s">
        <v>14</v>
      </c>
      <c r="K13" s="10" t="s">
        <v>236</v>
      </c>
      <c r="L13" s="10" t="s">
        <v>232</v>
      </c>
      <c r="M13" s="10" t="s">
        <v>223</v>
      </c>
      <c r="N13" s="10" t="s">
        <v>212</v>
      </c>
      <c r="O13" s="10" t="s">
        <v>170</v>
      </c>
      <c r="P13" s="10" t="s">
        <v>213</v>
      </c>
      <c r="Q13" s="10" t="s">
        <v>224</v>
      </c>
      <c r="R13" s="29" t="s">
        <v>172</v>
      </c>
      <c r="S13" s="98">
        <v>0.2</v>
      </c>
      <c r="T13" s="29" t="s">
        <v>6</v>
      </c>
      <c r="U13" s="98">
        <v>1</v>
      </c>
      <c r="V13" s="27" t="s">
        <v>111</v>
      </c>
      <c r="W13" s="10" t="s">
        <v>237</v>
      </c>
      <c r="X13" s="29" t="s">
        <v>172</v>
      </c>
      <c r="Y13" s="99">
        <v>5.04E-2</v>
      </c>
      <c r="Z13" s="29" t="s">
        <v>6</v>
      </c>
      <c r="AA13" s="99">
        <v>0.5625</v>
      </c>
      <c r="AB13" s="27" t="s">
        <v>111</v>
      </c>
      <c r="AC13" s="10" t="s">
        <v>238</v>
      </c>
      <c r="AD13" s="27" t="s">
        <v>202</v>
      </c>
      <c r="AE13" s="10" t="s">
        <v>173</v>
      </c>
      <c r="AF13" s="10" t="s">
        <v>173</v>
      </c>
      <c r="AG13" s="10" t="s">
        <v>173</v>
      </c>
      <c r="AH13" s="10" t="s">
        <v>173</v>
      </c>
      <c r="AI13" s="10" t="s">
        <v>173</v>
      </c>
      <c r="AJ13" s="10" t="s">
        <v>225</v>
      </c>
      <c r="AK13" s="10" t="s">
        <v>226</v>
      </c>
      <c r="AL13" s="10" t="s">
        <v>227</v>
      </c>
      <c r="AM13" s="10" t="s">
        <v>228</v>
      </c>
      <c r="AN13" s="10" t="s">
        <v>229</v>
      </c>
      <c r="AO13" s="10" t="s">
        <v>239</v>
      </c>
      <c r="AP13" s="10" t="s">
        <v>230</v>
      </c>
      <c r="AQ13" s="10" t="s">
        <v>240</v>
      </c>
      <c r="AR13" s="101">
        <v>43496</v>
      </c>
      <c r="AS13" s="16" t="s">
        <v>175</v>
      </c>
      <c r="AT13" s="21" t="s">
        <v>214</v>
      </c>
      <c r="AU13" s="15">
        <v>43593</v>
      </c>
      <c r="AV13" s="22" t="s">
        <v>175</v>
      </c>
      <c r="AW13" s="18" t="s">
        <v>241</v>
      </c>
      <c r="AX13" s="15">
        <v>43755</v>
      </c>
      <c r="AY13" s="16" t="s">
        <v>242</v>
      </c>
      <c r="AZ13" s="21" t="s">
        <v>243</v>
      </c>
      <c r="BA13" s="15">
        <v>43917</v>
      </c>
      <c r="BB13" s="22" t="s">
        <v>217</v>
      </c>
      <c r="BC13" s="18" t="s">
        <v>244</v>
      </c>
      <c r="BD13" s="15">
        <v>44022</v>
      </c>
      <c r="BE13" s="16" t="s">
        <v>181</v>
      </c>
      <c r="BF13" s="21" t="s">
        <v>233</v>
      </c>
      <c r="BG13" s="15">
        <v>44084</v>
      </c>
      <c r="BH13" s="22" t="s">
        <v>183</v>
      </c>
      <c r="BI13" s="18" t="s">
        <v>245</v>
      </c>
      <c r="BJ13" s="15">
        <v>44169</v>
      </c>
      <c r="BK13" s="16" t="s">
        <v>246</v>
      </c>
      <c r="BL13" s="21" t="s">
        <v>247</v>
      </c>
      <c r="BM13" s="15">
        <v>44249</v>
      </c>
      <c r="BN13" s="22" t="s">
        <v>217</v>
      </c>
      <c r="BO13" s="18" t="s">
        <v>248</v>
      </c>
      <c r="BP13" s="15">
        <v>44545</v>
      </c>
      <c r="BQ13" s="16" t="s">
        <v>175</v>
      </c>
      <c r="BR13" s="21" t="s">
        <v>249</v>
      </c>
      <c r="BS13" s="15" t="s">
        <v>190</v>
      </c>
      <c r="BT13" s="22" t="s">
        <v>191</v>
      </c>
      <c r="BU13" s="18" t="s">
        <v>190</v>
      </c>
      <c r="BV13" s="15" t="s">
        <v>190</v>
      </c>
      <c r="BW13" s="16" t="s">
        <v>191</v>
      </c>
      <c r="BX13" s="21" t="s">
        <v>190</v>
      </c>
      <c r="BY13" s="15" t="s">
        <v>190</v>
      </c>
      <c r="BZ13" s="22" t="s">
        <v>191</v>
      </c>
      <c r="CA13" s="24" t="s">
        <v>190</v>
      </c>
      <c r="CB13" s="218" t="str">
        <f>VLOOKUP(A13,Datos!$C$2:$AJ$25,34,0)</f>
        <v>Dirección de Contratación</v>
      </c>
    </row>
    <row r="14" spans="1:80" ht="399.95" customHeight="1" x14ac:dyDescent="0.2">
      <c r="A14" s="27" t="s">
        <v>113</v>
      </c>
      <c r="B14" s="27" t="s">
        <v>24</v>
      </c>
      <c r="C14" s="10" t="s">
        <v>222</v>
      </c>
      <c r="D14" s="27" t="s">
        <v>29</v>
      </c>
      <c r="E14" s="112" t="s">
        <v>25</v>
      </c>
      <c r="F14" s="10" t="s">
        <v>250</v>
      </c>
      <c r="G14" s="97" t="s">
        <v>251</v>
      </c>
      <c r="H14" s="27" t="s">
        <v>9</v>
      </c>
      <c r="I14" s="27" t="s">
        <v>194</v>
      </c>
      <c r="J14" s="27" t="s">
        <v>14</v>
      </c>
      <c r="K14" s="10" t="s">
        <v>252</v>
      </c>
      <c r="L14" s="10" t="s">
        <v>232</v>
      </c>
      <c r="M14" s="10" t="s">
        <v>253</v>
      </c>
      <c r="N14" s="10" t="s">
        <v>212</v>
      </c>
      <c r="O14" s="10" t="s">
        <v>170</v>
      </c>
      <c r="P14" s="10" t="s">
        <v>213</v>
      </c>
      <c r="Q14" s="10" t="s">
        <v>199</v>
      </c>
      <c r="R14" s="29" t="s">
        <v>172</v>
      </c>
      <c r="S14" s="98">
        <v>0.2</v>
      </c>
      <c r="T14" s="29" t="s">
        <v>6</v>
      </c>
      <c r="U14" s="98">
        <v>1</v>
      </c>
      <c r="V14" s="27" t="s">
        <v>111</v>
      </c>
      <c r="W14" s="10" t="s">
        <v>254</v>
      </c>
      <c r="X14" s="29" t="s">
        <v>172</v>
      </c>
      <c r="Y14" s="99">
        <v>8.3999999999999991E-2</v>
      </c>
      <c r="Z14" s="29" t="s">
        <v>6</v>
      </c>
      <c r="AA14" s="99">
        <v>0.5625</v>
      </c>
      <c r="AB14" s="27" t="s">
        <v>111</v>
      </c>
      <c r="AC14" s="10" t="s">
        <v>255</v>
      </c>
      <c r="AD14" s="27" t="s">
        <v>202</v>
      </c>
      <c r="AE14" s="10" t="s">
        <v>173</v>
      </c>
      <c r="AF14" s="10" t="s">
        <v>173</v>
      </c>
      <c r="AG14" s="10" t="s">
        <v>173</v>
      </c>
      <c r="AH14" s="10" t="s">
        <v>173</v>
      </c>
      <c r="AI14" s="10" t="s">
        <v>173</v>
      </c>
      <c r="AJ14" s="10" t="s">
        <v>256</v>
      </c>
      <c r="AK14" s="10" t="s">
        <v>257</v>
      </c>
      <c r="AL14" s="10" t="s">
        <v>258</v>
      </c>
      <c r="AM14" s="10" t="s">
        <v>259</v>
      </c>
      <c r="AN14" s="10" t="s">
        <v>260</v>
      </c>
      <c r="AO14" s="10" t="s">
        <v>261</v>
      </c>
      <c r="AP14" s="10" t="s">
        <v>230</v>
      </c>
      <c r="AQ14" s="10" t="s">
        <v>262</v>
      </c>
      <c r="AR14" s="101">
        <v>43496</v>
      </c>
      <c r="AS14" s="16" t="s">
        <v>175</v>
      </c>
      <c r="AT14" s="21" t="s">
        <v>214</v>
      </c>
      <c r="AU14" s="15">
        <v>43594</v>
      </c>
      <c r="AV14" s="22" t="s">
        <v>175</v>
      </c>
      <c r="AW14" s="18" t="s">
        <v>241</v>
      </c>
      <c r="AX14" s="15">
        <v>43917</v>
      </c>
      <c r="AY14" s="16" t="s">
        <v>217</v>
      </c>
      <c r="AZ14" s="21" t="s">
        <v>263</v>
      </c>
      <c r="BA14" s="15">
        <v>44022</v>
      </c>
      <c r="BB14" s="22" t="s">
        <v>181</v>
      </c>
      <c r="BC14" s="18" t="s">
        <v>233</v>
      </c>
      <c r="BD14" s="15">
        <v>44169</v>
      </c>
      <c r="BE14" s="16" t="s">
        <v>242</v>
      </c>
      <c r="BF14" s="21" t="s">
        <v>264</v>
      </c>
      <c r="BG14" s="15">
        <v>44249</v>
      </c>
      <c r="BH14" s="22" t="s">
        <v>175</v>
      </c>
      <c r="BI14" s="18" t="s">
        <v>265</v>
      </c>
      <c r="BJ14" s="15">
        <v>44249</v>
      </c>
      <c r="BK14" s="16" t="s">
        <v>181</v>
      </c>
      <c r="BL14" s="21" t="s">
        <v>266</v>
      </c>
      <c r="BM14" s="15">
        <v>44545</v>
      </c>
      <c r="BN14" s="22" t="s">
        <v>175</v>
      </c>
      <c r="BO14" s="18" t="s">
        <v>249</v>
      </c>
      <c r="BP14" s="15" t="s">
        <v>190</v>
      </c>
      <c r="BQ14" s="16" t="s">
        <v>191</v>
      </c>
      <c r="BR14" s="21" t="s">
        <v>190</v>
      </c>
      <c r="BS14" s="15" t="s">
        <v>190</v>
      </c>
      <c r="BT14" s="22" t="s">
        <v>191</v>
      </c>
      <c r="BU14" s="18" t="s">
        <v>190</v>
      </c>
      <c r="BV14" s="15" t="s">
        <v>190</v>
      </c>
      <c r="BW14" s="16" t="s">
        <v>191</v>
      </c>
      <c r="BX14" s="21" t="s">
        <v>190</v>
      </c>
      <c r="BY14" s="15" t="s">
        <v>190</v>
      </c>
      <c r="BZ14" s="22" t="s">
        <v>191</v>
      </c>
      <c r="CA14" s="24" t="s">
        <v>190</v>
      </c>
      <c r="CB14" s="218" t="str">
        <f>VLOOKUP(A14,Datos!$C$2:$AJ$25,34,0)</f>
        <v>Dirección de Contratación</v>
      </c>
    </row>
    <row r="15" spans="1:80" ht="399.95" customHeight="1" x14ac:dyDescent="0.2">
      <c r="A15" s="27" t="s">
        <v>114</v>
      </c>
      <c r="B15" s="27" t="s">
        <v>269</v>
      </c>
      <c r="C15" s="10" t="s">
        <v>270</v>
      </c>
      <c r="D15" s="27" t="s">
        <v>33</v>
      </c>
      <c r="E15" s="112" t="s">
        <v>31</v>
      </c>
      <c r="F15" s="10" t="s">
        <v>272</v>
      </c>
      <c r="G15" s="97" t="s">
        <v>273</v>
      </c>
      <c r="H15" s="27" t="s">
        <v>9</v>
      </c>
      <c r="I15" s="27" t="s">
        <v>211</v>
      </c>
      <c r="J15" s="27" t="s">
        <v>14</v>
      </c>
      <c r="K15" s="10" t="s">
        <v>274</v>
      </c>
      <c r="L15" s="10" t="s">
        <v>275</v>
      </c>
      <c r="M15" s="10" t="s">
        <v>276</v>
      </c>
      <c r="N15" s="10" t="s">
        <v>212</v>
      </c>
      <c r="O15" s="10" t="s">
        <v>170</v>
      </c>
      <c r="P15" s="10" t="s">
        <v>213</v>
      </c>
      <c r="Q15" s="10" t="s">
        <v>199</v>
      </c>
      <c r="R15" s="29" t="s">
        <v>172</v>
      </c>
      <c r="S15" s="98">
        <v>0.2</v>
      </c>
      <c r="T15" s="29" t="s">
        <v>13</v>
      </c>
      <c r="U15" s="98">
        <v>0.8</v>
      </c>
      <c r="V15" s="27" t="s">
        <v>110</v>
      </c>
      <c r="W15" s="10" t="s">
        <v>277</v>
      </c>
      <c r="X15" s="29" t="s">
        <v>172</v>
      </c>
      <c r="Y15" s="99">
        <v>3.5279999999999999E-2</v>
      </c>
      <c r="Z15" s="29" t="s">
        <v>13</v>
      </c>
      <c r="AA15" s="99">
        <v>0.45000000000000007</v>
      </c>
      <c r="AB15" s="27" t="s">
        <v>110</v>
      </c>
      <c r="AC15" s="10" t="s">
        <v>278</v>
      </c>
      <c r="AD15" s="27" t="s">
        <v>202</v>
      </c>
      <c r="AE15" s="10" t="s">
        <v>173</v>
      </c>
      <c r="AF15" s="10" t="s">
        <v>173</v>
      </c>
      <c r="AG15" s="10" t="s">
        <v>173</v>
      </c>
      <c r="AH15" s="10" t="s">
        <v>173</v>
      </c>
      <c r="AI15" s="10" t="s">
        <v>173</v>
      </c>
      <c r="AJ15" s="10" t="s">
        <v>279</v>
      </c>
      <c r="AK15" s="10" t="s">
        <v>280</v>
      </c>
      <c r="AL15" s="10" t="s">
        <v>281</v>
      </c>
      <c r="AM15" s="10" t="s">
        <v>282</v>
      </c>
      <c r="AN15" s="10" t="s">
        <v>283</v>
      </c>
      <c r="AO15" s="10" t="s">
        <v>284</v>
      </c>
      <c r="AP15" s="10" t="s">
        <v>285</v>
      </c>
      <c r="AQ15" s="10" t="s">
        <v>286</v>
      </c>
      <c r="AR15" s="101">
        <v>43353</v>
      </c>
      <c r="AS15" s="16" t="s">
        <v>175</v>
      </c>
      <c r="AT15" s="21" t="s">
        <v>271</v>
      </c>
      <c r="AU15" s="15">
        <v>43593</v>
      </c>
      <c r="AV15" s="22" t="s">
        <v>175</v>
      </c>
      <c r="AW15" s="18" t="s">
        <v>287</v>
      </c>
      <c r="AX15" s="15">
        <v>43763</v>
      </c>
      <c r="AY15" s="16" t="s">
        <v>216</v>
      </c>
      <c r="AZ15" s="21" t="s">
        <v>288</v>
      </c>
      <c r="BA15" s="15">
        <v>43895</v>
      </c>
      <c r="BB15" s="22" t="s">
        <v>289</v>
      </c>
      <c r="BC15" s="18" t="s">
        <v>290</v>
      </c>
      <c r="BD15" s="15">
        <v>44074</v>
      </c>
      <c r="BE15" s="16" t="s">
        <v>186</v>
      </c>
      <c r="BF15" s="21" t="s">
        <v>291</v>
      </c>
      <c r="BG15" s="15">
        <v>44167</v>
      </c>
      <c r="BH15" s="22" t="s">
        <v>242</v>
      </c>
      <c r="BI15" s="18" t="s">
        <v>292</v>
      </c>
      <c r="BJ15" s="15">
        <v>44245</v>
      </c>
      <c r="BK15" s="16" t="s">
        <v>218</v>
      </c>
      <c r="BL15" s="21" t="s">
        <v>293</v>
      </c>
      <c r="BM15" s="15">
        <v>44293</v>
      </c>
      <c r="BN15" s="22" t="s">
        <v>216</v>
      </c>
      <c r="BO15" s="18" t="s">
        <v>294</v>
      </c>
      <c r="BP15" s="15">
        <v>44532</v>
      </c>
      <c r="BQ15" s="16" t="s">
        <v>295</v>
      </c>
      <c r="BR15" s="21" t="s">
        <v>296</v>
      </c>
      <c r="BS15" s="15" t="s">
        <v>190</v>
      </c>
      <c r="BT15" s="22" t="s">
        <v>191</v>
      </c>
      <c r="BU15" s="18" t="s">
        <v>190</v>
      </c>
      <c r="BV15" s="15" t="s">
        <v>190</v>
      </c>
      <c r="BW15" s="16" t="s">
        <v>191</v>
      </c>
      <c r="BX15" s="21" t="s">
        <v>190</v>
      </c>
      <c r="BY15" s="15" t="s">
        <v>190</v>
      </c>
      <c r="BZ15" s="22" t="s">
        <v>191</v>
      </c>
      <c r="CA15" s="24" t="s">
        <v>190</v>
      </c>
      <c r="CB15" s="218" t="str">
        <f>VLOOKUP(A15,Datos!$C$2:$AJ$25,34,0)</f>
        <v>Oficina de Control Interno Disciplinario</v>
      </c>
    </row>
    <row r="16" spans="1:80" ht="399.95" customHeight="1" x14ac:dyDescent="0.2">
      <c r="A16" s="27" t="s">
        <v>37</v>
      </c>
      <c r="B16" s="27" t="s">
        <v>298</v>
      </c>
      <c r="C16" s="10" t="s">
        <v>299</v>
      </c>
      <c r="D16" s="27" t="s">
        <v>39</v>
      </c>
      <c r="E16" s="112" t="s">
        <v>3</v>
      </c>
      <c r="F16" s="10" t="s">
        <v>300</v>
      </c>
      <c r="G16" s="97" t="s">
        <v>301</v>
      </c>
      <c r="H16" s="27" t="s">
        <v>9</v>
      </c>
      <c r="I16" s="27" t="s">
        <v>194</v>
      </c>
      <c r="J16" s="27" t="s">
        <v>14</v>
      </c>
      <c r="K16" s="10" t="s">
        <v>302</v>
      </c>
      <c r="L16" s="10" t="s">
        <v>303</v>
      </c>
      <c r="M16" s="10" t="s">
        <v>304</v>
      </c>
      <c r="N16" s="10" t="s">
        <v>212</v>
      </c>
      <c r="O16" s="10" t="s">
        <v>220</v>
      </c>
      <c r="P16" s="10" t="s">
        <v>198</v>
      </c>
      <c r="Q16" s="10" t="s">
        <v>199</v>
      </c>
      <c r="R16" s="29" t="s">
        <v>172</v>
      </c>
      <c r="S16" s="98">
        <v>0.2</v>
      </c>
      <c r="T16" s="29" t="s">
        <v>21</v>
      </c>
      <c r="U16" s="98">
        <v>0.6</v>
      </c>
      <c r="V16" s="27" t="s">
        <v>16</v>
      </c>
      <c r="W16" s="10" t="s">
        <v>305</v>
      </c>
      <c r="X16" s="29" t="s">
        <v>172</v>
      </c>
      <c r="Y16" s="99">
        <v>8.3999999999999991E-2</v>
      </c>
      <c r="Z16" s="29" t="s">
        <v>21</v>
      </c>
      <c r="AA16" s="99">
        <v>0.33749999999999997</v>
      </c>
      <c r="AB16" s="27" t="s">
        <v>16</v>
      </c>
      <c r="AC16" s="10" t="s">
        <v>306</v>
      </c>
      <c r="AD16" s="27" t="s">
        <v>202</v>
      </c>
      <c r="AE16" s="10" t="s">
        <v>173</v>
      </c>
      <c r="AF16" s="10" t="s">
        <v>173</v>
      </c>
      <c r="AG16" s="10" t="s">
        <v>173</v>
      </c>
      <c r="AH16" s="10" t="s">
        <v>173</v>
      </c>
      <c r="AI16" s="10" t="s">
        <v>173</v>
      </c>
      <c r="AJ16" s="10" t="s">
        <v>307</v>
      </c>
      <c r="AK16" s="10" t="s">
        <v>308</v>
      </c>
      <c r="AL16" s="10" t="s">
        <v>309</v>
      </c>
      <c r="AM16" s="10" t="s">
        <v>221</v>
      </c>
      <c r="AN16" s="10" t="s">
        <v>267</v>
      </c>
      <c r="AO16" s="10" t="s">
        <v>310</v>
      </c>
      <c r="AP16" s="10" t="s">
        <v>311</v>
      </c>
      <c r="AQ16" s="10" t="s">
        <v>312</v>
      </c>
      <c r="AR16" s="101">
        <v>43496</v>
      </c>
      <c r="AS16" s="16" t="s">
        <v>175</v>
      </c>
      <c r="AT16" s="21" t="s">
        <v>214</v>
      </c>
      <c r="AU16" s="15">
        <v>43594</v>
      </c>
      <c r="AV16" s="22" t="s">
        <v>175</v>
      </c>
      <c r="AW16" s="18" t="s">
        <v>313</v>
      </c>
      <c r="AX16" s="15">
        <v>43998</v>
      </c>
      <c r="AY16" s="16" t="s">
        <v>175</v>
      </c>
      <c r="AZ16" s="21" t="s">
        <v>314</v>
      </c>
      <c r="BA16" s="15">
        <v>44076</v>
      </c>
      <c r="BB16" s="22" t="s">
        <v>186</v>
      </c>
      <c r="BC16" s="18" t="s">
        <v>315</v>
      </c>
      <c r="BD16" s="15">
        <v>44168</v>
      </c>
      <c r="BE16" s="16" t="s">
        <v>175</v>
      </c>
      <c r="BF16" s="21" t="s">
        <v>316</v>
      </c>
      <c r="BG16" s="15">
        <v>44250</v>
      </c>
      <c r="BH16" s="22" t="s">
        <v>295</v>
      </c>
      <c r="BI16" s="18" t="s">
        <v>317</v>
      </c>
      <c r="BJ16" s="15">
        <v>44543</v>
      </c>
      <c r="BK16" s="16" t="s">
        <v>175</v>
      </c>
      <c r="BL16" s="21" t="s">
        <v>318</v>
      </c>
      <c r="BM16" s="15" t="s">
        <v>190</v>
      </c>
      <c r="BN16" s="22" t="s">
        <v>191</v>
      </c>
      <c r="BO16" s="18" t="s">
        <v>190</v>
      </c>
      <c r="BP16" s="15" t="s">
        <v>190</v>
      </c>
      <c r="BQ16" s="16" t="s">
        <v>191</v>
      </c>
      <c r="BR16" s="21" t="s">
        <v>190</v>
      </c>
      <c r="BS16" s="15" t="s">
        <v>190</v>
      </c>
      <c r="BT16" s="22" t="s">
        <v>191</v>
      </c>
      <c r="BU16" s="18" t="s">
        <v>190</v>
      </c>
      <c r="BV16" s="15" t="s">
        <v>190</v>
      </c>
      <c r="BW16" s="16" t="s">
        <v>191</v>
      </c>
      <c r="BX16" s="21" t="s">
        <v>190</v>
      </c>
      <c r="BY16" s="15" t="s">
        <v>190</v>
      </c>
      <c r="BZ16" s="22" t="s">
        <v>191</v>
      </c>
      <c r="CA16" s="24" t="s">
        <v>190</v>
      </c>
      <c r="CB16" s="218" t="str">
        <f>VLOOKUP(A16,Datos!$C$2:$AJ$25,34,0)</f>
        <v>Subdirección de Imprenta Distrital</v>
      </c>
    </row>
    <row r="17" spans="1:80" ht="399.95" customHeight="1" x14ac:dyDescent="0.2">
      <c r="A17" s="27" t="s">
        <v>40</v>
      </c>
      <c r="B17" s="27" t="s">
        <v>319</v>
      </c>
      <c r="C17" s="10" t="s">
        <v>320</v>
      </c>
      <c r="D17" s="27" t="s">
        <v>42</v>
      </c>
      <c r="E17" s="112" t="s">
        <v>18</v>
      </c>
      <c r="F17" s="10" t="s">
        <v>334</v>
      </c>
      <c r="G17" s="97" t="s">
        <v>335</v>
      </c>
      <c r="H17" s="27" t="s">
        <v>9</v>
      </c>
      <c r="I17" s="27" t="s">
        <v>211</v>
      </c>
      <c r="J17" s="27" t="s">
        <v>7</v>
      </c>
      <c r="K17" s="10" t="s">
        <v>336</v>
      </c>
      <c r="L17" s="10" t="s">
        <v>337</v>
      </c>
      <c r="M17" s="10" t="s">
        <v>338</v>
      </c>
      <c r="N17" s="10" t="s">
        <v>169</v>
      </c>
      <c r="O17" s="10" t="s">
        <v>170</v>
      </c>
      <c r="P17" s="10" t="s">
        <v>213</v>
      </c>
      <c r="Q17" s="10" t="s">
        <v>199</v>
      </c>
      <c r="R17" s="29" t="s">
        <v>172</v>
      </c>
      <c r="S17" s="98">
        <v>0.2</v>
      </c>
      <c r="T17" s="29" t="s">
        <v>13</v>
      </c>
      <c r="U17" s="98">
        <v>0.8</v>
      </c>
      <c r="V17" s="27" t="s">
        <v>110</v>
      </c>
      <c r="W17" s="10" t="s">
        <v>339</v>
      </c>
      <c r="X17" s="29" t="s">
        <v>172</v>
      </c>
      <c r="Y17" s="99">
        <v>2.1167999999999999E-2</v>
      </c>
      <c r="Z17" s="29" t="s">
        <v>13</v>
      </c>
      <c r="AA17" s="99">
        <v>0.60000000000000009</v>
      </c>
      <c r="AB17" s="27" t="s">
        <v>110</v>
      </c>
      <c r="AC17" s="10" t="s">
        <v>340</v>
      </c>
      <c r="AD17" s="27" t="s">
        <v>202</v>
      </c>
      <c r="AE17" s="10" t="s">
        <v>173</v>
      </c>
      <c r="AF17" s="10" t="s">
        <v>173</v>
      </c>
      <c r="AG17" s="10" t="s">
        <v>173</v>
      </c>
      <c r="AH17" s="10" t="s">
        <v>173</v>
      </c>
      <c r="AI17" s="10" t="s">
        <v>173</v>
      </c>
      <c r="AJ17" s="10" t="s">
        <v>341</v>
      </c>
      <c r="AK17" s="10" t="s">
        <v>327</v>
      </c>
      <c r="AL17" s="10" t="s">
        <v>342</v>
      </c>
      <c r="AM17" s="10" t="s">
        <v>328</v>
      </c>
      <c r="AN17" s="10" t="s">
        <v>329</v>
      </c>
      <c r="AO17" s="10" t="s">
        <v>343</v>
      </c>
      <c r="AP17" s="10" t="s">
        <v>344</v>
      </c>
      <c r="AQ17" s="10" t="s">
        <v>345</v>
      </c>
      <c r="AR17" s="101">
        <v>43593</v>
      </c>
      <c r="AS17" s="16" t="s">
        <v>175</v>
      </c>
      <c r="AT17" s="21" t="s">
        <v>346</v>
      </c>
      <c r="AU17" s="15">
        <v>43784</v>
      </c>
      <c r="AV17" s="22" t="s">
        <v>175</v>
      </c>
      <c r="AW17" s="18" t="s">
        <v>347</v>
      </c>
      <c r="AX17" s="15">
        <v>43895</v>
      </c>
      <c r="AY17" s="16" t="s">
        <v>289</v>
      </c>
      <c r="AZ17" s="21" t="s">
        <v>348</v>
      </c>
      <c r="BA17" s="15">
        <v>44062</v>
      </c>
      <c r="BB17" s="22" t="s">
        <v>179</v>
      </c>
      <c r="BC17" s="18" t="s">
        <v>323</v>
      </c>
      <c r="BD17" s="15">
        <v>44169</v>
      </c>
      <c r="BE17" s="16" t="s">
        <v>322</v>
      </c>
      <c r="BF17" s="21" t="s">
        <v>324</v>
      </c>
      <c r="BG17" s="15">
        <v>44246</v>
      </c>
      <c r="BH17" s="22" t="s">
        <v>218</v>
      </c>
      <c r="BI17" s="18" t="s">
        <v>349</v>
      </c>
      <c r="BJ17" s="15">
        <v>44442</v>
      </c>
      <c r="BK17" s="16" t="s">
        <v>216</v>
      </c>
      <c r="BL17" s="21" t="s">
        <v>325</v>
      </c>
      <c r="BM17" s="15">
        <v>44545</v>
      </c>
      <c r="BN17" s="22" t="s">
        <v>231</v>
      </c>
      <c r="BO17" s="18" t="s">
        <v>189</v>
      </c>
      <c r="BP17" s="15" t="s">
        <v>190</v>
      </c>
      <c r="BQ17" s="16" t="s">
        <v>191</v>
      </c>
      <c r="BR17" s="21" t="s">
        <v>190</v>
      </c>
      <c r="BS17" s="15" t="s">
        <v>190</v>
      </c>
      <c r="BT17" s="22" t="s">
        <v>191</v>
      </c>
      <c r="BU17" s="18" t="s">
        <v>190</v>
      </c>
      <c r="BV17" s="15" t="s">
        <v>190</v>
      </c>
      <c r="BW17" s="16" t="s">
        <v>191</v>
      </c>
      <c r="BX17" s="21" t="s">
        <v>190</v>
      </c>
      <c r="BY17" s="15" t="s">
        <v>190</v>
      </c>
      <c r="BZ17" s="22" t="s">
        <v>191</v>
      </c>
      <c r="CA17" s="24" t="s">
        <v>190</v>
      </c>
      <c r="CB17" s="218" t="str">
        <f>VLOOKUP(A17,Datos!$C$2:$AJ$25,34,0)</f>
        <v>Oficina de Tecnologías de la Información y las Comunicaciones</v>
      </c>
    </row>
    <row r="18" spans="1:80" ht="399.95" customHeight="1" x14ac:dyDescent="0.2">
      <c r="A18" s="27" t="s">
        <v>115</v>
      </c>
      <c r="B18" s="27" t="s">
        <v>350</v>
      </c>
      <c r="C18" s="10" t="s">
        <v>351</v>
      </c>
      <c r="D18" s="27" t="s">
        <v>45</v>
      </c>
      <c r="E18" s="112" t="s">
        <v>31</v>
      </c>
      <c r="F18" s="10" t="s">
        <v>353</v>
      </c>
      <c r="G18" s="97" t="s">
        <v>354</v>
      </c>
      <c r="H18" s="27" t="s">
        <v>9</v>
      </c>
      <c r="I18" s="27" t="s">
        <v>211</v>
      </c>
      <c r="J18" s="27" t="s">
        <v>14</v>
      </c>
      <c r="K18" s="10" t="s">
        <v>355</v>
      </c>
      <c r="L18" s="10" t="s">
        <v>352</v>
      </c>
      <c r="M18" s="10" t="s">
        <v>356</v>
      </c>
      <c r="N18" s="10" t="s">
        <v>212</v>
      </c>
      <c r="O18" s="10" t="s">
        <v>170</v>
      </c>
      <c r="P18" s="10" t="s">
        <v>213</v>
      </c>
      <c r="Q18" s="10" t="s">
        <v>199</v>
      </c>
      <c r="R18" s="29" t="s">
        <v>172</v>
      </c>
      <c r="S18" s="98">
        <v>0.2</v>
      </c>
      <c r="T18" s="29" t="s">
        <v>13</v>
      </c>
      <c r="U18" s="98">
        <v>0.8</v>
      </c>
      <c r="V18" s="27" t="s">
        <v>110</v>
      </c>
      <c r="W18" s="10" t="s">
        <v>277</v>
      </c>
      <c r="X18" s="29" t="s">
        <v>172</v>
      </c>
      <c r="Y18" s="99">
        <v>7.1999999999999995E-2</v>
      </c>
      <c r="Z18" s="29" t="s">
        <v>13</v>
      </c>
      <c r="AA18" s="99">
        <v>0.60000000000000009</v>
      </c>
      <c r="AB18" s="27" t="s">
        <v>110</v>
      </c>
      <c r="AC18" s="10" t="s">
        <v>278</v>
      </c>
      <c r="AD18" s="27" t="s">
        <v>202</v>
      </c>
      <c r="AE18" s="10" t="s">
        <v>173</v>
      </c>
      <c r="AF18" s="10" t="s">
        <v>173</v>
      </c>
      <c r="AG18" s="10" t="s">
        <v>173</v>
      </c>
      <c r="AH18" s="10" t="s">
        <v>173</v>
      </c>
      <c r="AI18" s="10" t="s">
        <v>173</v>
      </c>
      <c r="AJ18" s="10" t="s">
        <v>717</v>
      </c>
      <c r="AK18" s="10" t="s">
        <v>357</v>
      </c>
      <c r="AL18" s="10" t="s">
        <v>358</v>
      </c>
      <c r="AM18" s="10" t="s">
        <v>359</v>
      </c>
      <c r="AN18" s="10" t="s">
        <v>360</v>
      </c>
      <c r="AO18" s="10" t="s">
        <v>361</v>
      </c>
      <c r="AP18" s="10" t="s">
        <v>362</v>
      </c>
      <c r="AQ18" s="10" t="s">
        <v>363</v>
      </c>
      <c r="AR18" s="101">
        <v>43496</v>
      </c>
      <c r="AS18" s="16" t="s">
        <v>175</v>
      </c>
      <c r="AT18" s="21" t="s">
        <v>364</v>
      </c>
      <c r="AU18" s="15">
        <v>43594</v>
      </c>
      <c r="AV18" s="22" t="s">
        <v>175</v>
      </c>
      <c r="AW18" s="18" t="s">
        <v>365</v>
      </c>
      <c r="AX18" s="15">
        <v>43902</v>
      </c>
      <c r="AY18" s="16" t="s">
        <v>289</v>
      </c>
      <c r="AZ18" s="21" t="s">
        <v>366</v>
      </c>
      <c r="BA18" s="15">
        <v>44075</v>
      </c>
      <c r="BB18" s="22" t="s">
        <v>186</v>
      </c>
      <c r="BC18" s="18" t="s">
        <v>367</v>
      </c>
      <c r="BD18" s="15">
        <v>44167</v>
      </c>
      <c r="BE18" s="16" t="s">
        <v>242</v>
      </c>
      <c r="BF18" s="21" t="s">
        <v>368</v>
      </c>
      <c r="BG18" s="15">
        <v>44246</v>
      </c>
      <c r="BH18" s="22" t="s">
        <v>218</v>
      </c>
      <c r="BI18" s="18" t="s">
        <v>369</v>
      </c>
      <c r="BJ18" s="15">
        <v>44533</v>
      </c>
      <c r="BK18" s="16" t="s">
        <v>218</v>
      </c>
      <c r="BL18" s="21" t="s">
        <v>370</v>
      </c>
      <c r="BM18" s="15" t="s">
        <v>190</v>
      </c>
      <c r="BN18" s="22" t="s">
        <v>191</v>
      </c>
      <c r="BO18" s="18" t="s">
        <v>190</v>
      </c>
      <c r="BP18" s="15" t="s">
        <v>190</v>
      </c>
      <c r="BQ18" s="16" t="s">
        <v>191</v>
      </c>
      <c r="BR18" s="21" t="s">
        <v>190</v>
      </c>
      <c r="BS18" s="15" t="s">
        <v>190</v>
      </c>
      <c r="BT18" s="22" t="s">
        <v>191</v>
      </c>
      <c r="BU18" s="18" t="s">
        <v>190</v>
      </c>
      <c r="BV18" s="15" t="s">
        <v>190</v>
      </c>
      <c r="BW18" s="16" t="s">
        <v>191</v>
      </c>
      <c r="BX18" s="21" t="s">
        <v>190</v>
      </c>
      <c r="BY18" s="15" t="s">
        <v>190</v>
      </c>
      <c r="BZ18" s="22" t="s">
        <v>191</v>
      </c>
      <c r="CA18" s="24" t="s">
        <v>190</v>
      </c>
      <c r="CB18" s="218" t="str">
        <f>VLOOKUP(A18,Datos!$C$2:$AJ$25,34,0)</f>
        <v>Oficina de Control Interno</v>
      </c>
    </row>
    <row r="19" spans="1:80" ht="399.95" customHeight="1" x14ac:dyDescent="0.2">
      <c r="A19" s="27" t="s">
        <v>50</v>
      </c>
      <c r="B19" s="27" t="s">
        <v>372</v>
      </c>
      <c r="C19" s="10" t="s">
        <v>373</v>
      </c>
      <c r="D19" s="27" t="s">
        <v>51</v>
      </c>
      <c r="E19" s="112" t="s">
        <v>25</v>
      </c>
      <c r="F19" s="10" t="s">
        <v>380</v>
      </c>
      <c r="G19" s="97" t="s">
        <v>381</v>
      </c>
      <c r="H19" s="27" t="s">
        <v>9</v>
      </c>
      <c r="I19" s="27" t="s">
        <v>194</v>
      </c>
      <c r="J19" s="27" t="s">
        <v>14</v>
      </c>
      <c r="K19" s="10" t="s">
        <v>382</v>
      </c>
      <c r="L19" s="10" t="s">
        <v>383</v>
      </c>
      <c r="M19" s="10" t="s">
        <v>384</v>
      </c>
      <c r="N19" s="10" t="s">
        <v>212</v>
      </c>
      <c r="O19" s="10" t="s">
        <v>170</v>
      </c>
      <c r="P19" s="10" t="s">
        <v>374</v>
      </c>
      <c r="Q19" s="10" t="s">
        <v>199</v>
      </c>
      <c r="R19" s="29" t="s">
        <v>172</v>
      </c>
      <c r="S19" s="98">
        <v>0.2</v>
      </c>
      <c r="T19" s="29" t="s">
        <v>13</v>
      </c>
      <c r="U19" s="98">
        <v>0.8</v>
      </c>
      <c r="V19" s="27" t="s">
        <v>110</v>
      </c>
      <c r="W19" s="10" t="s">
        <v>385</v>
      </c>
      <c r="X19" s="29" t="s">
        <v>172</v>
      </c>
      <c r="Y19" s="99">
        <v>1.48176E-2</v>
      </c>
      <c r="Z19" s="29" t="s">
        <v>13</v>
      </c>
      <c r="AA19" s="99">
        <v>0.33750000000000002</v>
      </c>
      <c r="AB19" s="27" t="s">
        <v>110</v>
      </c>
      <c r="AC19" s="10" t="s">
        <v>278</v>
      </c>
      <c r="AD19" s="27" t="s">
        <v>202</v>
      </c>
      <c r="AE19" s="10" t="s">
        <v>173</v>
      </c>
      <c r="AF19" s="10" t="s">
        <v>173</v>
      </c>
      <c r="AG19" s="10" t="s">
        <v>173</v>
      </c>
      <c r="AH19" s="10" t="s">
        <v>173</v>
      </c>
      <c r="AI19" s="10" t="s">
        <v>173</v>
      </c>
      <c r="AJ19" s="10" t="s">
        <v>386</v>
      </c>
      <c r="AK19" s="10" t="s">
        <v>387</v>
      </c>
      <c r="AL19" s="10" t="s">
        <v>388</v>
      </c>
      <c r="AM19" s="10" t="s">
        <v>259</v>
      </c>
      <c r="AN19" s="10" t="s">
        <v>389</v>
      </c>
      <c r="AO19" s="10" t="s">
        <v>390</v>
      </c>
      <c r="AP19" s="10" t="s">
        <v>375</v>
      </c>
      <c r="AQ19" s="10" t="s">
        <v>391</v>
      </c>
      <c r="AR19" s="101">
        <v>43349</v>
      </c>
      <c r="AS19" s="16" t="s">
        <v>175</v>
      </c>
      <c r="AT19" s="21" t="s">
        <v>330</v>
      </c>
      <c r="AU19" s="15">
        <v>43592</v>
      </c>
      <c r="AV19" s="22" t="s">
        <v>331</v>
      </c>
      <c r="AW19" s="18" t="s">
        <v>392</v>
      </c>
      <c r="AX19" s="15">
        <v>43776</v>
      </c>
      <c r="AY19" s="16" t="s">
        <v>393</v>
      </c>
      <c r="AZ19" s="21" t="s">
        <v>394</v>
      </c>
      <c r="BA19" s="15">
        <v>43902</v>
      </c>
      <c r="BB19" s="22" t="s">
        <v>181</v>
      </c>
      <c r="BC19" s="18" t="s">
        <v>395</v>
      </c>
      <c r="BD19" s="15">
        <v>43923</v>
      </c>
      <c r="BE19" s="16" t="s">
        <v>376</v>
      </c>
      <c r="BF19" s="21" t="s">
        <v>396</v>
      </c>
      <c r="BG19" s="15">
        <v>44112</v>
      </c>
      <c r="BH19" s="22" t="s">
        <v>175</v>
      </c>
      <c r="BI19" s="18" t="s">
        <v>397</v>
      </c>
      <c r="BJ19" s="15">
        <v>44168</v>
      </c>
      <c r="BK19" s="16" t="s">
        <v>183</v>
      </c>
      <c r="BL19" s="21" t="s">
        <v>378</v>
      </c>
      <c r="BM19" s="15">
        <v>44251</v>
      </c>
      <c r="BN19" s="22" t="s">
        <v>218</v>
      </c>
      <c r="BO19" s="18" t="s">
        <v>398</v>
      </c>
      <c r="BP19" s="15">
        <v>44452</v>
      </c>
      <c r="BQ19" s="16" t="s">
        <v>242</v>
      </c>
      <c r="BR19" s="21" t="s">
        <v>399</v>
      </c>
      <c r="BS19" s="15">
        <v>44533</v>
      </c>
      <c r="BT19" s="22" t="s">
        <v>175</v>
      </c>
      <c r="BU19" s="18" t="s">
        <v>400</v>
      </c>
      <c r="BV19" s="15" t="s">
        <v>190</v>
      </c>
      <c r="BW19" s="16" t="s">
        <v>191</v>
      </c>
      <c r="BX19" s="21" t="s">
        <v>190</v>
      </c>
      <c r="BY19" s="15" t="s">
        <v>190</v>
      </c>
      <c r="BZ19" s="22" t="s">
        <v>191</v>
      </c>
      <c r="CA19" s="24" t="s">
        <v>190</v>
      </c>
      <c r="CB19" s="218" t="str">
        <f>VLOOKUP(A19,Datos!$C$2:$AJ$25,34,0)</f>
        <v>Subdirección de Servicios Administrativos</v>
      </c>
    </row>
    <row r="20" spans="1:80" ht="399.95" customHeight="1" x14ac:dyDescent="0.2">
      <c r="A20" s="27" t="s">
        <v>50</v>
      </c>
      <c r="B20" s="27" t="s">
        <v>372</v>
      </c>
      <c r="C20" s="10" t="s">
        <v>373</v>
      </c>
      <c r="D20" s="27" t="s">
        <v>51</v>
      </c>
      <c r="E20" s="112" t="s">
        <v>25</v>
      </c>
      <c r="F20" s="10" t="s">
        <v>401</v>
      </c>
      <c r="G20" s="97" t="s">
        <v>402</v>
      </c>
      <c r="H20" s="27" t="s">
        <v>9</v>
      </c>
      <c r="I20" s="27" t="s">
        <v>194</v>
      </c>
      <c r="J20" s="27" t="s">
        <v>14</v>
      </c>
      <c r="K20" s="10" t="s">
        <v>382</v>
      </c>
      <c r="L20" s="10" t="s">
        <v>383</v>
      </c>
      <c r="M20" s="10" t="s">
        <v>403</v>
      </c>
      <c r="N20" s="10" t="s">
        <v>212</v>
      </c>
      <c r="O20" s="10" t="s">
        <v>170</v>
      </c>
      <c r="P20" s="10" t="s">
        <v>374</v>
      </c>
      <c r="Q20" s="10" t="s">
        <v>199</v>
      </c>
      <c r="R20" s="29" t="s">
        <v>172</v>
      </c>
      <c r="S20" s="98">
        <v>0.2</v>
      </c>
      <c r="T20" s="29" t="s">
        <v>13</v>
      </c>
      <c r="U20" s="98">
        <v>0.8</v>
      </c>
      <c r="V20" s="27" t="s">
        <v>110</v>
      </c>
      <c r="W20" s="10" t="s">
        <v>385</v>
      </c>
      <c r="X20" s="29" t="s">
        <v>172</v>
      </c>
      <c r="Y20" s="99">
        <v>2.1167999999999999E-2</v>
      </c>
      <c r="Z20" s="29" t="s">
        <v>13</v>
      </c>
      <c r="AA20" s="99">
        <v>0.45000000000000007</v>
      </c>
      <c r="AB20" s="27" t="s">
        <v>110</v>
      </c>
      <c r="AC20" s="10" t="s">
        <v>278</v>
      </c>
      <c r="AD20" s="27" t="s">
        <v>202</v>
      </c>
      <c r="AE20" s="10" t="s">
        <v>173</v>
      </c>
      <c r="AF20" s="10" t="s">
        <v>173</v>
      </c>
      <c r="AG20" s="10" t="s">
        <v>173</v>
      </c>
      <c r="AH20" s="10" t="s">
        <v>173</v>
      </c>
      <c r="AI20" s="10" t="s">
        <v>173</v>
      </c>
      <c r="AJ20" s="10" t="s">
        <v>404</v>
      </c>
      <c r="AK20" s="10" t="s">
        <v>405</v>
      </c>
      <c r="AL20" s="10" t="s">
        <v>406</v>
      </c>
      <c r="AM20" s="10" t="s">
        <v>407</v>
      </c>
      <c r="AN20" s="10" t="s">
        <v>408</v>
      </c>
      <c r="AO20" s="10" t="s">
        <v>409</v>
      </c>
      <c r="AP20" s="10" t="s">
        <v>410</v>
      </c>
      <c r="AQ20" s="10" t="s">
        <v>411</v>
      </c>
      <c r="AR20" s="101">
        <v>43349</v>
      </c>
      <c r="AS20" s="16" t="s">
        <v>175</v>
      </c>
      <c r="AT20" s="21" t="s">
        <v>330</v>
      </c>
      <c r="AU20" s="15">
        <v>43592</v>
      </c>
      <c r="AV20" s="22" t="s">
        <v>242</v>
      </c>
      <c r="AW20" s="18" t="s">
        <v>412</v>
      </c>
      <c r="AX20" s="15">
        <v>43776</v>
      </c>
      <c r="AY20" s="16" t="s">
        <v>376</v>
      </c>
      <c r="AZ20" s="21" t="s">
        <v>413</v>
      </c>
      <c r="BA20" s="15">
        <v>43902</v>
      </c>
      <c r="BB20" s="22" t="s">
        <v>376</v>
      </c>
      <c r="BC20" s="18" t="s">
        <v>377</v>
      </c>
      <c r="BD20" s="15">
        <v>44112</v>
      </c>
      <c r="BE20" s="16" t="s">
        <v>331</v>
      </c>
      <c r="BF20" s="21" t="s">
        <v>414</v>
      </c>
      <c r="BG20" s="15">
        <v>44168</v>
      </c>
      <c r="BH20" s="22" t="s">
        <v>183</v>
      </c>
      <c r="BI20" s="18" t="s">
        <v>378</v>
      </c>
      <c r="BJ20" s="15">
        <v>44251</v>
      </c>
      <c r="BK20" s="16" t="s">
        <v>181</v>
      </c>
      <c r="BL20" s="21" t="s">
        <v>379</v>
      </c>
      <c r="BM20" s="15">
        <v>44533</v>
      </c>
      <c r="BN20" s="22" t="s">
        <v>175</v>
      </c>
      <c r="BO20" s="18" t="s">
        <v>415</v>
      </c>
      <c r="BP20" s="15" t="s">
        <v>190</v>
      </c>
      <c r="BQ20" s="16" t="s">
        <v>191</v>
      </c>
      <c r="BR20" s="21" t="s">
        <v>190</v>
      </c>
      <c r="BS20" s="15" t="s">
        <v>190</v>
      </c>
      <c r="BT20" s="22" t="s">
        <v>191</v>
      </c>
      <c r="BU20" s="18" t="s">
        <v>190</v>
      </c>
      <c r="BV20" s="15" t="s">
        <v>190</v>
      </c>
      <c r="BW20" s="16" t="s">
        <v>191</v>
      </c>
      <c r="BX20" s="21" t="s">
        <v>190</v>
      </c>
      <c r="BY20" s="15" t="s">
        <v>190</v>
      </c>
      <c r="BZ20" s="22" t="s">
        <v>191</v>
      </c>
      <c r="CA20" s="24" t="s">
        <v>190</v>
      </c>
      <c r="CB20" s="218" t="str">
        <f>VLOOKUP(A20,Datos!$C$2:$AJ$25,34,0)</f>
        <v>Subdirección de Servicios Administrativos</v>
      </c>
    </row>
    <row r="21" spans="1:80" ht="399.95" customHeight="1" x14ac:dyDescent="0.2">
      <c r="A21" s="27" t="s">
        <v>55</v>
      </c>
      <c r="B21" s="27" t="s">
        <v>416</v>
      </c>
      <c r="C21" s="10" t="s">
        <v>417</v>
      </c>
      <c r="D21" s="27" t="s">
        <v>56</v>
      </c>
      <c r="E21" s="112" t="s">
        <v>3</v>
      </c>
      <c r="F21" s="10" t="s">
        <v>424</v>
      </c>
      <c r="G21" s="97" t="s">
        <v>425</v>
      </c>
      <c r="H21" s="27" t="s">
        <v>9</v>
      </c>
      <c r="I21" s="27" t="s">
        <v>194</v>
      </c>
      <c r="J21" s="27" t="s">
        <v>7</v>
      </c>
      <c r="K21" s="10" t="s">
        <v>426</v>
      </c>
      <c r="L21" s="10" t="s">
        <v>422</v>
      </c>
      <c r="M21" s="10" t="s">
        <v>427</v>
      </c>
      <c r="N21" s="10" t="s">
        <v>418</v>
      </c>
      <c r="O21" s="10" t="s">
        <v>170</v>
      </c>
      <c r="P21" s="10" t="s">
        <v>428</v>
      </c>
      <c r="Q21" s="10" t="s">
        <v>199</v>
      </c>
      <c r="R21" s="29" t="s">
        <v>171</v>
      </c>
      <c r="S21" s="98">
        <v>0.4</v>
      </c>
      <c r="T21" s="29" t="s">
        <v>13</v>
      </c>
      <c r="U21" s="98">
        <v>0.8</v>
      </c>
      <c r="V21" s="27" t="s">
        <v>110</v>
      </c>
      <c r="W21" s="10" t="s">
        <v>429</v>
      </c>
      <c r="X21" s="29" t="s">
        <v>172</v>
      </c>
      <c r="Y21" s="99">
        <v>0.11759999999999998</v>
      </c>
      <c r="Z21" s="29" t="s">
        <v>13</v>
      </c>
      <c r="AA21" s="99">
        <v>0.60000000000000009</v>
      </c>
      <c r="AB21" s="27" t="s">
        <v>110</v>
      </c>
      <c r="AC21" s="10" t="s">
        <v>430</v>
      </c>
      <c r="AD21" s="27" t="s">
        <v>202</v>
      </c>
      <c r="AE21" s="10" t="s">
        <v>173</v>
      </c>
      <c r="AF21" s="10" t="s">
        <v>173</v>
      </c>
      <c r="AG21" s="10" t="s">
        <v>173</v>
      </c>
      <c r="AH21" s="10" t="s">
        <v>173</v>
      </c>
      <c r="AI21" s="10" t="s">
        <v>173</v>
      </c>
      <c r="AJ21" s="10" t="s">
        <v>431</v>
      </c>
      <c r="AK21" s="10" t="s">
        <v>432</v>
      </c>
      <c r="AL21" s="10" t="s">
        <v>433</v>
      </c>
      <c r="AM21" s="10" t="s">
        <v>221</v>
      </c>
      <c r="AN21" s="10" t="s">
        <v>267</v>
      </c>
      <c r="AO21" s="10" t="s">
        <v>434</v>
      </c>
      <c r="AP21" s="10" t="s">
        <v>435</v>
      </c>
      <c r="AQ21" s="10" t="s">
        <v>436</v>
      </c>
      <c r="AR21" s="101">
        <v>43496</v>
      </c>
      <c r="AS21" s="16" t="s">
        <v>175</v>
      </c>
      <c r="AT21" s="21" t="s">
        <v>437</v>
      </c>
      <c r="AU21" s="15">
        <v>43759</v>
      </c>
      <c r="AV21" s="22" t="s">
        <v>321</v>
      </c>
      <c r="AW21" s="18" t="s">
        <v>438</v>
      </c>
      <c r="AX21" s="15">
        <v>43909</v>
      </c>
      <c r="AY21" s="16" t="s">
        <v>289</v>
      </c>
      <c r="AZ21" s="21" t="s">
        <v>439</v>
      </c>
      <c r="BA21" s="15">
        <v>44074</v>
      </c>
      <c r="BB21" s="22" t="s">
        <v>186</v>
      </c>
      <c r="BC21" s="18" t="s">
        <v>440</v>
      </c>
      <c r="BD21" s="15">
        <v>44168</v>
      </c>
      <c r="BE21" s="16" t="s">
        <v>242</v>
      </c>
      <c r="BF21" s="21" t="s">
        <v>441</v>
      </c>
      <c r="BG21" s="15">
        <v>44249</v>
      </c>
      <c r="BH21" s="22" t="s">
        <v>217</v>
      </c>
      <c r="BI21" s="18" t="s">
        <v>442</v>
      </c>
      <c r="BJ21" s="15">
        <v>44404</v>
      </c>
      <c r="BK21" s="16" t="s">
        <v>216</v>
      </c>
      <c r="BL21" s="21" t="s">
        <v>443</v>
      </c>
      <c r="BM21" s="15">
        <v>44455</v>
      </c>
      <c r="BN21" s="22" t="s">
        <v>183</v>
      </c>
      <c r="BO21" s="18" t="s">
        <v>421</v>
      </c>
      <c r="BP21" s="15">
        <v>44540</v>
      </c>
      <c r="BQ21" s="16" t="s">
        <v>175</v>
      </c>
      <c r="BR21" s="21" t="s">
        <v>444</v>
      </c>
      <c r="BS21" s="15" t="s">
        <v>190</v>
      </c>
      <c r="BT21" s="22" t="s">
        <v>191</v>
      </c>
      <c r="BU21" s="18" t="s">
        <v>190</v>
      </c>
      <c r="BV21" s="15" t="s">
        <v>190</v>
      </c>
      <c r="BW21" s="16" t="s">
        <v>191</v>
      </c>
      <c r="BX21" s="21" t="s">
        <v>190</v>
      </c>
      <c r="BY21" s="15" t="s">
        <v>190</v>
      </c>
      <c r="BZ21" s="22" t="s">
        <v>191</v>
      </c>
      <c r="CA21" s="24" t="s">
        <v>190</v>
      </c>
      <c r="CB21" s="218" t="str">
        <f>VLOOKUP(A21,Datos!$C$2:$AJ$25,34,0)</f>
        <v>Subsecretaría de Servicio a la Ciudadanía</v>
      </c>
    </row>
    <row r="22" spans="1:80" ht="399.95" customHeight="1" x14ac:dyDescent="0.2">
      <c r="A22" s="27" t="s">
        <v>55</v>
      </c>
      <c r="B22" s="27" t="s">
        <v>416</v>
      </c>
      <c r="C22" s="10" t="s">
        <v>417</v>
      </c>
      <c r="D22" s="27" t="s">
        <v>56</v>
      </c>
      <c r="E22" s="112" t="s">
        <v>3</v>
      </c>
      <c r="F22" s="10" t="s">
        <v>445</v>
      </c>
      <c r="G22" s="97" t="s">
        <v>446</v>
      </c>
      <c r="H22" s="27" t="s">
        <v>9</v>
      </c>
      <c r="I22" s="27" t="s">
        <v>168</v>
      </c>
      <c r="J22" s="27" t="s">
        <v>7</v>
      </c>
      <c r="K22" s="10" t="s">
        <v>420</v>
      </c>
      <c r="L22" s="10" t="s">
        <v>422</v>
      </c>
      <c r="M22" s="10" t="s">
        <v>447</v>
      </c>
      <c r="N22" s="10" t="s">
        <v>418</v>
      </c>
      <c r="O22" s="10" t="s">
        <v>170</v>
      </c>
      <c r="P22" s="10" t="s">
        <v>371</v>
      </c>
      <c r="Q22" s="10" t="s">
        <v>199</v>
      </c>
      <c r="R22" s="29" t="s">
        <v>172</v>
      </c>
      <c r="S22" s="98">
        <v>0.2</v>
      </c>
      <c r="T22" s="29" t="s">
        <v>21</v>
      </c>
      <c r="U22" s="98">
        <v>0.6</v>
      </c>
      <c r="V22" s="27" t="s">
        <v>16</v>
      </c>
      <c r="W22" s="10" t="s">
        <v>448</v>
      </c>
      <c r="X22" s="29" t="s">
        <v>172</v>
      </c>
      <c r="Y22" s="99">
        <v>8.3999999999999991E-2</v>
      </c>
      <c r="Z22" s="29" t="s">
        <v>21</v>
      </c>
      <c r="AA22" s="99">
        <v>0.33749999999999997</v>
      </c>
      <c r="AB22" s="27" t="s">
        <v>16</v>
      </c>
      <c r="AC22" s="10" t="s">
        <v>449</v>
      </c>
      <c r="AD22" s="27" t="s">
        <v>202</v>
      </c>
      <c r="AE22" s="10" t="s">
        <v>173</v>
      </c>
      <c r="AF22" s="10" t="s">
        <v>173</v>
      </c>
      <c r="AG22" s="10" t="s">
        <v>173</v>
      </c>
      <c r="AH22" s="10" t="s">
        <v>173</v>
      </c>
      <c r="AI22" s="10" t="s">
        <v>173</v>
      </c>
      <c r="AJ22" s="10" t="s">
        <v>450</v>
      </c>
      <c r="AK22" s="10" t="s">
        <v>451</v>
      </c>
      <c r="AL22" s="10" t="s">
        <v>452</v>
      </c>
      <c r="AM22" s="10" t="s">
        <v>221</v>
      </c>
      <c r="AN22" s="10" t="s">
        <v>453</v>
      </c>
      <c r="AO22" s="10" t="s">
        <v>454</v>
      </c>
      <c r="AP22" s="10" t="s">
        <v>455</v>
      </c>
      <c r="AQ22" s="10" t="s">
        <v>456</v>
      </c>
      <c r="AR22" s="101">
        <v>43496</v>
      </c>
      <c r="AS22" s="16" t="s">
        <v>175</v>
      </c>
      <c r="AT22" s="21" t="s">
        <v>419</v>
      </c>
      <c r="AU22" s="15">
        <v>43593</v>
      </c>
      <c r="AV22" s="22" t="s">
        <v>175</v>
      </c>
      <c r="AW22" s="18" t="s">
        <v>457</v>
      </c>
      <c r="AX22" s="15">
        <v>43759</v>
      </c>
      <c r="AY22" s="16" t="s">
        <v>216</v>
      </c>
      <c r="AZ22" s="21" t="s">
        <v>458</v>
      </c>
      <c r="BA22" s="15">
        <v>43909</v>
      </c>
      <c r="BB22" s="22" t="s">
        <v>459</v>
      </c>
      <c r="BC22" s="18" t="s">
        <v>460</v>
      </c>
      <c r="BD22" s="15">
        <v>44074</v>
      </c>
      <c r="BE22" s="16" t="s">
        <v>186</v>
      </c>
      <c r="BF22" s="21" t="s">
        <v>461</v>
      </c>
      <c r="BG22" s="15">
        <v>44168</v>
      </c>
      <c r="BH22" s="22" t="s">
        <v>216</v>
      </c>
      <c r="BI22" s="18" t="s">
        <v>462</v>
      </c>
      <c r="BJ22" s="15">
        <v>44249</v>
      </c>
      <c r="BK22" s="16" t="s">
        <v>218</v>
      </c>
      <c r="BL22" s="21" t="s">
        <v>423</v>
      </c>
      <c r="BM22" s="15">
        <v>44540</v>
      </c>
      <c r="BN22" s="22" t="s">
        <v>175</v>
      </c>
      <c r="BO22" s="18" t="s">
        <v>463</v>
      </c>
      <c r="BP22" s="15" t="s">
        <v>190</v>
      </c>
      <c r="BQ22" s="16" t="s">
        <v>191</v>
      </c>
      <c r="BR22" s="21" t="s">
        <v>190</v>
      </c>
      <c r="BS22" s="15" t="s">
        <v>190</v>
      </c>
      <c r="BT22" s="22" t="s">
        <v>191</v>
      </c>
      <c r="BU22" s="18" t="s">
        <v>190</v>
      </c>
      <c r="BV22" s="15" t="s">
        <v>190</v>
      </c>
      <c r="BW22" s="16" t="s">
        <v>191</v>
      </c>
      <c r="BX22" s="21" t="s">
        <v>190</v>
      </c>
      <c r="BY22" s="15" t="s">
        <v>190</v>
      </c>
      <c r="BZ22" s="22" t="s">
        <v>191</v>
      </c>
      <c r="CA22" s="24" t="s">
        <v>190</v>
      </c>
      <c r="CB22" s="218" t="str">
        <f>VLOOKUP(A22,Datos!$C$2:$AJ$25,34,0)</f>
        <v>Subsecretaría de Servicio a la Ciudadanía</v>
      </c>
    </row>
    <row r="23" spans="1:80" ht="399.95" customHeight="1" x14ac:dyDescent="0.2">
      <c r="A23" s="27" t="s">
        <v>48</v>
      </c>
      <c r="B23" s="27" t="s">
        <v>464</v>
      </c>
      <c r="C23" s="10" t="s">
        <v>465</v>
      </c>
      <c r="D23" s="27" t="s">
        <v>466</v>
      </c>
      <c r="E23" s="112" t="s">
        <v>3</v>
      </c>
      <c r="F23" s="10" t="s">
        <v>470</v>
      </c>
      <c r="G23" s="97" t="s">
        <v>471</v>
      </c>
      <c r="H23" s="27" t="s">
        <v>9</v>
      </c>
      <c r="I23" s="27" t="s">
        <v>194</v>
      </c>
      <c r="J23" s="27" t="s">
        <v>14</v>
      </c>
      <c r="K23" s="10" t="s">
        <v>472</v>
      </c>
      <c r="L23" s="10" t="s">
        <v>473</v>
      </c>
      <c r="M23" s="10" t="s">
        <v>474</v>
      </c>
      <c r="N23" s="10" t="s">
        <v>212</v>
      </c>
      <c r="O23" s="10" t="s">
        <v>170</v>
      </c>
      <c r="P23" s="10" t="s">
        <v>198</v>
      </c>
      <c r="Q23" s="10" t="s">
        <v>199</v>
      </c>
      <c r="R23" s="29" t="s">
        <v>172</v>
      </c>
      <c r="S23" s="98">
        <v>0.2</v>
      </c>
      <c r="T23" s="29" t="s">
        <v>6</v>
      </c>
      <c r="U23" s="98">
        <v>1</v>
      </c>
      <c r="V23" s="27" t="s">
        <v>111</v>
      </c>
      <c r="W23" s="10" t="s">
        <v>475</v>
      </c>
      <c r="X23" s="29" t="s">
        <v>172</v>
      </c>
      <c r="Y23" s="99">
        <v>1.2700799999999998E-2</v>
      </c>
      <c r="Z23" s="29" t="s">
        <v>6</v>
      </c>
      <c r="AA23" s="99">
        <v>0.5625</v>
      </c>
      <c r="AB23" s="27" t="s">
        <v>111</v>
      </c>
      <c r="AC23" s="10" t="s">
        <v>476</v>
      </c>
      <c r="AD23" s="27" t="s">
        <v>202</v>
      </c>
      <c r="AE23" s="10" t="s">
        <v>173</v>
      </c>
      <c r="AF23" s="10" t="s">
        <v>173</v>
      </c>
      <c r="AG23" s="10" t="s">
        <v>173</v>
      </c>
      <c r="AH23" s="10" t="s">
        <v>173</v>
      </c>
      <c r="AI23" s="10" t="s">
        <v>173</v>
      </c>
      <c r="AJ23" s="10" t="s">
        <v>477</v>
      </c>
      <c r="AK23" s="10" t="s">
        <v>478</v>
      </c>
      <c r="AL23" s="10" t="s">
        <v>479</v>
      </c>
      <c r="AM23" s="10" t="s">
        <v>480</v>
      </c>
      <c r="AN23" s="10" t="s">
        <v>481</v>
      </c>
      <c r="AO23" s="10" t="s">
        <v>482</v>
      </c>
      <c r="AP23" s="10" t="s">
        <v>483</v>
      </c>
      <c r="AQ23" s="10" t="s">
        <v>484</v>
      </c>
      <c r="AR23" s="101">
        <v>43496</v>
      </c>
      <c r="AS23" s="16" t="s">
        <v>297</v>
      </c>
      <c r="AT23" s="21" t="s">
        <v>467</v>
      </c>
      <c r="AU23" s="15">
        <v>43594</v>
      </c>
      <c r="AV23" s="22" t="s">
        <v>231</v>
      </c>
      <c r="AW23" s="18" t="s">
        <v>485</v>
      </c>
      <c r="AX23" s="15">
        <v>43787</v>
      </c>
      <c r="AY23" s="16" t="s">
        <v>175</v>
      </c>
      <c r="AZ23" s="21" t="s">
        <v>468</v>
      </c>
      <c r="BA23" s="15">
        <v>43916</v>
      </c>
      <c r="BB23" s="22" t="s">
        <v>175</v>
      </c>
      <c r="BC23" s="18" t="s">
        <v>486</v>
      </c>
      <c r="BD23" s="15">
        <v>44169</v>
      </c>
      <c r="BE23" s="16" t="s">
        <v>242</v>
      </c>
      <c r="BF23" s="21" t="s">
        <v>487</v>
      </c>
      <c r="BG23" s="15">
        <v>44249</v>
      </c>
      <c r="BH23" s="22" t="s">
        <v>217</v>
      </c>
      <c r="BI23" s="18" t="s">
        <v>488</v>
      </c>
      <c r="BJ23" s="15">
        <v>44448</v>
      </c>
      <c r="BK23" s="16" t="s">
        <v>242</v>
      </c>
      <c r="BL23" s="21" t="s">
        <v>489</v>
      </c>
      <c r="BM23" s="15">
        <v>44546</v>
      </c>
      <c r="BN23" s="22" t="s">
        <v>175</v>
      </c>
      <c r="BO23" s="18" t="s">
        <v>490</v>
      </c>
      <c r="BP23" s="15" t="s">
        <v>190</v>
      </c>
      <c r="BQ23" s="16" t="s">
        <v>191</v>
      </c>
      <c r="BR23" s="21" t="s">
        <v>190</v>
      </c>
      <c r="BS23" s="15" t="s">
        <v>190</v>
      </c>
      <c r="BT23" s="22" t="s">
        <v>191</v>
      </c>
      <c r="BU23" s="18" t="s">
        <v>190</v>
      </c>
      <c r="BV23" s="15" t="s">
        <v>190</v>
      </c>
      <c r="BW23" s="16" t="s">
        <v>191</v>
      </c>
      <c r="BX23" s="21" t="s">
        <v>190</v>
      </c>
      <c r="BY23" s="15" t="s">
        <v>190</v>
      </c>
      <c r="BZ23" s="22" t="s">
        <v>191</v>
      </c>
      <c r="CA23" s="24" t="s">
        <v>190</v>
      </c>
      <c r="CB23" s="218" t="str">
        <f>VLOOKUP(A23,Datos!$C$2:$AJ$25,34,0)</f>
        <v>Dirección Distrital de Archivo de Bogotá</v>
      </c>
    </row>
    <row r="24" spans="1:80" ht="399.95" customHeight="1" x14ac:dyDescent="0.2">
      <c r="A24" s="27" t="s">
        <v>48</v>
      </c>
      <c r="B24" s="27" t="s">
        <v>464</v>
      </c>
      <c r="C24" s="10" t="s">
        <v>465</v>
      </c>
      <c r="D24" s="27" t="s">
        <v>466</v>
      </c>
      <c r="E24" s="112" t="s">
        <v>3</v>
      </c>
      <c r="F24" s="10" t="s">
        <v>491</v>
      </c>
      <c r="G24" s="97" t="s">
        <v>493</v>
      </c>
      <c r="H24" s="27" t="s">
        <v>9</v>
      </c>
      <c r="I24" s="27" t="s">
        <v>194</v>
      </c>
      <c r="J24" s="27" t="s">
        <v>14</v>
      </c>
      <c r="K24" s="10" t="s">
        <v>494</v>
      </c>
      <c r="L24" s="10" t="s">
        <v>495</v>
      </c>
      <c r="M24" s="10" t="s">
        <v>496</v>
      </c>
      <c r="N24" s="10" t="s">
        <v>212</v>
      </c>
      <c r="O24" s="10" t="s">
        <v>170</v>
      </c>
      <c r="P24" s="10" t="s">
        <v>198</v>
      </c>
      <c r="Q24" s="10" t="s">
        <v>199</v>
      </c>
      <c r="R24" s="29" t="s">
        <v>172</v>
      </c>
      <c r="S24" s="98">
        <v>0.2</v>
      </c>
      <c r="T24" s="29" t="s">
        <v>13</v>
      </c>
      <c r="U24" s="98">
        <v>0.8</v>
      </c>
      <c r="V24" s="27" t="s">
        <v>110</v>
      </c>
      <c r="W24" s="10" t="s">
        <v>277</v>
      </c>
      <c r="X24" s="29" t="s">
        <v>172</v>
      </c>
      <c r="Y24" s="99">
        <v>3.5279999999999992E-2</v>
      </c>
      <c r="Z24" s="29" t="s">
        <v>13</v>
      </c>
      <c r="AA24" s="99">
        <v>0.14238281250000001</v>
      </c>
      <c r="AB24" s="27" t="s">
        <v>110</v>
      </c>
      <c r="AC24" s="10" t="s">
        <v>497</v>
      </c>
      <c r="AD24" s="27" t="s">
        <v>202</v>
      </c>
      <c r="AE24" s="10" t="s">
        <v>173</v>
      </c>
      <c r="AF24" s="10" t="s">
        <v>173</v>
      </c>
      <c r="AG24" s="10" t="s">
        <v>173</v>
      </c>
      <c r="AH24" s="10" t="s">
        <v>173</v>
      </c>
      <c r="AI24" s="10" t="s">
        <v>173</v>
      </c>
      <c r="AJ24" s="10" t="s">
        <v>726</v>
      </c>
      <c r="AK24" s="10" t="s">
        <v>727</v>
      </c>
      <c r="AL24" s="10" t="s">
        <v>728</v>
      </c>
      <c r="AM24" s="10" t="s">
        <v>729</v>
      </c>
      <c r="AN24" s="10" t="s">
        <v>730</v>
      </c>
      <c r="AO24" s="10" t="s">
        <v>498</v>
      </c>
      <c r="AP24" s="10" t="s">
        <v>499</v>
      </c>
      <c r="AQ24" s="10" t="s">
        <v>500</v>
      </c>
      <c r="AR24" s="101">
        <v>43496</v>
      </c>
      <c r="AS24" s="16" t="s">
        <v>175</v>
      </c>
      <c r="AT24" s="21" t="s">
        <v>219</v>
      </c>
      <c r="AU24" s="15">
        <v>43594</v>
      </c>
      <c r="AV24" s="22" t="s">
        <v>231</v>
      </c>
      <c r="AW24" s="18" t="s">
        <v>501</v>
      </c>
      <c r="AX24" s="15">
        <v>43916</v>
      </c>
      <c r="AY24" s="16" t="s">
        <v>218</v>
      </c>
      <c r="AZ24" s="21" t="s">
        <v>492</v>
      </c>
      <c r="BA24" s="15">
        <v>44169</v>
      </c>
      <c r="BB24" s="22" t="s">
        <v>242</v>
      </c>
      <c r="BC24" s="18" t="s">
        <v>502</v>
      </c>
      <c r="BD24" s="15">
        <v>44249</v>
      </c>
      <c r="BE24" s="16" t="s">
        <v>217</v>
      </c>
      <c r="BF24" s="21" t="s">
        <v>503</v>
      </c>
      <c r="BG24" s="15">
        <v>44448</v>
      </c>
      <c r="BH24" s="22" t="s">
        <v>242</v>
      </c>
      <c r="BI24" s="18" t="s">
        <v>504</v>
      </c>
      <c r="BJ24" s="15">
        <v>44546</v>
      </c>
      <c r="BK24" s="16" t="s">
        <v>175</v>
      </c>
      <c r="BL24" s="21" t="s">
        <v>505</v>
      </c>
      <c r="BM24" s="15" t="s">
        <v>190</v>
      </c>
      <c r="BN24" s="22" t="s">
        <v>191</v>
      </c>
      <c r="BO24" s="18" t="s">
        <v>190</v>
      </c>
      <c r="BP24" s="15" t="s">
        <v>190</v>
      </c>
      <c r="BQ24" s="16" t="s">
        <v>191</v>
      </c>
      <c r="BR24" s="21" t="s">
        <v>190</v>
      </c>
      <c r="BS24" s="15" t="s">
        <v>190</v>
      </c>
      <c r="BT24" s="22" t="s">
        <v>191</v>
      </c>
      <c r="BU24" s="18" t="s">
        <v>190</v>
      </c>
      <c r="BV24" s="15" t="s">
        <v>190</v>
      </c>
      <c r="BW24" s="16" t="s">
        <v>191</v>
      </c>
      <c r="BX24" s="21" t="s">
        <v>190</v>
      </c>
      <c r="BY24" s="15" t="s">
        <v>190</v>
      </c>
      <c r="BZ24" s="22" t="s">
        <v>191</v>
      </c>
      <c r="CA24" s="24" t="s">
        <v>190</v>
      </c>
      <c r="CB24" s="218" t="str">
        <f>VLOOKUP(A24,Datos!$C$2:$AJ$25,34,0)</f>
        <v>Dirección Distrital de Archivo de Bogotá</v>
      </c>
    </row>
    <row r="25" spans="1:80" ht="399.95" customHeight="1" x14ac:dyDescent="0.2">
      <c r="A25" s="27" t="s">
        <v>120</v>
      </c>
      <c r="B25" s="27" t="s">
        <v>506</v>
      </c>
      <c r="C25" s="10" t="s">
        <v>507</v>
      </c>
      <c r="D25" s="27" t="s">
        <v>65</v>
      </c>
      <c r="E25" s="112" t="s">
        <v>25</v>
      </c>
      <c r="F25" s="10" t="s">
        <v>508</v>
      </c>
      <c r="G25" s="97" t="s">
        <v>519</v>
      </c>
      <c r="H25" s="27" t="s">
        <v>9</v>
      </c>
      <c r="I25" s="27" t="s">
        <v>211</v>
      </c>
      <c r="J25" s="27" t="s">
        <v>14</v>
      </c>
      <c r="K25" s="10" t="s">
        <v>509</v>
      </c>
      <c r="L25" s="10" t="s">
        <v>510</v>
      </c>
      <c r="M25" s="10" t="s">
        <v>511</v>
      </c>
      <c r="N25" s="10" t="s">
        <v>212</v>
      </c>
      <c r="O25" s="10" t="s">
        <v>170</v>
      </c>
      <c r="P25" s="10" t="s">
        <v>213</v>
      </c>
      <c r="Q25" s="10" t="s">
        <v>199</v>
      </c>
      <c r="R25" s="29" t="s">
        <v>172</v>
      </c>
      <c r="S25" s="98">
        <v>0.2</v>
      </c>
      <c r="T25" s="29" t="s">
        <v>21</v>
      </c>
      <c r="U25" s="98">
        <v>0.6</v>
      </c>
      <c r="V25" s="27" t="s">
        <v>16</v>
      </c>
      <c r="W25" s="10" t="s">
        <v>520</v>
      </c>
      <c r="X25" s="29" t="s">
        <v>172</v>
      </c>
      <c r="Y25" s="99">
        <v>4.3199999999999995E-2</v>
      </c>
      <c r="Z25" s="29" t="s">
        <v>21</v>
      </c>
      <c r="AA25" s="99">
        <v>0.25312499999999999</v>
      </c>
      <c r="AB25" s="27" t="s">
        <v>16</v>
      </c>
      <c r="AC25" s="10" t="s">
        <v>520</v>
      </c>
      <c r="AD25" s="27" t="s">
        <v>202</v>
      </c>
      <c r="AE25" s="10" t="s">
        <v>173</v>
      </c>
      <c r="AF25" s="10" t="s">
        <v>173</v>
      </c>
      <c r="AG25" s="10" t="s">
        <v>173</v>
      </c>
      <c r="AH25" s="10" t="s">
        <v>173</v>
      </c>
      <c r="AI25" s="10" t="s">
        <v>173</v>
      </c>
      <c r="AJ25" s="10" t="s">
        <v>521</v>
      </c>
      <c r="AK25" s="10" t="s">
        <v>522</v>
      </c>
      <c r="AL25" s="10" t="s">
        <v>523</v>
      </c>
      <c r="AM25" s="10" t="s">
        <v>524</v>
      </c>
      <c r="AN25" s="10" t="s">
        <v>525</v>
      </c>
      <c r="AO25" s="10" t="s">
        <v>526</v>
      </c>
      <c r="AP25" s="10" t="s">
        <v>512</v>
      </c>
      <c r="AQ25" s="10" t="s">
        <v>527</v>
      </c>
      <c r="AR25" s="101">
        <v>43599</v>
      </c>
      <c r="AS25" s="16" t="s">
        <v>175</v>
      </c>
      <c r="AT25" s="21" t="s">
        <v>513</v>
      </c>
      <c r="AU25" s="15">
        <v>43767</v>
      </c>
      <c r="AV25" s="22" t="s">
        <v>246</v>
      </c>
      <c r="AW25" s="18" t="s">
        <v>528</v>
      </c>
      <c r="AX25" s="15">
        <v>43901</v>
      </c>
      <c r="AY25" s="16" t="s">
        <v>218</v>
      </c>
      <c r="AZ25" s="21" t="s">
        <v>529</v>
      </c>
      <c r="BA25" s="15">
        <v>44074</v>
      </c>
      <c r="BB25" s="22" t="s">
        <v>183</v>
      </c>
      <c r="BC25" s="18" t="s">
        <v>514</v>
      </c>
      <c r="BD25" s="15">
        <v>44169</v>
      </c>
      <c r="BE25" s="16" t="s">
        <v>242</v>
      </c>
      <c r="BF25" s="21" t="s">
        <v>530</v>
      </c>
      <c r="BG25" s="15">
        <v>44244</v>
      </c>
      <c r="BH25" s="22" t="s">
        <v>242</v>
      </c>
      <c r="BI25" s="18" t="s">
        <v>531</v>
      </c>
      <c r="BJ25" s="15">
        <v>44249</v>
      </c>
      <c r="BK25" s="16" t="s">
        <v>181</v>
      </c>
      <c r="BL25" s="21" t="s">
        <v>515</v>
      </c>
      <c r="BM25" s="15">
        <v>44419</v>
      </c>
      <c r="BN25" s="22" t="s">
        <v>183</v>
      </c>
      <c r="BO25" s="18" t="s">
        <v>516</v>
      </c>
      <c r="BP25" s="15">
        <v>44544</v>
      </c>
      <c r="BQ25" s="16" t="s">
        <v>175</v>
      </c>
      <c r="BR25" s="21" t="s">
        <v>517</v>
      </c>
      <c r="BS25" s="15" t="s">
        <v>190</v>
      </c>
      <c r="BT25" s="22" t="s">
        <v>191</v>
      </c>
      <c r="BU25" s="18" t="s">
        <v>190</v>
      </c>
      <c r="BV25" s="15" t="s">
        <v>190</v>
      </c>
      <c r="BW25" s="16" t="s">
        <v>191</v>
      </c>
      <c r="BX25" s="21" t="s">
        <v>190</v>
      </c>
      <c r="BY25" s="15" t="s">
        <v>190</v>
      </c>
      <c r="BZ25" s="22" t="s">
        <v>191</v>
      </c>
      <c r="CA25" s="24" t="s">
        <v>190</v>
      </c>
      <c r="CB25" s="218" t="str">
        <f>VLOOKUP(A25,Datos!$C$2:$AJ$25,34,0)</f>
        <v>Oficina Asesora de Jurídica</v>
      </c>
    </row>
    <row r="26" spans="1:80" ht="399.95" customHeight="1" x14ac:dyDescent="0.2">
      <c r="A26" s="27" t="s">
        <v>47</v>
      </c>
      <c r="B26" s="27" t="s">
        <v>532</v>
      </c>
      <c r="C26" s="10" t="s">
        <v>533</v>
      </c>
      <c r="D26" s="27" t="s">
        <v>42</v>
      </c>
      <c r="E26" s="112" t="s">
        <v>25</v>
      </c>
      <c r="F26" s="10" t="s">
        <v>540</v>
      </c>
      <c r="G26" s="97" t="s">
        <v>541</v>
      </c>
      <c r="H26" s="27" t="s">
        <v>9</v>
      </c>
      <c r="I26" s="27" t="s">
        <v>326</v>
      </c>
      <c r="J26" s="27" t="s">
        <v>14</v>
      </c>
      <c r="K26" s="10" t="s">
        <v>542</v>
      </c>
      <c r="L26" s="10" t="s">
        <v>543</v>
      </c>
      <c r="M26" s="10" t="s">
        <v>544</v>
      </c>
      <c r="N26" s="10" t="s">
        <v>534</v>
      </c>
      <c r="O26" s="10" t="s">
        <v>170</v>
      </c>
      <c r="P26" s="10" t="s">
        <v>374</v>
      </c>
      <c r="Q26" s="10" t="s">
        <v>199</v>
      </c>
      <c r="R26" s="29" t="s">
        <v>172</v>
      </c>
      <c r="S26" s="98">
        <v>0.2</v>
      </c>
      <c r="T26" s="29" t="s">
        <v>21</v>
      </c>
      <c r="U26" s="98">
        <v>0.6</v>
      </c>
      <c r="V26" s="27" t="s">
        <v>16</v>
      </c>
      <c r="W26" s="10" t="s">
        <v>545</v>
      </c>
      <c r="X26" s="29" t="s">
        <v>172</v>
      </c>
      <c r="Y26" s="99">
        <v>5.3343359999999994E-3</v>
      </c>
      <c r="Z26" s="29" t="s">
        <v>21</v>
      </c>
      <c r="AA26" s="99">
        <v>0.44999999999999996</v>
      </c>
      <c r="AB26" s="27" t="s">
        <v>16</v>
      </c>
      <c r="AC26" s="10" t="s">
        <v>546</v>
      </c>
      <c r="AD26" s="27" t="s">
        <v>202</v>
      </c>
      <c r="AE26" s="10" t="s">
        <v>173</v>
      </c>
      <c r="AF26" s="10" t="s">
        <v>173</v>
      </c>
      <c r="AG26" s="10" t="s">
        <v>173</v>
      </c>
      <c r="AH26" s="10" t="s">
        <v>173</v>
      </c>
      <c r="AI26" s="10" t="s">
        <v>173</v>
      </c>
      <c r="AJ26" s="10" t="s">
        <v>535</v>
      </c>
      <c r="AK26" s="10" t="s">
        <v>327</v>
      </c>
      <c r="AL26" s="10" t="s">
        <v>536</v>
      </c>
      <c r="AM26" s="10" t="s">
        <v>537</v>
      </c>
      <c r="AN26" s="10" t="s">
        <v>538</v>
      </c>
      <c r="AO26" s="10" t="s">
        <v>547</v>
      </c>
      <c r="AP26" s="10" t="s">
        <v>539</v>
      </c>
      <c r="AQ26" s="10" t="s">
        <v>548</v>
      </c>
      <c r="AR26" s="101">
        <v>43593</v>
      </c>
      <c r="AS26" s="16" t="s">
        <v>175</v>
      </c>
      <c r="AT26" s="21" t="s">
        <v>549</v>
      </c>
      <c r="AU26" s="15">
        <v>43784</v>
      </c>
      <c r="AV26" s="22" t="s">
        <v>177</v>
      </c>
      <c r="AW26" s="18" t="s">
        <v>550</v>
      </c>
      <c r="AX26" s="15">
        <v>43895</v>
      </c>
      <c r="AY26" s="16" t="s">
        <v>217</v>
      </c>
      <c r="AZ26" s="21" t="s">
        <v>332</v>
      </c>
      <c r="BA26" s="15">
        <v>44062</v>
      </c>
      <c r="BB26" s="22" t="s">
        <v>218</v>
      </c>
      <c r="BC26" s="18" t="s">
        <v>333</v>
      </c>
      <c r="BD26" s="15">
        <v>44169</v>
      </c>
      <c r="BE26" s="16" t="s">
        <v>231</v>
      </c>
      <c r="BF26" s="21" t="s">
        <v>551</v>
      </c>
      <c r="BG26" s="15">
        <v>44246</v>
      </c>
      <c r="BH26" s="22" t="s">
        <v>217</v>
      </c>
      <c r="BI26" s="18" t="s">
        <v>552</v>
      </c>
      <c r="BJ26" s="15">
        <v>44442</v>
      </c>
      <c r="BK26" s="16" t="s">
        <v>216</v>
      </c>
      <c r="BL26" s="21" t="s">
        <v>553</v>
      </c>
      <c r="BM26" s="15">
        <v>44536</v>
      </c>
      <c r="BN26" s="22" t="s">
        <v>231</v>
      </c>
      <c r="BO26" s="18" t="s">
        <v>189</v>
      </c>
      <c r="BP26" s="15" t="s">
        <v>190</v>
      </c>
      <c r="BQ26" s="16" t="s">
        <v>191</v>
      </c>
      <c r="BR26" s="21" t="s">
        <v>190</v>
      </c>
      <c r="BS26" s="15" t="s">
        <v>190</v>
      </c>
      <c r="BT26" s="22" t="s">
        <v>191</v>
      </c>
      <c r="BU26" s="18" t="s">
        <v>190</v>
      </c>
      <c r="BV26" s="15" t="s">
        <v>190</v>
      </c>
      <c r="BW26" s="16" t="s">
        <v>191</v>
      </c>
      <c r="BX26" s="21" t="s">
        <v>190</v>
      </c>
      <c r="BY26" s="15" t="s">
        <v>190</v>
      </c>
      <c r="BZ26" s="22" t="s">
        <v>191</v>
      </c>
      <c r="CA26" s="24" t="s">
        <v>190</v>
      </c>
      <c r="CB26" s="218" t="str">
        <f>VLOOKUP(A26,Datos!$C$2:$AJ$25,34,0)</f>
        <v>Oficina de Tecnologías de la Información y las Comunicaciones</v>
      </c>
    </row>
    <row r="27" spans="1:80" ht="399.95" customHeight="1" x14ac:dyDescent="0.2">
      <c r="A27" s="27" t="s">
        <v>116</v>
      </c>
      <c r="B27" s="27" t="s">
        <v>554</v>
      </c>
      <c r="C27" s="10" t="s">
        <v>555</v>
      </c>
      <c r="D27" s="27" t="s">
        <v>53</v>
      </c>
      <c r="E27" s="112" t="s">
        <v>25</v>
      </c>
      <c r="F27" s="10" t="s">
        <v>557</v>
      </c>
      <c r="G27" s="97" t="s">
        <v>562</v>
      </c>
      <c r="H27" s="27" t="s">
        <v>9</v>
      </c>
      <c r="I27" s="27" t="s">
        <v>194</v>
      </c>
      <c r="J27" s="27" t="s">
        <v>14</v>
      </c>
      <c r="K27" s="10" t="s">
        <v>563</v>
      </c>
      <c r="L27" s="10" t="s">
        <v>196</v>
      </c>
      <c r="M27" s="10" t="s">
        <v>564</v>
      </c>
      <c r="N27" s="10" t="s">
        <v>212</v>
      </c>
      <c r="O27" s="10" t="s">
        <v>170</v>
      </c>
      <c r="P27" s="10" t="s">
        <v>198</v>
      </c>
      <c r="Q27" s="10" t="s">
        <v>199</v>
      </c>
      <c r="R27" s="29" t="s">
        <v>215</v>
      </c>
      <c r="S27" s="98">
        <v>0.6</v>
      </c>
      <c r="T27" s="29" t="s">
        <v>13</v>
      </c>
      <c r="U27" s="98">
        <v>0.8</v>
      </c>
      <c r="V27" s="27" t="s">
        <v>110</v>
      </c>
      <c r="W27" s="10" t="s">
        <v>565</v>
      </c>
      <c r="X27" s="29" t="s">
        <v>172</v>
      </c>
      <c r="Y27" s="99">
        <v>0.1764</v>
      </c>
      <c r="Z27" s="29" t="s">
        <v>13</v>
      </c>
      <c r="AA27" s="99">
        <v>0.45000000000000007</v>
      </c>
      <c r="AB27" s="27" t="s">
        <v>110</v>
      </c>
      <c r="AC27" s="10" t="s">
        <v>566</v>
      </c>
      <c r="AD27" s="27" t="s">
        <v>202</v>
      </c>
      <c r="AE27" s="10" t="s">
        <v>567</v>
      </c>
      <c r="AF27" s="10" t="s">
        <v>558</v>
      </c>
      <c r="AG27" s="10" t="s">
        <v>559</v>
      </c>
      <c r="AH27" s="10" t="s">
        <v>560</v>
      </c>
      <c r="AI27" s="10" t="s">
        <v>561</v>
      </c>
      <c r="AJ27" s="10" t="s">
        <v>568</v>
      </c>
      <c r="AK27" s="10" t="s">
        <v>569</v>
      </c>
      <c r="AL27" s="10" t="s">
        <v>570</v>
      </c>
      <c r="AM27" s="10" t="s">
        <v>571</v>
      </c>
      <c r="AN27" s="10" t="s">
        <v>572</v>
      </c>
      <c r="AO27" s="10" t="s">
        <v>573</v>
      </c>
      <c r="AP27" s="10" t="s">
        <v>718</v>
      </c>
      <c r="AQ27" s="10" t="s">
        <v>574</v>
      </c>
      <c r="AR27" s="101">
        <v>44547</v>
      </c>
      <c r="AS27" s="16" t="s">
        <v>175</v>
      </c>
      <c r="AT27" s="21" t="s">
        <v>513</v>
      </c>
      <c r="AU27" s="15" t="s">
        <v>190</v>
      </c>
      <c r="AV27" s="22" t="s">
        <v>191</v>
      </c>
      <c r="AW27" s="18" t="s">
        <v>190</v>
      </c>
      <c r="AX27" s="15" t="s">
        <v>190</v>
      </c>
      <c r="AY27" s="16" t="s">
        <v>191</v>
      </c>
      <c r="AZ27" s="21" t="s">
        <v>190</v>
      </c>
      <c r="BA27" s="15" t="s">
        <v>190</v>
      </c>
      <c r="BB27" s="22" t="s">
        <v>191</v>
      </c>
      <c r="BC27" s="18" t="s">
        <v>190</v>
      </c>
      <c r="BD27" s="15" t="s">
        <v>190</v>
      </c>
      <c r="BE27" s="16" t="s">
        <v>191</v>
      </c>
      <c r="BF27" s="21" t="s">
        <v>190</v>
      </c>
      <c r="BG27" s="15" t="s">
        <v>190</v>
      </c>
      <c r="BH27" s="22" t="s">
        <v>191</v>
      </c>
      <c r="BI27" s="18" t="s">
        <v>190</v>
      </c>
      <c r="BJ27" s="15" t="s">
        <v>190</v>
      </c>
      <c r="BK27" s="16" t="s">
        <v>191</v>
      </c>
      <c r="BL27" s="21" t="s">
        <v>190</v>
      </c>
      <c r="BM27" s="15" t="s">
        <v>190</v>
      </c>
      <c r="BN27" s="22" t="s">
        <v>191</v>
      </c>
      <c r="BO27" s="18" t="s">
        <v>190</v>
      </c>
      <c r="BP27" s="15" t="s">
        <v>190</v>
      </c>
      <c r="BQ27" s="16" t="s">
        <v>191</v>
      </c>
      <c r="BR27" s="21" t="s">
        <v>190</v>
      </c>
      <c r="BS27" s="15" t="s">
        <v>190</v>
      </c>
      <c r="BT27" s="22" t="s">
        <v>191</v>
      </c>
      <c r="BU27" s="18" t="s">
        <v>190</v>
      </c>
      <c r="BV27" s="15" t="s">
        <v>190</v>
      </c>
      <c r="BW27" s="16" t="s">
        <v>191</v>
      </c>
      <c r="BX27" s="21" t="s">
        <v>190</v>
      </c>
      <c r="BY27" s="15" t="s">
        <v>190</v>
      </c>
      <c r="BZ27" s="22" t="s">
        <v>191</v>
      </c>
      <c r="CA27" s="24" t="s">
        <v>190</v>
      </c>
      <c r="CB27" s="218" t="str">
        <f>VLOOKUP(A27,Datos!$C$2:$AJ$25,34,0)</f>
        <v>Dirección de Talento Humano</v>
      </c>
    </row>
    <row r="28" spans="1:80" ht="399.95" customHeight="1" x14ac:dyDescent="0.2">
      <c r="A28" s="27" t="s">
        <v>54</v>
      </c>
      <c r="B28" s="27" t="s">
        <v>575</v>
      </c>
      <c r="C28" s="10" t="s">
        <v>576</v>
      </c>
      <c r="D28" s="27" t="s">
        <v>51</v>
      </c>
      <c r="E28" s="112" t="s">
        <v>25</v>
      </c>
      <c r="F28" s="10" t="s">
        <v>580</v>
      </c>
      <c r="G28" s="97" t="s">
        <v>581</v>
      </c>
      <c r="H28" s="27" t="s">
        <v>9</v>
      </c>
      <c r="I28" s="27" t="s">
        <v>194</v>
      </c>
      <c r="J28" s="27" t="s">
        <v>14</v>
      </c>
      <c r="K28" s="10" t="s">
        <v>582</v>
      </c>
      <c r="L28" s="10" t="s">
        <v>583</v>
      </c>
      <c r="M28" s="10" t="s">
        <v>584</v>
      </c>
      <c r="N28" s="10" t="s">
        <v>212</v>
      </c>
      <c r="O28" s="10" t="s">
        <v>170</v>
      </c>
      <c r="P28" s="10" t="s">
        <v>213</v>
      </c>
      <c r="Q28" s="10" t="s">
        <v>199</v>
      </c>
      <c r="R28" s="29" t="s">
        <v>172</v>
      </c>
      <c r="S28" s="98">
        <v>0.2</v>
      </c>
      <c r="T28" s="29" t="s">
        <v>13</v>
      </c>
      <c r="U28" s="98">
        <v>0.8</v>
      </c>
      <c r="V28" s="27" t="s">
        <v>110</v>
      </c>
      <c r="W28" s="10" t="s">
        <v>585</v>
      </c>
      <c r="X28" s="29" t="s">
        <v>172</v>
      </c>
      <c r="Y28" s="99">
        <v>2.4695999999999999E-2</v>
      </c>
      <c r="Z28" s="29" t="s">
        <v>13</v>
      </c>
      <c r="AA28" s="99">
        <v>0.45000000000000007</v>
      </c>
      <c r="AB28" s="27" t="s">
        <v>110</v>
      </c>
      <c r="AC28" s="10" t="s">
        <v>586</v>
      </c>
      <c r="AD28" s="27" t="s">
        <v>202</v>
      </c>
      <c r="AE28" s="10" t="s">
        <v>173</v>
      </c>
      <c r="AF28" s="10" t="s">
        <v>173</v>
      </c>
      <c r="AG28" s="10" t="s">
        <v>173</v>
      </c>
      <c r="AH28" s="10" t="s">
        <v>173</v>
      </c>
      <c r="AI28" s="10" t="s">
        <v>173</v>
      </c>
      <c r="AJ28" s="10" t="s">
        <v>587</v>
      </c>
      <c r="AK28" s="10" t="s">
        <v>588</v>
      </c>
      <c r="AL28" s="10" t="s">
        <v>589</v>
      </c>
      <c r="AM28" s="10" t="s">
        <v>259</v>
      </c>
      <c r="AN28" s="10" t="s">
        <v>590</v>
      </c>
      <c r="AO28" s="10" t="s">
        <v>591</v>
      </c>
      <c r="AP28" s="10" t="s">
        <v>592</v>
      </c>
      <c r="AQ28" s="10" t="s">
        <v>593</v>
      </c>
      <c r="AR28" s="101">
        <v>43592</v>
      </c>
      <c r="AS28" s="16" t="s">
        <v>175</v>
      </c>
      <c r="AT28" s="21" t="s">
        <v>513</v>
      </c>
      <c r="AU28" s="15">
        <v>43768</v>
      </c>
      <c r="AV28" s="22" t="s">
        <v>246</v>
      </c>
      <c r="AW28" s="18" t="s">
        <v>594</v>
      </c>
      <c r="AX28" s="15">
        <v>43902</v>
      </c>
      <c r="AY28" s="16" t="s">
        <v>289</v>
      </c>
      <c r="AZ28" s="21" t="s">
        <v>595</v>
      </c>
      <c r="BA28" s="15">
        <v>44071</v>
      </c>
      <c r="BB28" s="22" t="s">
        <v>186</v>
      </c>
      <c r="BC28" s="18" t="s">
        <v>596</v>
      </c>
      <c r="BD28" s="15">
        <v>44167</v>
      </c>
      <c r="BE28" s="16" t="s">
        <v>322</v>
      </c>
      <c r="BF28" s="21" t="s">
        <v>597</v>
      </c>
      <c r="BG28" s="15">
        <v>44243</v>
      </c>
      <c r="BH28" s="22" t="s">
        <v>242</v>
      </c>
      <c r="BI28" s="18" t="s">
        <v>577</v>
      </c>
      <c r="BJ28" s="15">
        <v>44316</v>
      </c>
      <c r="BK28" s="16" t="s">
        <v>183</v>
      </c>
      <c r="BL28" s="21" t="s">
        <v>579</v>
      </c>
      <c r="BM28" s="15">
        <v>44407</v>
      </c>
      <c r="BN28" s="22" t="s">
        <v>242</v>
      </c>
      <c r="BO28" s="18" t="s">
        <v>578</v>
      </c>
      <c r="BP28" s="15">
        <v>44546</v>
      </c>
      <c r="BQ28" s="16" t="s">
        <v>175</v>
      </c>
      <c r="BR28" s="21" t="s">
        <v>598</v>
      </c>
      <c r="BS28" s="15" t="s">
        <v>190</v>
      </c>
      <c r="BT28" s="22" t="s">
        <v>191</v>
      </c>
      <c r="BU28" s="18" t="s">
        <v>190</v>
      </c>
      <c r="BV28" s="15" t="s">
        <v>190</v>
      </c>
      <c r="BW28" s="16" t="s">
        <v>191</v>
      </c>
      <c r="BX28" s="21" t="s">
        <v>190</v>
      </c>
      <c r="BY28" s="15" t="s">
        <v>190</v>
      </c>
      <c r="BZ28" s="22" t="s">
        <v>191</v>
      </c>
      <c r="CA28" s="24" t="s">
        <v>190</v>
      </c>
      <c r="CB28" s="218" t="str">
        <f>VLOOKUP(A28,Datos!$C$2:$AJ$25,34,0)</f>
        <v>Subdirección de Servicios Administrativos</v>
      </c>
    </row>
    <row r="29" spans="1:80" ht="399.95" customHeight="1" x14ac:dyDescent="0.2">
      <c r="A29" s="27" t="s">
        <v>117</v>
      </c>
      <c r="B29" s="27" t="s">
        <v>58</v>
      </c>
      <c r="C29" s="10" t="s">
        <v>599</v>
      </c>
      <c r="D29" s="27" t="s">
        <v>51</v>
      </c>
      <c r="E29" s="112" t="s">
        <v>25</v>
      </c>
      <c r="F29" s="10" t="s">
        <v>603</v>
      </c>
      <c r="G29" s="97" t="s">
        <v>604</v>
      </c>
      <c r="H29" s="27" t="s">
        <v>9</v>
      </c>
      <c r="I29" s="27" t="s">
        <v>211</v>
      </c>
      <c r="J29" s="27" t="s">
        <v>7</v>
      </c>
      <c r="K29" s="10" t="s">
        <v>601</v>
      </c>
      <c r="L29" s="10" t="s">
        <v>605</v>
      </c>
      <c r="M29" s="10" t="s">
        <v>606</v>
      </c>
      <c r="N29" s="10" t="s">
        <v>212</v>
      </c>
      <c r="O29" s="10" t="s">
        <v>170</v>
      </c>
      <c r="P29" s="10" t="s">
        <v>213</v>
      </c>
      <c r="Q29" s="10" t="s">
        <v>199</v>
      </c>
      <c r="R29" s="29" t="s">
        <v>172</v>
      </c>
      <c r="S29" s="98">
        <v>0.2</v>
      </c>
      <c r="T29" s="29" t="s">
        <v>13</v>
      </c>
      <c r="U29" s="98">
        <v>0.8</v>
      </c>
      <c r="V29" s="27" t="s">
        <v>110</v>
      </c>
      <c r="W29" s="10" t="s">
        <v>607</v>
      </c>
      <c r="X29" s="29" t="s">
        <v>172</v>
      </c>
      <c r="Y29" s="99">
        <v>8.3999999999999991E-2</v>
      </c>
      <c r="Z29" s="29" t="s">
        <v>13</v>
      </c>
      <c r="AA29" s="99">
        <v>0.33750000000000002</v>
      </c>
      <c r="AB29" s="27" t="s">
        <v>110</v>
      </c>
      <c r="AC29" s="10" t="s">
        <v>278</v>
      </c>
      <c r="AD29" s="27" t="s">
        <v>202</v>
      </c>
      <c r="AE29" s="10" t="s">
        <v>173</v>
      </c>
      <c r="AF29" s="10" t="s">
        <v>173</v>
      </c>
      <c r="AG29" s="10" t="s">
        <v>173</v>
      </c>
      <c r="AH29" s="10" t="s">
        <v>173</v>
      </c>
      <c r="AI29" s="10" t="s">
        <v>173</v>
      </c>
      <c r="AJ29" s="10" t="s">
        <v>608</v>
      </c>
      <c r="AK29" s="10" t="s">
        <v>609</v>
      </c>
      <c r="AL29" s="10" t="s">
        <v>610</v>
      </c>
      <c r="AM29" s="10" t="s">
        <v>571</v>
      </c>
      <c r="AN29" s="10" t="s">
        <v>260</v>
      </c>
      <c r="AO29" s="10" t="s">
        <v>611</v>
      </c>
      <c r="AP29" s="10" t="s">
        <v>612</v>
      </c>
      <c r="AQ29" s="10" t="s">
        <v>613</v>
      </c>
      <c r="AR29" s="101">
        <v>43593</v>
      </c>
      <c r="AS29" s="16" t="s">
        <v>175</v>
      </c>
      <c r="AT29" s="21" t="s">
        <v>219</v>
      </c>
      <c r="AU29" s="15">
        <v>43783</v>
      </c>
      <c r="AV29" s="22" t="s">
        <v>175</v>
      </c>
      <c r="AW29" s="18" t="s">
        <v>614</v>
      </c>
      <c r="AX29" s="15">
        <v>43914</v>
      </c>
      <c r="AY29" s="16" t="s">
        <v>289</v>
      </c>
      <c r="AZ29" s="21" t="s">
        <v>615</v>
      </c>
      <c r="BA29" s="15">
        <v>44074</v>
      </c>
      <c r="BB29" s="22" t="s">
        <v>216</v>
      </c>
      <c r="BC29" s="18" t="s">
        <v>600</v>
      </c>
      <c r="BD29" s="15">
        <v>44168</v>
      </c>
      <c r="BE29" s="16" t="s">
        <v>242</v>
      </c>
      <c r="BF29" s="21" t="s">
        <v>602</v>
      </c>
      <c r="BG29" s="15">
        <v>44249</v>
      </c>
      <c r="BH29" s="22" t="s">
        <v>242</v>
      </c>
      <c r="BI29" s="18" t="s">
        <v>616</v>
      </c>
      <c r="BJ29" s="15">
        <v>44540</v>
      </c>
      <c r="BK29" s="16" t="s">
        <v>175</v>
      </c>
      <c r="BL29" s="21" t="s">
        <v>617</v>
      </c>
      <c r="BM29" s="15" t="s">
        <v>190</v>
      </c>
      <c r="BN29" s="22" t="s">
        <v>191</v>
      </c>
      <c r="BO29" s="18" t="s">
        <v>190</v>
      </c>
      <c r="BP29" s="15" t="s">
        <v>190</v>
      </c>
      <c r="BQ29" s="16" t="s">
        <v>191</v>
      </c>
      <c r="BR29" s="21" t="s">
        <v>190</v>
      </c>
      <c r="BS29" s="15" t="s">
        <v>190</v>
      </c>
      <c r="BT29" s="22" t="s">
        <v>191</v>
      </c>
      <c r="BU29" s="18" t="s">
        <v>190</v>
      </c>
      <c r="BV29" s="15" t="s">
        <v>190</v>
      </c>
      <c r="BW29" s="16" t="s">
        <v>191</v>
      </c>
      <c r="BX29" s="21" t="s">
        <v>190</v>
      </c>
      <c r="BY29" s="15" t="s">
        <v>190</v>
      </c>
      <c r="BZ29" s="22" t="s">
        <v>191</v>
      </c>
      <c r="CA29" s="24" t="s">
        <v>190</v>
      </c>
      <c r="CB29" s="218" t="str">
        <f>VLOOKUP(A29,Datos!$C$2:$AJ$25,34,0)</f>
        <v>Subdirección de Servicios Administrativos</v>
      </c>
    </row>
    <row r="30" spans="1:80" ht="399.95" customHeight="1" x14ac:dyDescent="0.2">
      <c r="A30" s="27" t="s">
        <v>118</v>
      </c>
      <c r="B30" s="27" t="s">
        <v>618</v>
      </c>
      <c r="C30" s="10" t="s">
        <v>619</v>
      </c>
      <c r="D30" s="27" t="s">
        <v>60</v>
      </c>
      <c r="E30" s="112" t="s">
        <v>18</v>
      </c>
      <c r="F30" s="10" t="s">
        <v>621</v>
      </c>
      <c r="G30" s="97" t="s">
        <v>622</v>
      </c>
      <c r="H30" s="27" t="s">
        <v>9</v>
      </c>
      <c r="I30" s="27" t="s">
        <v>194</v>
      </c>
      <c r="J30" s="27" t="s">
        <v>14</v>
      </c>
      <c r="K30" s="10" t="s">
        <v>623</v>
      </c>
      <c r="L30" s="10" t="s">
        <v>624</v>
      </c>
      <c r="M30" s="10" t="s">
        <v>625</v>
      </c>
      <c r="N30" s="10" t="s">
        <v>620</v>
      </c>
      <c r="O30" s="10" t="s">
        <v>170</v>
      </c>
      <c r="P30" s="10" t="s">
        <v>198</v>
      </c>
      <c r="Q30" s="10" t="s">
        <v>199</v>
      </c>
      <c r="R30" s="29" t="s">
        <v>172</v>
      </c>
      <c r="S30" s="98">
        <v>0.2</v>
      </c>
      <c r="T30" s="29" t="s">
        <v>13</v>
      </c>
      <c r="U30" s="98">
        <v>0.8</v>
      </c>
      <c r="V30" s="27" t="s">
        <v>110</v>
      </c>
      <c r="W30" s="10" t="s">
        <v>626</v>
      </c>
      <c r="X30" s="29" t="s">
        <v>172</v>
      </c>
      <c r="Y30" s="99">
        <v>2.1167999999999999E-2</v>
      </c>
      <c r="Z30" s="29" t="s">
        <v>13</v>
      </c>
      <c r="AA30" s="99">
        <v>0.60000000000000009</v>
      </c>
      <c r="AB30" s="27" t="s">
        <v>110</v>
      </c>
      <c r="AC30" s="10" t="s">
        <v>627</v>
      </c>
      <c r="AD30" s="27" t="s">
        <v>202</v>
      </c>
      <c r="AE30" s="10" t="s">
        <v>173</v>
      </c>
      <c r="AF30" s="10" t="s">
        <v>173</v>
      </c>
      <c r="AG30" s="10" t="s">
        <v>173</v>
      </c>
      <c r="AH30" s="10" t="s">
        <v>173</v>
      </c>
      <c r="AI30" s="10" t="s">
        <v>173</v>
      </c>
      <c r="AJ30" s="10" t="s">
        <v>719</v>
      </c>
      <c r="AK30" s="10" t="s">
        <v>720</v>
      </c>
      <c r="AL30" s="10" t="s">
        <v>721</v>
      </c>
      <c r="AM30" s="10" t="s">
        <v>469</v>
      </c>
      <c r="AN30" s="10" t="s">
        <v>722</v>
      </c>
      <c r="AO30" s="10" t="s">
        <v>628</v>
      </c>
      <c r="AP30" s="10" t="s">
        <v>629</v>
      </c>
      <c r="AQ30" s="10" t="s">
        <v>630</v>
      </c>
      <c r="AR30" s="101">
        <v>43496</v>
      </c>
      <c r="AS30" s="16" t="s">
        <v>175</v>
      </c>
      <c r="AT30" s="21" t="s">
        <v>214</v>
      </c>
      <c r="AU30" s="15">
        <v>43594</v>
      </c>
      <c r="AV30" s="22" t="s">
        <v>297</v>
      </c>
      <c r="AW30" s="18" t="s">
        <v>631</v>
      </c>
      <c r="AX30" s="15">
        <v>43769</v>
      </c>
      <c r="AY30" s="16" t="s">
        <v>216</v>
      </c>
      <c r="AZ30" s="21" t="s">
        <v>632</v>
      </c>
      <c r="BA30" s="15">
        <v>43921</v>
      </c>
      <c r="BB30" s="22" t="s">
        <v>518</v>
      </c>
      <c r="BC30" s="18" t="s">
        <v>633</v>
      </c>
      <c r="BD30" s="15">
        <v>44025</v>
      </c>
      <c r="BE30" s="16" t="s">
        <v>181</v>
      </c>
      <c r="BF30" s="21" t="s">
        <v>634</v>
      </c>
      <c r="BG30" s="15">
        <v>44534</v>
      </c>
      <c r="BH30" s="22" t="s">
        <v>242</v>
      </c>
      <c r="BI30" s="18" t="s">
        <v>635</v>
      </c>
      <c r="BJ30" s="15">
        <v>44249</v>
      </c>
      <c r="BK30" s="16" t="s">
        <v>217</v>
      </c>
      <c r="BL30" s="21" t="s">
        <v>636</v>
      </c>
      <c r="BM30" s="15">
        <v>44302</v>
      </c>
      <c r="BN30" s="22" t="s">
        <v>242</v>
      </c>
      <c r="BO30" s="18" t="s">
        <v>637</v>
      </c>
      <c r="BP30" s="15">
        <v>44543</v>
      </c>
      <c r="BQ30" s="16" t="s">
        <v>175</v>
      </c>
      <c r="BR30" s="21" t="s">
        <v>556</v>
      </c>
      <c r="BS30" s="15" t="s">
        <v>190</v>
      </c>
      <c r="BT30" s="22" t="s">
        <v>191</v>
      </c>
      <c r="BU30" s="18" t="s">
        <v>190</v>
      </c>
      <c r="BV30" s="15" t="s">
        <v>190</v>
      </c>
      <c r="BW30" s="16" t="s">
        <v>191</v>
      </c>
      <c r="BX30" s="21" t="s">
        <v>190</v>
      </c>
      <c r="BY30" s="15" t="s">
        <v>190</v>
      </c>
      <c r="BZ30" s="22" t="s">
        <v>191</v>
      </c>
      <c r="CA30" s="24" t="s">
        <v>190</v>
      </c>
      <c r="CB30" s="218" t="str">
        <f>VLOOKUP(A30,Datos!$C$2:$AJ$25,34,0)</f>
        <v>Dirección de Talento Humano</v>
      </c>
    </row>
    <row r="31" spans="1:80" ht="399.95" customHeight="1" x14ac:dyDescent="0.2">
      <c r="A31" s="27" t="s">
        <v>118</v>
      </c>
      <c r="B31" s="27" t="s">
        <v>618</v>
      </c>
      <c r="C31" s="10" t="s">
        <v>619</v>
      </c>
      <c r="D31" s="27" t="s">
        <v>60</v>
      </c>
      <c r="E31" s="112" t="s">
        <v>18</v>
      </c>
      <c r="F31" s="10" t="s">
        <v>638</v>
      </c>
      <c r="G31" s="97" t="s">
        <v>639</v>
      </c>
      <c r="H31" s="27" t="s">
        <v>9</v>
      </c>
      <c r="I31" s="27" t="s">
        <v>194</v>
      </c>
      <c r="J31" s="27" t="s">
        <v>14</v>
      </c>
      <c r="K31" s="10" t="s">
        <v>640</v>
      </c>
      <c r="L31" s="10" t="s">
        <v>624</v>
      </c>
      <c r="M31" s="10" t="s">
        <v>641</v>
      </c>
      <c r="N31" s="10" t="s">
        <v>620</v>
      </c>
      <c r="O31" s="10" t="s">
        <v>170</v>
      </c>
      <c r="P31" s="10" t="s">
        <v>198</v>
      </c>
      <c r="Q31" s="10" t="s">
        <v>199</v>
      </c>
      <c r="R31" s="29" t="s">
        <v>172</v>
      </c>
      <c r="S31" s="98">
        <v>0.2</v>
      </c>
      <c r="T31" s="29" t="s">
        <v>13</v>
      </c>
      <c r="U31" s="98">
        <v>0.8</v>
      </c>
      <c r="V31" s="27" t="s">
        <v>110</v>
      </c>
      <c r="W31" s="10" t="s">
        <v>626</v>
      </c>
      <c r="X31" s="29" t="s">
        <v>172</v>
      </c>
      <c r="Y31" s="99">
        <v>1.8143999999999997E-2</v>
      </c>
      <c r="Z31" s="29" t="s">
        <v>13</v>
      </c>
      <c r="AA31" s="99">
        <v>0.33750000000000002</v>
      </c>
      <c r="AB31" s="27" t="s">
        <v>110</v>
      </c>
      <c r="AC31" s="10" t="s">
        <v>627</v>
      </c>
      <c r="AD31" s="27" t="s">
        <v>202</v>
      </c>
      <c r="AE31" s="10" t="s">
        <v>173</v>
      </c>
      <c r="AF31" s="10" t="s">
        <v>173</v>
      </c>
      <c r="AG31" s="10" t="s">
        <v>173</v>
      </c>
      <c r="AH31" s="10" t="s">
        <v>173</v>
      </c>
      <c r="AI31" s="10" t="s">
        <v>173</v>
      </c>
      <c r="AJ31" s="10" t="s">
        <v>723</v>
      </c>
      <c r="AK31" s="10" t="s">
        <v>724</v>
      </c>
      <c r="AL31" s="10" t="s">
        <v>725</v>
      </c>
      <c r="AM31" s="10" t="s">
        <v>480</v>
      </c>
      <c r="AN31" s="10" t="s">
        <v>268</v>
      </c>
      <c r="AO31" s="10" t="s">
        <v>642</v>
      </c>
      <c r="AP31" s="10" t="s">
        <v>643</v>
      </c>
      <c r="AQ31" s="10" t="s">
        <v>644</v>
      </c>
      <c r="AR31" s="101">
        <v>43496</v>
      </c>
      <c r="AS31" s="16" t="s">
        <v>175</v>
      </c>
      <c r="AT31" s="21" t="s">
        <v>214</v>
      </c>
      <c r="AU31" s="15">
        <v>43593</v>
      </c>
      <c r="AV31" s="22" t="s">
        <v>297</v>
      </c>
      <c r="AW31" s="18" t="s">
        <v>645</v>
      </c>
      <c r="AX31" s="15">
        <v>43769</v>
      </c>
      <c r="AY31" s="16" t="s">
        <v>217</v>
      </c>
      <c r="AZ31" s="21" t="s">
        <v>646</v>
      </c>
      <c r="BA31" s="15">
        <v>43921</v>
      </c>
      <c r="BB31" s="22" t="s">
        <v>518</v>
      </c>
      <c r="BC31" s="18" t="s">
        <v>647</v>
      </c>
      <c r="BD31" s="15">
        <v>44025</v>
      </c>
      <c r="BE31" s="16" t="s">
        <v>181</v>
      </c>
      <c r="BF31" s="21" t="s">
        <v>648</v>
      </c>
      <c r="BG31" s="15">
        <v>44169</v>
      </c>
      <c r="BH31" s="22" t="s">
        <v>217</v>
      </c>
      <c r="BI31" s="18" t="s">
        <v>649</v>
      </c>
      <c r="BJ31" s="15">
        <v>44249</v>
      </c>
      <c r="BK31" s="16" t="s">
        <v>217</v>
      </c>
      <c r="BL31" s="21" t="s">
        <v>650</v>
      </c>
      <c r="BM31" s="15">
        <v>44302</v>
      </c>
      <c r="BN31" s="22" t="s">
        <v>242</v>
      </c>
      <c r="BO31" s="18" t="s">
        <v>651</v>
      </c>
      <c r="BP31" s="15">
        <v>44543</v>
      </c>
      <c r="BQ31" s="16" t="s">
        <v>175</v>
      </c>
      <c r="BR31" s="21" t="s">
        <v>652</v>
      </c>
      <c r="BS31" s="15" t="s">
        <v>190</v>
      </c>
      <c r="BT31" s="22" t="s">
        <v>191</v>
      </c>
      <c r="BU31" s="18" t="s">
        <v>190</v>
      </c>
      <c r="BV31" s="15" t="s">
        <v>190</v>
      </c>
      <c r="BW31" s="16" t="s">
        <v>191</v>
      </c>
      <c r="BX31" s="21" t="s">
        <v>190</v>
      </c>
      <c r="BY31" s="15" t="s">
        <v>190</v>
      </c>
      <c r="BZ31" s="22" t="s">
        <v>191</v>
      </c>
      <c r="CA31" s="24" t="s">
        <v>190</v>
      </c>
      <c r="CB31" s="218" t="str">
        <f>VLOOKUP(A31,Datos!$C$2:$AJ$25,34,0)</f>
        <v>Dirección de Talento Humano</v>
      </c>
    </row>
    <row r="32" spans="1:80" ht="399.95" customHeight="1" x14ac:dyDescent="0.2">
      <c r="A32" s="27" t="s">
        <v>119</v>
      </c>
      <c r="B32" s="27" t="s">
        <v>62</v>
      </c>
      <c r="C32" s="10" t="s">
        <v>654</v>
      </c>
      <c r="D32" s="27" t="s">
        <v>63</v>
      </c>
      <c r="E32" s="112" t="s">
        <v>25</v>
      </c>
      <c r="F32" s="10" t="s">
        <v>658</v>
      </c>
      <c r="G32" s="97" t="s">
        <v>659</v>
      </c>
      <c r="H32" s="27" t="s">
        <v>9</v>
      </c>
      <c r="I32" s="27" t="s">
        <v>211</v>
      </c>
      <c r="J32" s="27" t="s">
        <v>14</v>
      </c>
      <c r="K32" s="10" t="s">
        <v>660</v>
      </c>
      <c r="L32" s="10" t="s">
        <v>661</v>
      </c>
      <c r="M32" s="10" t="s">
        <v>662</v>
      </c>
      <c r="N32" s="10" t="s">
        <v>655</v>
      </c>
      <c r="O32" s="10" t="s">
        <v>170</v>
      </c>
      <c r="P32" s="10" t="s">
        <v>663</v>
      </c>
      <c r="Q32" s="10" t="s">
        <v>199</v>
      </c>
      <c r="R32" s="29" t="s">
        <v>172</v>
      </c>
      <c r="S32" s="98">
        <v>0.2</v>
      </c>
      <c r="T32" s="29" t="s">
        <v>6</v>
      </c>
      <c r="U32" s="98">
        <v>1</v>
      </c>
      <c r="V32" s="27" t="s">
        <v>111</v>
      </c>
      <c r="W32" s="10" t="s">
        <v>664</v>
      </c>
      <c r="X32" s="29" t="s">
        <v>172</v>
      </c>
      <c r="Y32" s="99">
        <v>1.2700799999999998E-2</v>
      </c>
      <c r="Z32" s="29" t="s">
        <v>6</v>
      </c>
      <c r="AA32" s="99">
        <v>0.31640625</v>
      </c>
      <c r="AB32" s="27" t="s">
        <v>111</v>
      </c>
      <c r="AC32" s="10" t="s">
        <v>476</v>
      </c>
      <c r="AD32" s="27" t="s">
        <v>202</v>
      </c>
      <c r="AE32" s="10" t="s">
        <v>173</v>
      </c>
      <c r="AF32" s="10" t="s">
        <v>173</v>
      </c>
      <c r="AG32" s="10" t="s">
        <v>173</v>
      </c>
      <c r="AH32" s="10" t="s">
        <v>173</v>
      </c>
      <c r="AI32" s="10" t="s">
        <v>173</v>
      </c>
      <c r="AJ32" s="10" t="s">
        <v>665</v>
      </c>
      <c r="AK32" s="10" t="s">
        <v>666</v>
      </c>
      <c r="AL32" s="10" t="s">
        <v>667</v>
      </c>
      <c r="AM32" s="10" t="s">
        <v>469</v>
      </c>
      <c r="AN32" s="10" t="s">
        <v>668</v>
      </c>
      <c r="AO32" s="10" t="s">
        <v>669</v>
      </c>
      <c r="AP32" s="10" t="s">
        <v>670</v>
      </c>
      <c r="AQ32" s="10" t="s">
        <v>671</v>
      </c>
      <c r="AR32" s="101">
        <v>44013</v>
      </c>
      <c r="AS32" s="16" t="s">
        <v>175</v>
      </c>
      <c r="AT32" s="21" t="s">
        <v>672</v>
      </c>
      <c r="AU32" s="15">
        <v>44167</v>
      </c>
      <c r="AV32" s="22" t="s">
        <v>322</v>
      </c>
      <c r="AW32" s="18" t="s">
        <v>673</v>
      </c>
      <c r="AX32" s="15">
        <v>44245</v>
      </c>
      <c r="AY32" s="16" t="s">
        <v>218</v>
      </c>
      <c r="AZ32" s="21" t="s">
        <v>674</v>
      </c>
      <c r="BA32" s="15">
        <v>44319</v>
      </c>
      <c r="BB32" s="22" t="s">
        <v>242</v>
      </c>
      <c r="BC32" s="18" t="s">
        <v>675</v>
      </c>
      <c r="BD32" s="15">
        <v>44392</v>
      </c>
      <c r="BE32" s="16" t="s">
        <v>242</v>
      </c>
      <c r="BF32" s="21" t="s">
        <v>675</v>
      </c>
      <c r="BG32" s="15">
        <v>44449</v>
      </c>
      <c r="BH32" s="22" t="s">
        <v>657</v>
      </c>
      <c r="BI32" s="18" t="s">
        <v>676</v>
      </c>
      <c r="BJ32" s="15">
        <v>44532</v>
      </c>
      <c r="BK32" s="16" t="s">
        <v>175</v>
      </c>
      <c r="BL32" s="21" t="s">
        <v>677</v>
      </c>
      <c r="BM32" s="15" t="s">
        <v>190</v>
      </c>
      <c r="BN32" s="22" t="s">
        <v>191</v>
      </c>
      <c r="BO32" s="18" t="s">
        <v>190</v>
      </c>
      <c r="BP32" s="15" t="s">
        <v>190</v>
      </c>
      <c r="BQ32" s="16" t="s">
        <v>191</v>
      </c>
      <c r="BR32" s="21" t="s">
        <v>190</v>
      </c>
      <c r="BS32" s="15" t="s">
        <v>190</v>
      </c>
      <c r="BT32" s="22" t="s">
        <v>191</v>
      </c>
      <c r="BU32" s="18" t="s">
        <v>190</v>
      </c>
      <c r="BV32" s="15" t="s">
        <v>190</v>
      </c>
      <c r="BW32" s="16" t="s">
        <v>191</v>
      </c>
      <c r="BX32" s="21" t="s">
        <v>190</v>
      </c>
      <c r="BY32" s="15" t="s">
        <v>190</v>
      </c>
      <c r="BZ32" s="22" t="s">
        <v>191</v>
      </c>
      <c r="CA32" s="24" t="s">
        <v>190</v>
      </c>
      <c r="CB32" s="218" t="str">
        <f>VLOOKUP(A32,Datos!$C$2:$AJ$25,34,0)</f>
        <v>Subdirección Financiera</v>
      </c>
    </row>
    <row r="33" spans="1:80" ht="399.95" customHeight="1" x14ac:dyDescent="0.2">
      <c r="A33" s="27" t="s">
        <v>119</v>
      </c>
      <c r="B33" s="27" t="s">
        <v>62</v>
      </c>
      <c r="C33" s="10" t="s">
        <v>654</v>
      </c>
      <c r="D33" s="27" t="s">
        <v>63</v>
      </c>
      <c r="E33" s="112" t="s">
        <v>25</v>
      </c>
      <c r="F33" s="10" t="s">
        <v>678</v>
      </c>
      <c r="G33" s="97" t="s">
        <v>679</v>
      </c>
      <c r="H33" s="27" t="s">
        <v>9</v>
      </c>
      <c r="I33" s="27" t="s">
        <v>211</v>
      </c>
      <c r="J33" s="27" t="s">
        <v>7</v>
      </c>
      <c r="K33" s="10" t="s">
        <v>680</v>
      </c>
      <c r="L33" s="10" t="s">
        <v>661</v>
      </c>
      <c r="M33" s="10" t="s">
        <v>681</v>
      </c>
      <c r="N33" s="10" t="s">
        <v>655</v>
      </c>
      <c r="O33" s="10" t="s">
        <v>170</v>
      </c>
      <c r="P33" s="10" t="s">
        <v>682</v>
      </c>
      <c r="Q33" s="10" t="s">
        <v>199</v>
      </c>
      <c r="R33" s="29" t="s">
        <v>172</v>
      </c>
      <c r="S33" s="98">
        <v>0.2</v>
      </c>
      <c r="T33" s="29" t="s">
        <v>6</v>
      </c>
      <c r="U33" s="98">
        <v>1</v>
      </c>
      <c r="V33" s="27" t="s">
        <v>111</v>
      </c>
      <c r="W33" s="10" t="s">
        <v>476</v>
      </c>
      <c r="X33" s="29" t="s">
        <v>172</v>
      </c>
      <c r="Y33" s="99">
        <v>1.8143999999999997E-2</v>
      </c>
      <c r="Z33" s="29" t="s">
        <v>6</v>
      </c>
      <c r="AA33" s="99">
        <v>0.5625</v>
      </c>
      <c r="AB33" s="27" t="s">
        <v>111</v>
      </c>
      <c r="AC33" s="10" t="s">
        <v>476</v>
      </c>
      <c r="AD33" s="27" t="s">
        <v>202</v>
      </c>
      <c r="AE33" s="10" t="s">
        <v>173</v>
      </c>
      <c r="AF33" s="10" t="s">
        <v>173</v>
      </c>
      <c r="AG33" s="10" t="s">
        <v>173</v>
      </c>
      <c r="AH33" s="10" t="s">
        <v>173</v>
      </c>
      <c r="AI33" s="10" t="s">
        <v>173</v>
      </c>
      <c r="AJ33" s="10" t="s">
        <v>683</v>
      </c>
      <c r="AK33" s="10" t="s">
        <v>684</v>
      </c>
      <c r="AL33" s="10" t="s">
        <v>685</v>
      </c>
      <c r="AM33" s="10" t="s">
        <v>480</v>
      </c>
      <c r="AN33" s="10" t="s">
        <v>686</v>
      </c>
      <c r="AO33" s="10" t="s">
        <v>687</v>
      </c>
      <c r="AP33" s="10" t="s">
        <v>688</v>
      </c>
      <c r="AQ33" s="10" t="s">
        <v>689</v>
      </c>
      <c r="AR33" s="101">
        <v>44013</v>
      </c>
      <c r="AS33" s="16" t="s">
        <v>175</v>
      </c>
      <c r="AT33" s="21" t="s">
        <v>672</v>
      </c>
      <c r="AU33" s="15">
        <v>44167</v>
      </c>
      <c r="AV33" s="22" t="s">
        <v>322</v>
      </c>
      <c r="AW33" s="18" t="s">
        <v>673</v>
      </c>
      <c r="AX33" s="15">
        <v>44245</v>
      </c>
      <c r="AY33" s="16" t="s">
        <v>218</v>
      </c>
      <c r="AZ33" s="21" t="s">
        <v>690</v>
      </c>
      <c r="BA33" s="15">
        <v>44315</v>
      </c>
      <c r="BB33" s="22" t="s">
        <v>242</v>
      </c>
      <c r="BC33" s="18" t="s">
        <v>691</v>
      </c>
      <c r="BD33" s="15">
        <v>44319</v>
      </c>
      <c r="BE33" s="16" t="s">
        <v>242</v>
      </c>
      <c r="BF33" s="21" t="s">
        <v>692</v>
      </c>
      <c r="BG33" s="15">
        <v>44392</v>
      </c>
      <c r="BH33" s="22" t="s">
        <v>242</v>
      </c>
      <c r="BI33" s="18" t="s">
        <v>693</v>
      </c>
      <c r="BJ33" s="15">
        <v>44449</v>
      </c>
      <c r="BK33" s="16" t="s">
        <v>657</v>
      </c>
      <c r="BL33" s="21" t="s">
        <v>694</v>
      </c>
      <c r="BM33" s="15">
        <v>44532</v>
      </c>
      <c r="BN33" s="22" t="s">
        <v>175</v>
      </c>
      <c r="BO33" s="18" t="s">
        <v>656</v>
      </c>
      <c r="BP33" s="15" t="s">
        <v>190</v>
      </c>
      <c r="BQ33" s="16" t="s">
        <v>191</v>
      </c>
      <c r="BR33" s="21" t="s">
        <v>190</v>
      </c>
      <c r="BS33" s="15" t="s">
        <v>190</v>
      </c>
      <c r="BT33" s="22" t="s">
        <v>191</v>
      </c>
      <c r="BU33" s="18" t="s">
        <v>190</v>
      </c>
      <c r="BV33" s="15" t="s">
        <v>190</v>
      </c>
      <c r="BW33" s="16" t="s">
        <v>191</v>
      </c>
      <c r="BX33" s="21" t="s">
        <v>190</v>
      </c>
      <c r="BY33" s="15" t="s">
        <v>190</v>
      </c>
      <c r="BZ33" s="22" t="s">
        <v>191</v>
      </c>
      <c r="CA33" s="24" t="s">
        <v>190</v>
      </c>
      <c r="CB33" s="218" t="str">
        <f>VLOOKUP(A33,Datos!$C$2:$AJ$25,34,0)</f>
        <v>Subdirección Financiera</v>
      </c>
    </row>
    <row r="34" spans="1:80" ht="399.95" customHeight="1" x14ac:dyDescent="0.2">
      <c r="A34" s="27" t="s">
        <v>10</v>
      </c>
      <c r="B34" s="27" t="s">
        <v>11</v>
      </c>
      <c r="C34" s="10" t="s">
        <v>695</v>
      </c>
      <c r="D34" s="27" t="s">
        <v>696</v>
      </c>
      <c r="E34" s="112" t="s">
        <v>3</v>
      </c>
      <c r="F34" s="10" t="s">
        <v>700</v>
      </c>
      <c r="G34" s="97" t="s">
        <v>701</v>
      </c>
      <c r="H34" s="27" t="s">
        <v>9</v>
      </c>
      <c r="I34" s="27" t="s">
        <v>194</v>
      </c>
      <c r="J34" s="27" t="s">
        <v>14</v>
      </c>
      <c r="K34" s="10" t="s">
        <v>702</v>
      </c>
      <c r="L34" s="10" t="s">
        <v>703</v>
      </c>
      <c r="M34" s="10" t="s">
        <v>704</v>
      </c>
      <c r="N34" s="10" t="s">
        <v>697</v>
      </c>
      <c r="O34" s="10" t="s">
        <v>170</v>
      </c>
      <c r="P34" s="10" t="s">
        <v>198</v>
      </c>
      <c r="Q34" s="10" t="s">
        <v>698</v>
      </c>
      <c r="R34" s="29" t="s">
        <v>172</v>
      </c>
      <c r="S34" s="98">
        <v>0.2</v>
      </c>
      <c r="T34" s="29" t="s">
        <v>13</v>
      </c>
      <c r="U34" s="98">
        <v>0.8</v>
      </c>
      <c r="V34" s="27" t="s">
        <v>110</v>
      </c>
      <c r="W34" s="10" t="s">
        <v>277</v>
      </c>
      <c r="X34" s="29" t="s">
        <v>172</v>
      </c>
      <c r="Y34" s="99">
        <v>5.04E-2</v>
      </c>
      <c r="Z34" s="29" t="s">
        <v>13</v>
      </c>
      <c r="AA34" s="99">
        <v>0.45000000000000007</v>
      </c>
      <c r="AB34" s="27" t="s">
        <v>110</v>
      </c>
      <c r="AC34" s="10" t="s">
        <v>278</v>
      </c>
      <c r="AD34" s="27" t="s">
        <v>202</v>
      </c>
      <c r="AE34" s="10" t="s">
        <v>705</v>
      </c>
      <c r="AF34" s="10" t="s">
        <v>706</v>
      </c>
      <c r="AG34" s="10" t="s">
        <v>707</v>
      </c>
      <c r="AH34" s="10" t="s">
        <v>653</v>
      </c>
      <c r="AI34" s="10" t="s">
        <v>716</v>
      </c>
      <c r="AJ34" s="10" t="s">
        <v>174</v>
      </c>
      <c r="AK34" s="10" t="s">
        <v>174</v>
      </c>
      <c r="AL34" s="10" t="s">
        <v>174</v>
      </c>
      <c r="AM34" s="10" t="s">
        <v>174</v>
      </c>
      <c r="AN34" s="10" t="s">
        <v>174</v>
      </c>
      <c r="AO34" s="10" t="s">
        <v>708</v>
      </c>
      <c r="AP34" s="10" t="s">
        <v>709</v>
      </c>
      <c r="AQ34" s="10" t="s">
        <v>710</v>
      </c>
      <c r="AR34" s="101">
        <v>43496</v>
      </c>
      <c r="AS34" s="16" t="s">
        <v>175</v>
      </c>
      <c r="AT34" s="21" t="s">
        <v>513</v>
      </c>
      <c r="AU34" s="15">
        <v>43599</v>
      </c>
      <c r="AV34" s="22" t="s">
        <v>175</v>
      </c>
      <c r="AW34" s="18" t="s">
        <v>711</v>
      </c>
      <c r="AX34" s="15">
        <v>43759</v>
      </c>
      <c r="AY34" s="16" t="s">
        <v>322</v>
      </c>
      <c r="AZ34" s="21" t="s">
        <v>712</v>
      </c>
      <c r="BA34" s="15">
        <v>43896</v>
      </c>
      <c r="BB34" s="22" t="s">
        <v>321</v>
      </c>
      <c r="BC34" s="18" t="s">
        <v>713</v>
      </c>
      <c r="BD34" s="15">
        <v>44075</v>
      </c>
      <c r="BE34" s="16" t="s">
        <v>183</v>
      </c>
      <c r="BF34" s="21" t="s">
        <v>699</v>
      </c>
      <c r="BG34" s="15">
        <v>44168</v>
      </c>
      <c r="BH34" s="22" t="s">
        <v>242</v>
      </c>
      <c r="BI34" s="18" t="s">
        <v>530</v>
      </c>
      <c r="BJ34" s="15">
        <v>44246</v>
      </c>
      <c r="BK34" s="16" t="s">
        <v>657</v>
      </c>
      <c r="BL34" s="21" t="s">
        <v>714</v>
      </c>
      <c r="BM34" s="15">
        <v>44545</v>
      </c>
      <c r="BN34" s="22" t="s">
        <v>175</v>
      </c>
      <c r="BO34" s="18" t="s">
        <v>715</v>
      </c>
      <c r="BP34" s="15" t="s">
        <v>190</v>
      </c>
      <c r="BQ34" s="16" t="s">
        <v>191</v>
      </c>
      <c r="BR34" s="21" t="s">
        <v>190</v>
      </c>
      <c r="BS34" s="15" t="s">
        <v>190</v>
      </c>
      <c r="BT34" s="22" t="s">
        <v>191</v>
      </c>
      <c r="BU34" s="18" t="s">
        <v>190</v>
      </c>
      <c r="BV34" s="15" t="s">
        <v>190</v>
      </c>
      <c r="BW34" s="16" t="s">
        <v>191</v>
      </c>
      <c r="BX34" s="21" t="s">
        <v>190</v>
      </c>
      <c r="BY34" s="15" t="s">
        <v>190</v>
      </c>
      <c r="BZ34" s="22" t="s">
        <v>191</v>
      </c>
      <c r="CA34" s="24" t="s">
        <v>190</v>
      </c>
      <c r="CB34" s="218" t="str">
        <f>VLOOKUP(A34,Datos!$C$2:$AJ$25,34,0)</f>
        <v>Oficina de Alta Consejería de Paz, Víctimas y Reconciliación</v>
      </c>
    </row>
    <row r="35" spans="1:80" x14ac:dyDescent="0.2">
      <c r="CB35" s="218"/>
    </row>
    <row r="36" spans="1:80" x14ac:dyDescent="0.2">
      <c r="CB36" s="218"/>
    </row>
    <row r="37" spans="1:80" x14ac:dyDescent="0.2">
      <c r="CB37" s="218"/>
    </row>
    <row r="38" spans="1:80" x14ac:dyDescent="0.2">
      <c r="CB38" s="218"/>
    </row>
    <row r="39" spans="1:80" x14ac:dyDescent="0.2">
      <c r="CB39" s="218"/>
    </row>
    <row r="40" spans="1:80" x14ac:dyDescent="0.2">
      <c r="CB40" s="218"/>
    </row>
    <row r="41" spans="1:80" x14ac:dyDescent="0.2">
      <c r="CB41" s="218"/>
    </row>
    <row r="42" spans="1:80" x14ac:dyDescent="0.2">
      <c r="CB42" s="218"/>
    </row>
    <row r="43" spans="1:80" x14ac:dyDescent="0.2">
      <c r="CB43" s="218"/>
    </row>
    <row r="44" spans="1:80" x14ac:dyDescent="0.2">
      <c r="CB44" s="218"/>
    </row>
    <row r="45" spans="1:80" x14ac:dyDescent="0.2">
      <c r="CB45" s="218"/>
    </row>
    <row r="46" spans="1:80" x14ac:dyDescent="0.2">
      <c r="CB46" s="218"/>
    </row>
    <row r="47" spans="1:80" x14ac:dyDescent="0.2">
      <c r="CB47" s="218"/>
    </row>
    <row r="48" spans="1:80" x14ac:dyDescent="0.2">
      <c r="CB48" s="218"/>
    </row>
    <row r="49" spans="80:80" x14ac:dyDescent="0.2">
      <c r="CB49" s="218"/>
    </row>
    <row r="50" spans="80:80" x14ac:dyDescent="0.2">
      <c r="CB50" s="218"/>
    </row>
    <row r="51" spans="80:80" x14ac:dyDescent="0.2">
      <c r="CB51" s="218"/>
    </row>
    <row r="52" spans="80:80" x14ac:dyDescent="0.2">
      <c r="CB52" s="218"/>
    </row>
    <row r="53" spans="80:80" x14ac:dyDescent="0.2">
      <c r="CB53" s="218"/>
    </row>
    <row r="54" spans="80:80" x14ac:dyDescent="0.2">
      <c r="CB54" s="218"/>
    </row>
    <row r="55" spans="80:80" x14ac:dyDescent="0.2">
      <c r="CB55" s="218"/>
    </row>
    <row r="56" spans="80:80" x14ac:dyDescent="0.2">
      <c r="CB56" s="218"/>
    </row>
    <row r="57" spans="80:80" x14ac:dyDescent="0.2">
      <c r="CB57" s="218"/>
    </row>
    <row r="58" spans="80:80" x14ac:dyDescent="0.2">
      <c r="CB58" s="218"/>
    </row>
    <row r="59" spans="80:80" x14ac:dyDescent="0.2">
      <c r="CB59" s="218"/>
    </row>
    <row r="60" spans="80:80" x14ac:dyDescent="0.2">
      <c r="CB60" s="218"/>
    </row>
    <row r="61" spans="80:80" x14ac:dyDescent="0.2">
      <c r="CB61" s="218"/>
    </row>
    <row r="62" spans="80:80" x14ac:dyDescent="0.2">
      <c r="CB62" s="218"/>
    </row>
    <row r="63" spans="80:80" x14ac:dyDescent="0.2">
      <c r="CB63" s="218"/>
    </row>
    <row r="64" spans="80:80" x14ac:dyDescent="0.2">
      <c r="CB64" s="218"/>
    </row>
    <row r="65" spans="80:80" x14ac:dyDescent="0.2">
      <c r="CB65" s="218"/>
    </row>
    <row r="66" spans="80:80" x14ac:dyDescent="0.2">
      <c r="CB66" s="218"/>
    </row>
    <row r="67" spans="80:80" x14ac:dyDescent="0.2">
      <c r="CB67" s="218"/>
    </row>
    <row r="68" spans="80:80" x14ac:dyDescent="0.2">
      <c r="CB68" s="218"/>
    </row>
    <row r="69" spans="80:80" x14ac:dyDescent="0.2">
      <c r="CB69" s="218"/>
    </row>
    <row r="70" spans="80:80" x14ac:dyDescent="0.2">
      <c r="CB70" s="218"/>
    </row>
    <row r="71" spans="80:80" x14ac:dyDescent="0.2">
      <c r="CB71" s="218"/>
    </row>
    <row r="72" spans="80:80" x14ac:dyDescent="0.2">
      <c r="CB72" s="218"/>
    </row>
    <row r="73" spans="80:80" x14ac:dyDescent="0.2">
      <c r="CB73" s="218"/>
    </row>
    <row r="74" spans="80:80" x14ac:dyDescent="0.2">
      <c r="CB74" s="218"/>
    </row>
    <row r="75" spans="80:80" x14ac:dyDescent="0.2">
      <c r="CB75" s="218"/>
    </row>
    <row r="76" spans="80:80" x14ac:dyDescent="0.2">
      <c r="CB76" s="218"/>
    </row>
    <row r="77" spans="80:80" x14ac:dyDescent="0.2">
      <c r="CB77" s="218"/>
    </row>
    <row r="78" spans="80:80" x14ac:dyDescent="0.2">
      <c r="CB78" s="218"/>
    </row>
    <row r="79" spans="80:80" x14ac:dyDescent="0.2">
      <c r="CB79" s="218"/>
    </row>
    <row r="80" spans="80:80" x14ac:dyDescent="0.2">
      <c r="CB80" s="218"/>
    </row>
    <row r="81" spans="80:80" x14ac:dyDescent="0.2">
      <c r="CB81" s="218"/>
    </row>
    <row r="82" spans="80:80" x14ac:dyDescent="0.2">
      <c r="CB82" s="218"/>
    </row>
    <row r="83" spans="80:80" x14ac:dyDescent="0.2">
      <c r="CB83" s="218"/>
    </row>
    <row r="84" spans="80:80" x14ac:dyDescent="0.2">
      <c r="CB84" s="218"/>
    </row>
    <row r="85" spans="80:80" x14ac:dyDescent="0.2">
      <c r="CB85" s="218"/>
    </row>
    <row r="86" spans="80:80" x14ac:dyDescent="0.2">
      <c r="CB86" s="218"/>
    </row>
    <row r="87" spans="80:80" x14ac:dyDescent="0.2">
      <c r="CB87" s="218"/>
    </row>
    <row r="88" spans="80:80" x14ac:dyDescent="0.2">
      <c r="CB88" s="218"/>
    </row>
    <row r="89" spans="80:80" x14ac:dyDescent="0.2">
      <c r="CB89" s="218"/>
    </row>
    <row r="90" spans="80:80" x14ac:dyDescent="0.2">
      <c r="CB90" s="218"/>
    </row>
    <row r="91" spans="80:80" x14ac:dyDescent="0.2">
      <c r="CB91" s="218"/>
    </row>
    <row r="92" spans="80:80" x14ac:dyDescent="0.2">
      <c r="CB92" s="218"/>
    </row>
    <row r="93" spans="80:80" x14ac:dyDescent="0.2">
      <c r="CB93" s="218"/>
    </row>
    <row r="94" spans="80:80" x14ac:dyDescent="0.2">
      <c r="CB94" s="218"/>
    </row>
    <row r="95" spans="80:80" x14ac:dyDescent="0.2">
      <c r="CB95" s="218"/>
    </row>
    <row r="96" spans="80:80" x14ac:dyDescent="0.2">
      <c r="CB96" s="218"/>
    </row>
    <row r="97" spans="80:80" x14ac:dyDescent="0.2">
      <c r="CB97" s="218"/>
    </row>
    <row r="98" spans="80:80" x14ac:dyDescent="0.2">
      <c r="CB98" s="218"/>
    </row>
    <row r="99" spans="80:80" x14ac:dyDescent="0.2">
      <c r="CB99" s="218"/>
    </row>
    <row r="100" spans="80:80" x14ac:dyDescent="0.2">
      <c r="CB100" s="218"/>
    </row>
    <row r="101" spans="80:80" x14ac:dyDescent="0.2">
      <c r="CB101" s="218"/>
    </row>
    <row r="102" spans="80:80" x14ac:dyDescent="0.2">
      <c r="CB102" s="218"/>
    </row>
    <row r="103" spans="80:80" x14ac:dyDescent="0.2">
      <c r="CB103" s="218"/>
    </row>
    <row r="104" spans="80:80" x14ac:dyDescent="0.2">
      <c r="CB104" s="218"/>
    </row>
    <row r="105" spans="80:80" x14ac:dyDescent="0.2">
      <c r="CB105" s="218"/>
    </row>
    <row r="106" spans="80:80" x14ac:dyDescent="0.2">
      <c r="CB106" s="218"/>
    </row>
    <row r="107" spans="80:80" x14ac:dyDescent="0.2">
      <c r="CB107" s="218"/>
    </row>
    <row r="108" spans="80:80" x14ac:dyDescent="0.2">
      <c r="CB108" s="218"/>
    </row>
    <row r="109" spans="80:80" x14ac:dyDescent="0.2">
      <c r="CB109" s="218"/>
    </row>
    <row r="110" spans="80:80" x14ac:dyDescent="0.2">
      <c r="CB110" s="218"/>
    </row>
    <row r="111" spans="80:80" x14ac:dyDescent="0.2">
      <c r="CB111" s="218"/>
    </row>
    <row r="112" spans="80:80" x14ac:dyDescent="0.2">
      <c r="CB112" s="218"/>
    </row>
    <row r="113" spans="80:80" x14ac:dyDescent="0.2">
      <c r="CB113" s="218"/>
    </row>
    <row r="114" spans="80:80" x14ac:dyDescent="0.2">
      <c r="CB114" s="218"/>
    </row>
    <row r="115" spans="80:80" x14ac:dyDescent="0.2">
      <c r="CB115" s="218"/>
    </row>
    <row r="116" spans="80:80" x14ac:dyDescent="0.2">
      <c r="CB116" s="218"/>
    </row>
    <row r="117" spans="80:80" x14ac:dyDescent="0.2">
      <c r="CB117" s="218"/>
    </row>
  </sheetData>
  <sheetProtection password="C5C7" sheet="1" formatColumns="0" formatRows="0" autoFilter="0"/>
  <autoFilter ref="A11:CA11" xr:uid="{8C45B670-0469-42EE-9188-EFDE195AFB5D}"/>
  <mergeCells count="14">
    <mergeCell ref="A1:AB1"/>
    <mergeCell ref="K9:M10"/>
    <mergeCell ref="N9:Q10"/>
    <mergeCell ref="R9:S9"/>
    <mergeCell ref="T9:W10"/>
    <mergeCell ref="X9:AC10"/>
    <mergeCell ref="R6:AC7"/>
    <mergeCell ref="A2:AQ4"/>
    <mergeCell ref="AD9:AQ9"/>
    <mergeCell ref="AR9:CA10"/>
    <mergeCell ref="AE10:AI10"/>
    <mergeCell ref="AJ10:AN10"/>
    <mergeCell ref="AO10:AQ10"/>
    <mergeCell ref="A5:AB5"/>
  </mergeCells>
  <conditionalFormatting sqref="V12:V34">
    <cfRule type="cellIs" dxfId="43" priority="5" operator="equal">
      <formula>"Bajo"</formula>
    </cfRule>
    <cfRule type="cellIs" dxfId="42" priority="6" operator="equal">
      <formula>"Alto"</formula>
    </cfRule>
    <cfRule type="cellIs" dxfId="41" priority="7" operator="equal">
      <formula>"Extremo"</formula>
    </cfRule>
    <cfRule type="cellIs" dxfId="40" priority="8" operator="equal">
      <formula>"Moderado"</formula>
    </cfRule>
  </conditionalFormatting>
  <conditionalFormatting sqref="AB12:AB34">
    <cfRule type="cellIs" dxfId="39" priority="1" operator="equal">
      <formula>"Alto"</formula>
    </cfRule>
    <cfRule type="cellIs" dxfId="38" priority="2" operator="equal">
      <formula>"Moderado"</formula>
    </cfRule>
    <cfRule type="cellIs" dxfId="37" priority="3" operator="equal">
      <formula>"Extremo"</formula>
    </cfRule>
    <cfRule type="cellIs" dxfId="36" priority="4" operator="equal">
      <formula>"Bajo"</formula>
    </cfRule>
  </conditionalFormatting>
  <pageMargins left="0.19685039370078741" right="0.19685039370078741" top="0.39370078740157483" bottom="0.39370078740157483" header="0.31496062992125984" footer="0.31496062992125984"/>
  <pageSetup scale="10" orientation="portrait" horizontalDpi="1200" verticalDpi="1200" r:id="rId1"/>
  <headerFooter>
    <oddFooter>&amp;C&amp;G
&amp;"Arial,Normal"&amp;8 4202000-FT-1079 Versión 4</oddFooter>
  </headerFooter>
  <colBreaks count="2" manualBreakCount="2">
    <brk id="30" max="33" man="1"/>
    <brk id="76" max="112" man="1"/>
  </colBreaks>
  <drawing r:id="rId2"/>
  <legacyDrawingHF r:id="rId3"/>
  <extLst>
    <ext xmlns:x14="http://schemas.microsoft.com/office/spreadsheetml/2009/9/main" uri="{78C0D931-6437-407d-A8EE-F0AAD7539E65}">
      <x14:conditionalFormattings>
        <x14:conditionalFormatting xmlns:xm="http://schemas.microsoft.com/office/excel/2006/main">
          <x14:cfRule type="cellIs" priority="133" operator="equal" id="{CC4AD8EC-B479-403B-9BA3-31F0CBD0A93D}">
            <xm:f>'\Users\Cesar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134" operator="equal" id="{18F886A2-A95A-4BC9-8EDF-805ACE5AB9DF}">
            <xm:f>'\Users\Cesar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135" operator="equal" id="{B54B708C-703A-4695-8711-57D5F062E818}">
            <xm:f>'\Users\Cesar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136" operator="equal" id="{4D95403E-CD51-405A-935C-3DF829B60185}">
            <xm:f>'\Users\Cesar Arcos\Desktop\Alcaldía Bogotá\Metodología riesgos Alcaldía\Instrumento\Formatos\2021\Nuevos\[2210111-FT-471 Mapa de riesgos del proceso o proyecto de inversión V6.xlsx]Datos'!#REF!</xm:f>
            <x14:dxf>
              <fill>
                <patternFill>
                  <bgColor rgb="FFFF0000"/>
                </patternFill>
              </fill>
            </x14:dxf>
          </x14:cfRule>
          <xm:sqref>V12:V34 AB12:AB34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F35DD-6A61-4F9C-B062-FD2A2E5AA423}">
  <sheetPr codeName="Hoja5">
    <tabColor rgb="FF92D050"/>
  </sheetPr>
  <dimension ref="A1:D19"/>
  <sheetViews>
    <sheetView showGridLines="0" workbookViewId="0"/>
  </sheetViews>
  <sheetFormatPr baseColWidth="10" defaultColWidth="11.42578125" defaultRowHeight="15" x14ac:dyDescent="0.25"/>
  <cols>
    <col min="1" max="1" width="37.5703125" style="30" customWidth="1"/>
    <col min="2" max="2" width="48.7109375" style="30" customWidth="1"/>
    <col min="3" max="3" width="12.7109375" style="30" customWidth="1"/>
    <col min="4" max="16384" width="11.42578125" style="30"/>
  </cols>
  <sheetData>
    <row r="1" spans="1:4" x14ac:dyDescent="0.25">
      <c r="A1" s="76" t="s">
        <v>105</v>
      </c>
      <c r="B1" s="76" t="s">
        <v>83</v>
      </c>
      <c r="C1" s="76" t="s">
        <v>102</v>
      </c>
      <c r="D1" s="76" t="s">
        <v>106</v>
      </c>
    </row>
    <row r="2" spans="1:4" ht="15" customHeight="1" x14ac:dyDescent="0.25">
      <c r="A2" s="79" t="s">
        <v>9</v>
      </c>
      <c r="B2" s="70" t="s">
        <v>895</v>
      </c>
      <c r="C2" s="62">
        <v>16</v>
      </c>
      <c r="D2" s="80">
        <f>C2/$C$4</f>
        <v>0.69565217391304346</v>
      </c>
    </row>
    <row r="3" spans="1:4" ht="15" customHeight="1" x14ac:dyDescent="0.25">
      <c r="A3" s="70"/>
      <c r="B3" s="70" t="s">
        <v>896</v>
      </c>
      <c r="C3" s="62">
        <v>7</v>
      </c>
      <c r="D3" s="80">
        <f>C3/$C$4</f>
        <v>0.30434782608695654</v>
      </c>
    </row>
    <row r="4" spans="1:4" ht="15" customHeight="1" x14ac:dyDescent="0.25">
      <c r="A4" s="75" t="s">
        <v>104</v>
      </c>
      <c r="B4" s="71"/>
      <c r="C4" s="63">
        <f>SUM(C2:C3)</f>
        <v>23</v>
      </c>
      <c r="D4" s="81">
        <f>SUM(D2:D3)</f>
        <v>1</v>
      </c>
    </row>
    <row r="5" spans="1:4" ht="15" customHeight="1" x14ac:dyDescent="0.25">
      <c r="A5" s="70"/>
      <c r="B5" s="72"/>
      <c r="C5" s="62"/>
      <c r="D5" s="82"/>
    </row>
    <row r="6" spans="1:4" x14ac:dyDescent="0.25">
      <c r="A6" s="73"/>
      <c r="B6" s="73"/>
      <c r="C6" s="83"/>
      <c r="D6" s="84"/>
    </row>
    <row r="7" spans="1:4" x14ac:dyDescent="0.25">
      <c r="A7" s="70"/>
      <c r="B7" s="70"/>
      <c r="C7" s="70"/>
      <c r="D7" s="70"/>
    </row>
    <row r="8" spans="1:4" x14ac:dyDescent="0.25">
      <c r="A8" s="70"/>
      <c r="B8" s="70"/>
      <c r="C8" s="70"/>
      <c r="D8" s="70"/>
    </row>
    <row r="9" spans="1:4" x14ac:dyDescent="0.25">
      <c r="A9" s="70"/>
      <c r="B9" s="70"/>
      <c r="C9" s="70"/>
      <c r="D9" s="70"/>
    </row>
    <row r="10" spans="1:4" x14ac:dyDescent="0.25">
      <c r="A10" s="70"/>
      <c r="B10" s="70"/>
      <c r="C10" s="70"/>
      <c r="D10" s="70"/>
    </row>
    <row r="11" spans="1:4" ht="15" customHeight="1" x14ac:dyDescent="0.25">
      <c r="A11" s="70"/>
      <c r="B11" s="70"/>
      <c r="C11" s="70"/>
      <c r="D11" s="70"/>
    </row>
    <row r="12" spans="1:4" x14ac:dyDescent="0.25">
      <c r="A12" s="70"/>
      <c r="B12" s="70"/>
      <c r="C12" s="70"/>
      <c r="D12" s="70"/>
    </row>
    <row r="13" spans="1:4" x14ac:dyDescent="0.25">
      <c r="A13" s="70"/>
      <c r="B13" s="70"/>
      <c r="C13" s="70"/>
      <c r="D13" s="70"/>
    </row>
    <row r="19" ht="37.5" customHeight="1" x14ac:dyDescent="0.25"/>
  </sheetData>
  <sheetProtection password="C5C7"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F7CD6-FA3B-411F-9BEF-60843CD8E97B}">
  <sheetPr codeName="Hoja6">
    <tabColor rgb="FFFFC000"/>
  </sheetPr>
  <dimension ref="A3:C161"/>
  <sheetViews>
    <sheetView showGridLines="0" zoomScale="85" zoomScaleNormal="85" workbookViewId="0"/>
  </sheetViews>
  <sheetFormatPr baseColWidth="10" defaultColWidth="87.140625" defaultRowHeight="15" x14ac:dyDescent="0.25"/>
  <cols>
    <col min="1" max="1" width="63.28515625" style="28" bestFit="1" customWidth="1"/>
    <col min="2" max="2" width="10" style="28" bestFit="1" customWidth="1"/>
    <col min="3" max="3" width="87.140625" style="28"/>
    <col min="4" max="9" width="45.7109375" style="28" customWidth="1"/>
    <col min="10" max="16384" width="87.140625" style="28"/>
  </cols>
  <sheetData>
    <row r="3" spans="1:2" ht="30" customHeight="1" x14ac:dyDescent="0.25">
      <c r="A3" s="64" t="s">
        <v>101</v>
      </c>
      <c r="B3" s="28" t="s">
        <v>121</v>
      </c>
    </row>
    <row r="4" spans="1:2" x14ac:dyDescent="0.25">
      <c r="A4" s="77" t="s">
        <v>98</v>
      </c>
      <c r="B4" s="78">
        <v>2</v>
      </c>
    </row>
    <row r="5" spans="1:2" x14ac:dyDescent="0.25">
      <c r="A5" s="77" t="s">
        <v>92</v>
      </c>
      <c r="B5" s="78">
        <v>3</v>
      </c>
    </row>
    <row r="6" spans="1:2" x14ac:dyDescent="0.25">
      <c r="A6" s="77" t="s">
        <v>96</v>
      </c>
      <c r="B6" s="78">
        <v>2</v>
      </c>
    </row>
    <row r="7" spans="1:2" x14ac:dyDescent="0.25">
      <c r="A7" s="77" t="s">
        <v>892</v>
      </c>
      <c r="B7" s="78">
        <v>1</v>
      </c>
    </row>
    <row r="8" spans="1:2" x14ac:dyDescent="0.25">
      <c r="A8" s="77" t="s">
        <v>804</v>
      </c>
      <c r="B8" s="78">
        <v>1</v>
      </c>
    </row>
    <row r="9" spans="1:2" ht="30" x14ac:dyDescent="0.25">
      <c r="A9" s="77" t="s">
        <v>786</v>
      </c>
      <c r="B9" s="78">
        <v>1</v>
      </c>
    </row>
    <row r="10" spans="1:2" x14ac:dyDescent="0.25">
      <c r="A10" s="77" t="s">
        <v>867</v>
      </c>
      <c r="B10" s="78">
        <v>1</v>
      </c>
    </row>
    <row r="11" spans="1:2" x14ac:dyDescent="0.25">
      <c r="A11" s="77" t="s">
        <v>842</v>
      </c>
      <c r="B11" s="78">
        <v>1</v>
      </c>
    </row>
    <row r="12" spans="1:2" x14ac:dyDescent="0.25">
      <c r="A12" s="77" t="s">
        <v>863</v>
      </c>
      <c r="B12" s="78">
        <v>2</v>
      </c>
    </row>
    <row r="13" spans="1:2" x14ac:dyDescent="0.25">
      <c r="A13" s="77" t="s">
        <v>95</v>
      </c>
      <c r="B13" s="78">
        <v>1</v>
      </c>
    </row>
    <row r="14" spans="1:2" x14ac:dyDescent="0.25">
      <c r="A14" s="77" t="s">
        <v>100</v>
      </c>
      <c r="B14" s="78">
        <v>4</v>
      </c>
    </row>
    <row r="15" spans="1:2" x14ac:dyDescent="0.25">
      <c r="A15" s="77" t="s">
        <v>99</v>
      </c>
      <c r="B15" s="78">
        <v>2</v>
      </c>
    </row>
    <row r="16" spans="1:2" x14ac:dyDescent="0.25">
      <c r="A16" s="77" t="s">
        <v>93</v>
      </c>
      <c r="B16" s="78">
        <v>2</v>
      </c>
    </row>
    <row r="17" spans="1:3" x14ac:dyDescent="0.25">
      <c r="A17" s="65" t="s">
        <v>90</v>
      </c>
      <c r="B17" s="66">
        <v>23</v>
      </c>
    </row>
    <row r="18" spans="1:3" x14ac:dyDescent="0.25">
      <c r="A18"/>
      <c r="B18"/>
    </row>
    <row r="19" spans="1:3" x14ac:dyDescent="0.25">
      <c r="A19"/>
      <c r="B19"/>
    </row>
    <row r="20" spans="1:3" x14ac:dyDescent="0.25">
      <c r="A20"/>
      <c r="B20"/>
    </row>
    <row r="21" spans="1:3" x14ac:dyDescent="0.25">
      <c r="A21"/>
      <c r="B21"/>
    </row>
    <row r="22" spans="1:3" x14ac:dyDescent="0.25">
      <c r="A22"/>
      <c r="B22"/>
    </row>
    <row r="26" spans="1:3" ht="30" customHeight="1" x14ac:dyDescent="0.25">
      <c r="A26" s="64" t="s">
        <v>129</v>
      </c>
      <c r="B26" s="28" t="s">
        <v>121</v>
      </c>
      <c r="C26"/>
    </row>
    <row r="27" spans="1:3" x14ac:dyDescent="0.25">
      <c r="A27" s="77" t="s">
        <v>112</v>
      </c>
      <c r="B27" s="78">
        <v>1</v>
      </c>
      <c r="C27"/>
    </row>
    <row r="28" spans="1:3" ht="45" x14ac:dyDescent="0.25">
      <c r="A28" s="77" t="s">
        <v>10</v>
      </c>
      <c r="B28" s="78">
        <v>1</v>
      </c>
      <c r="C28"/>
    </row>
    <row r="29" spans="1:3" x14ac:dyDescent="0.25">
      <c r="A29" s="77" t="s">
        <v>113</v>
      </c>
      <c r="B29" s="78">
        <v>2</v>
      </c>
      <c r="C29"/>
    </row>
    <row r="30" spans="1:3" x14ac:dyDescent="0.25">
      <c r="A30" s="77" t="s">
        <v>114</v>
      </c>
      <c r="B30" s="78">
        <v>1</v>
      </c>
      <c r="C30"/>
    </row>
    <row r="31" spans="1:3" x14ac:dyDescent="0.25">
      <c r="A31" s="77" t="s">
        <v>37</v>
      </c>
      <c r="B31" s="78">
        <v>1</v>
      </c>
      <c r="C31"/>
    </row>
    <row r="32" spans="1:3" x14ac:dyDescent="0.25">
      <c r="A32" s="77" t="s">
        <v>40</v>
      </c>
      <c r="B32" s="78">
        <v>1</v>
      </c>
      <c r="C32"/>
    </row>
    <row r="33" spans="1:3" x14ac:dyDescent="0.25">
      <c r="A33" s="77" t="s">
        <v>115</v>
      </c>
      <c r="B33" s="78">
        <v>1</v>
      </c>
      <c r="C33"/>
    </row>
    <row r="34" spans="1:3" ht="30" x14ac:dyDescent="0.25">
      <c r="A34" s="77" t="s">
        <v>48</v>
      </c>
      <c r="B34" s="78">
        <v>2</v>
      </c>
      <c r="C34"/>
    </row>
    <row r="35" spans="1:3" x14ac:dyDescent="0.25">
      <c r="A35" s="77" t="s">
        <v>50</v>
      </c>
      <c r="B35" s="78">
        <v>2</v>
      </c>
      <c r="C35"/>
    </row>
    <row r="36" spans="1:3" x14ac:dyDescent="0.25">
      <c r="A36" s="77" t="s">
        <v>116</v>
      </c>
      <c r="B36" s="78">
        <v>1</v>
      </c>
      <c r="C36"/>
    </row>
    <row r="37" spans="1:3" x14ac:dyDescent="0.25">
      <c r="A37" s="77" t="s">
        <v>54</v>
      </c>
      <c r="B37" s="78">
        <v>1</v>
      </c>
      <c r="C37"/>
    </row>
    <row r="38" spans="1:3" x14ac:dyDescent="0.25">
      <c r="A38" s="77" t="s">
        <v>55</v>
      </c>
      <c r="B38" s="78">
        <v>2</v>
      </c>
      <c r="C38"/>
    </row>
    <row r="39" spans="1:3" x14ac:dyDescent="0.25">
      <c r="A39" s="77" t="s">
        <v>117</v>
      </c>
      <c r="B39" s="78">
        <v>1</v>
      </c>
      <c r="C39"/>
    </row>
    <row r="40" spans="1:3" x14ac:dyDescent="0.25">
      <c r="A40" s="77" t="s">
        <v>118</v>
      </c>
      <c r="B40" s="78">
        <v>2</v>
      </c>
      <c r="C40"/>
    </row>
    <row r="41" spans="1:3" x14ac:dyDescent="0.25">
      <c r="A41" s="77" t="s">
        <v>119</v>
      </c>
      <c r="B41" s="78">
        <v>2</v>
      </c>
      <c r="C41"/>
    </row>
    <row r="42" spans="1:3" x14ac:dyDescent="0.25">
      <c r="A42" s="77" t="s">
        <v>120</v>
      </c>
      <c r="B42" s="78">
        <v>1</v>
      </c>
      <c r="C42"/>
    </row>
    <row r="43" spans="1:3" ht="30" x14ac:dyDescent="0.25">
      <c r="A43" s="77" t="s">
        <v>47</v>
      </c>
      <c r="B43" s="78">
        <v>1</v>
      </c>
      <c r="C43"/>
    </row>
    <row r="44" spans="1:3" x14ac:dyDescent="0.25">
      <c r="A44" s="65" t="s">
        <v>90</v>
      </c>
      <c r="B44" s="66">
        <v>23</v>
      </c>
    </row>
    <row r="45" spans="1:3" x14ac:dyDescent="0.25">
      <c r="A45"/>
      <c r="B45"/>
    </row>
    <row r="46" spans="1:3" x14ac:dyDescent="0.25">
      <c r="A46"/>
      <c r="B46"/>
    </row>
    <row r="47" spans="1:3" x14ac:dyDescent="0.25">
      <c r="A47"/>
      <c r="B47"/>
    </row>
    <row r="48" spans="1:3" x14ac:dyDescent="0.25">
      <c r="A48"/>
      <c r="B48"/>
    </row>
    <row r="49" spans="1:2" x14ac:dyDescent="0.25">
      <c r="A49"/>
      <c r="B49"/>
    </row>
    <row r="50" spans="1:2" x14ac:dyDescent="0.25">
      <c r="A50"/>
      <c r="B50"/>
    </row>
    <row r="51" spans="1:2" x14ac:dyDescent="0.25">
      <c r="A51"/>
    </row>
    <row r="52" spans="1:2" x14ac:dyDescent="0.25">
      <c r="A52"/>
    </row>
    <row r="53" spans="1:2" x14ac:dyDescent="0.25">
      <c r="A53"/>
    </row>
    <row r="54" spans="1:2" x14ac:dyDescent="0.25">
      <c r="A54"/>
    </row>
    <row r="55" spans="1:2" x14ac:dyDescent="0.25">
      <c r="A55"/>
    </row>
    <row r="56" spans="1:2" x14ac:dyDescent="0.25">
      <c r="A56"/>
    </row>
    <row r="57" spans="1:2" x14ac:dyDescent="0.25">
      <c r="A57"/>
    </row>
    <row r="58" spans="1:2" x14ac:dyDescent="0.25">
      <c r="A58"/>
    </row>
    <row r="59" spans="1:2" x14ac:dyDescent="0.25">
      <c r="A59"/>
    </row>
    <row r="60" spans="1:2" x14ac:dyDescent="0.25">
      <c r="A60"/>
    </row>
    <row r="61" spans="1:2" x14ac:dyDescent="0.25">
      <c r="A61"/>
    </row>
    <row r="62" spans="1:2" x14ac:dyDescent="0.25">
      <c r="A62"/>
    </row>
    <row r="63" spans="1:2" x14ac:dyDescent="0.25">
      <c r="A63"/>
    </row>
    <row r="64" spans="1:2"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sheetData>
  <sheetProtection password="C5C7" sheet="1" objects="1" scenarios="1"/>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3A7C5-3A31-47A2-AC95-2841B55AFBBC}">
  <sheetPr codeName="Hoja7">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30"/>
    <col min="2" max="2" width="5.7109375" style="30" customWidth="1"/>
    <col min="3" max="3" width="6.85546875" style="30" customWidth="1"/>
    <col min="4" max="4" width="19.28515625" style="30" customWidth="1"/>
    <col min="5" max="5" width="4.140625" style="30" customWidth="1"/>
    <col min="6" max="6" width="19.7109375" style="30" customWidth="1"/>
    <col min="7" max="7" width="2" style="30" customWidth="1"/>
    <col min="8" max="8" width="19.7109375" style="30" customWidth="1"/>
    <col min="9" max="9" width="2" style="30" customWidth="1"/>
    <col min="10" max="10" width="19.7109375" style="30" customWidth="1"/>
    <col min="11" max="11" width="2.42578125" style="30" customWidth="1"/>
    <col min="12" max="12" width="19.7109375" style="30" customWidth="1"/>
    <col min="13" max="13" width="2.5703125" style="30" customWidth="1"/>
    <col min="14" max="14" width="19.7109375" style="30" customWidth="1"/>
    <col min="15" max="15" width="5.7109375" style="30" customWidth="1"/>
    <col min="16" max="16384" width="11.42578125" style="30"/>
  </cols>
  <sheetData>
    <row r="1" spans="2:18" ht="19.5" customHeight="1" x14ac:dyDescent="0.25"/>
    <row r="2" spans="2:18" ht="27" customHeight="1" x14ac:dyDescent="0.25">
      <c r="B2" s="166" t="s">
        <v>122</v>
      </c>
      <c r="C2" s="167"/>
      <c r="D2" s="167"/>
      <c r="E2" s="167"/>
      <c r="F2" s="167"/>
      <c r="G2" s="167"/>
      <c r="H2" s="167"/>
      <c r="I2" s="167"/>
      <c r="J2" s="167"/>
      <c r="K2" s="167"/>
      <c r="L2" s="167"/>
      <c r="M2" s="167"/>
      <c r="N2" s="167"/>
      <c r="O2" s="168"/>
    </row>
    <row r="3" spans="2:18" ht="30" customHeight="1" x14ac:dyDescent="0.25">
      <c r="B3" s="169"/>
      <c r="C3" s="170"/>
      <c r="D3" s="170"/>
      <c r="E3" s="170"/>
      <c r="F3" s="170"/>
      <c r="G3" s="170"/>
      <c r="H3" s="170"/>
      <c r="I3" s="170"/>
      <c r="J3" s="170"/>
      <c r="K3" s="170"/>
      <c r="L3" s="170"/>
      <c r="M3" s="170"/>
      <c r="N3" s="170"/>
      <c r="O3" s="171"/>
    </row>
    <row r="4" spans="2:18" ht="19.5" customHeight="1" x14ac:dyDescent="0.25">
      <c r="B4" s="32"/>
      <c r="C4" s="31"/>
      <c r="D4" s="31"/>
      <c r="E4" s="31"/>
      <c r="F4" s="31"/>
      <c r="G4" s="31"/>
      <c r="H4" s="31"/>
      <c r="I4" s="31"/>
      <c r="J4" s="31"/>
      <c r="K4" s="31"/>
      <c r="L4" s="31"/>
      <c r="M4" s="31"/>
      <c r="N4" s="31"/>
      <c r="O4" s="47"/>
    </row>
    <row r="5" spans="2:18" x14ac:dyDescent="0.25">
      <c r="B5" s="32"/>
      <c r="C5" s="34"/>
      <c r="D5" s="33"/>
      <c r="E5" s="34"/>
      <c r="F5" s="33"/>
      <c r="G5" s="34"/>
      <c r="H5" s="33"/>
      <c r="I5" s="34"/>
      <c r="J5" s="33"/>
      <c r="K5" s="34"/>
      <c r="L5" s="33"/>
      <c r="M5" s="34"/>
      <c r="N5" s="33"/>
      <c r="O5" s="47"/>
    </row>
    <row r="6" spans="2:18" ht="40.5" customHeight="1" x14ac:dyDescent="0.25">
      <c r="B6" s="32"/>
      <c r="C6" s="165" t="s">
        <v>108</v>
      </c>
      <c r="D6" s="35" t="str">
        <f>Datos!T2</f>
        <v>Muy alta (5)</v>
      </c>
      <c r="E6" s="34"/>
      <c r="F6" s="36">
        <f>COUNTIFS(Mapa_riesgos!$R$12:$R$34,$D6,Mapa_riesgos!$Z$12:$Z$34,F$16)</f>
        <v>0</v>
      </c>
      <c r="G6" s="37"/>
      <c r="H6" s="36">
        <f>COUNTIFS(Mapa_riesgos!$R$12:$R$34,$D6,Mapa_riesgos!$Z$12:$Z$34,H$16)</f>
        <v>0</v>
      </c>
      <c r="I6" s="37"/>
      <c r="J6" s="38">
        <f>COUNTIFS(Mapa_riesgos!$R$12:$R$34,$D6,Mapa_riesgos!$Z$12:$Z$34,J$16)</f>
        <v>0</v>
      </c>
      <c r="K6" s="37"/>
      <c r="L6" s="38">
        <f>COUNTIFS(Mapa_riesgos!$R$12:$R$34,$D6,Mapa_riesgos!$Z$12:$Z$34,L$16)</f>
        <v>0</v>
      </c>
      <c r="M6" s="37"/>
      <c r="N6" s="38">
        <f>COUNTIFS(Mapa_riesgos!$R$12:$R$34,$D6,Mapa_riesgos!$Z$12:$Z$34,N$16)</f>
        <v>0</v>
      </c>
      <c r="O6" s="47"/>
    </row>
    <row r="7" spans="2:18" ht="12" customHeight="1" x14ac:dyDescent="0.25">
      <c r="B7" s="32"/>
      <c r="C7" s="165"/>
      <c r="D7" s="39"/>
      <c r="E7" s="34"/>
      <c r="F7" s="40"/>
      <c r="G7" s="37"/>
      <c r="H7" s="40"/>
      <c r="I7" s="37"/>
      <c r="J7" s="40"/>
      <c r="K7" s="37"/>
      <c r="L7" s="40"/>
      <c r="M7" s="37"/>
      <c r="N7" s="40"/>
      <c r="O7" s="47"/>
    </row>
    <row r="8" spans="2:18" ht="40.5" customHeight="1" x14ac:dyDescent="0.25">
      <c r="B8" s="32"/>
      <c r="C8" s="165"/>
      <c r="D8" s="35" t="str">
        <f>Datos!T3</f>
        <v>Alta (4)</v>
      </c>
      <c r="E8" s="34"/>
      <c r="F8" s="41">
        <f>COUNTIFS(Mapa_riesgos!$R$12:$R$34,$D8,Mapa_riesgos!$Z$12:$Z$34,F$16)</f>
        <v>0</v>
      </c>
      <c r="G8" s="37"/>
      <c r="H8" s="36">
        <f>COUNTIFS(Mapa_riesgos!$R$12:$R$34,$D8,Mapa_riesgos!$Z$12:$Z$34,H$16)</f>
        <v>0</v>
      </c>
      <c r="I8" s="37"/>
      <c r="J8" s="36">
        <f>COUNTIFS(Mapa_riesgos!$R$12:$R$34,$D8,Mapa_riesgos!$Z$12:$Z$34,J$16)</f>
        <v>0</v>
      </c>
      <c r="K8" s="37"/>
      <c r="L8" s="38">
        <f>COUNTIFS(Mapa_riesgos!$R$12:$R$34,$D8,Mapa_riesgos!$Z$12:$Z$34,L$16)</f>
        <v>0</v>
      </c>
      <c r="M8" s="37"/>
      <c r="N8" s="38">
        <f>COUNTIFS(Mapa_riesgos!$R$12:$R$34,$D8,Mapa_riesgos!$Z$12:$Z$34,N$16)</f>
        <v>0</v>
      </c>
      <c r="O8" s="47"/>
    </row>
    <row r="9" spans="2:18" ht="11.25" customHeight="1" x14ac:dyDescent="0.25">
      <c r="B9" s="32"/>
      <c r="C9" s="165"/>
      <c r="D9" s="39"/>
      <c r="E9" s="34"/>
      <c r="F9" s="40"/>
      <c r="G9" s="37"/>
      <c r="H9" s="40"/>
      <c r="I9" s="37"/>
      <c r="J9" s="40"/>
      <c r="K9" s="37"/>
      <c r="L9" s="40"/>
      <c r="M9" s="37"/>
      <c r="N9" s="40"/>
      <c r="O9" s="47"/>
    </row>
    <row r="10" spans="2:18" ht="40.5" customHeight="1" x14ac:dyDescent="0.25">
      <c r="B10" s="32"/>
      <c r="C10" s="165"/>
      <c r="D10" s="35" t="str">
        <f>Datos!T4</f>
        <v>Media (3)</v>
      </c>
      <c r="E10" s="34"/>
      <c r="F10" s="42">
        <f>COUNTIFS(Mapa_riesgos!$R$12:$R$34,$D10,Mapa_riesgos!$Z$12:$Z$34,F$16)</f>
        <v>0</v>
      </c>
      <c r="G10" s="37"/>
      <c r="H10" s="41">
        <f>COUNTIFS(Mapa_riesgos!$R$12:$R$34,$D10,Mapa_riesgos!$Z$12:$Z$34,H$16)</f>
        <v>0</v>
      </c>
      <c r="I10" s="37"/>
      <c r="J10" s="36">
        <f>COUNTIFS(Mapa_riesgos!$R$12:$R$34,$D10,Mapa_riesgos!$Z$12:$Z$34,J$16)</f>
        <v>0</v>
      </c>
      <c r="K10" s="37"/>
      <c r="L10" s="38">
        <f>COUNTIFS(Mapa_riesgos!$R$12:$R$34,$D10,Mapa_riesgos!$Z$12:$Z$34,L$16)</f>
        <v>1</v>
      </c>
      <c r="M10" s="37"/>
      <c r="N10" s="38">
        <f>COUNTIFS(Mapa_riesgos!$R$12:$R$34,$D10,Mapa_riesgos!$Z$12:$Z$34,N$16)</f>
        <v>0</v>
      </c>
      <c r="O10" s="47"/>
      <c r="Q10" s="67"/>
      <c r="R10" s="68"/>
    </row>
    <row r="11" spans="2:18" ht="9" customHeight="1" x14ac:dyDescent="0.25">
      <c r="B11" s="32"/>
      <c r="C11" s="165"/>
      <c r="D11" s="39"/>
      <c r="E11" s="34"/>
      <c r="F11" s="40"/>
      <c r="G11" s="37"/>
      <c r="H11" s="40"/>
      <c r="I11" s="37"/>
      <c r="J11" s="40"/>
      <c r="K11" s="37"/>
      <c r="L11" s="40"/>
      <c r="M11" s="37"/>
      <c r="N11" s="40"/>
      <c r="O11" s="47"/>
    </row>
    <row r="12" spans="2:18" ht="40.5" customHeight="1" x14ac:dyDescent="0.25">
      <c r="B12" s="32"/>
      <c r="C12" s="165"/>
      <c r="D12" s="35" t="str">
        <f>Datos!T5</f>
        <v>Baja (2)</v>
      </c>
      <c r="E12" s="34"/>
      <c r="F12" s="42">
        <f>COUNTIFS(Mapa_riesgos!$R$12:$R$34,$D12,Mapa_riesgos!$Z$12:$Z$34,F$16)</f>
        <v>0</v>
      </c>
      <c r="G12" s="37"/>
      <c r="H12" s="42">
        <f>COUNTIFS(Mapa_riesgos!$R$12:$R$34,$D12,Mapa_riesgos!$Z$12:$Z$34,H$16)</f>
        <v>0</v>
      </c>
      <c r="I12" s="37"/>
      <c r="J12" s="41">
        <f>COUNTIFS(Mapa_riesgos!$R$12:$R$34,$D12,Mapa_riesgos!$Z$12:$Z$34,J$16)</f>
        <v>0</v>
      </c>
      <c r="K12" s="37"/>
      <c r="L12" s="36">
        <f>COUNTIFS(Mapa_riesgos!$R$12:$R$34,$D12,Mapa_riesgos!$Z$12:$Z$34,L$16)</f>
        <v>1</v>
      </c>
      <c r="M12" s="37"/>
      <c r="N12" s="38">
        <f>COUNTIFS(Mapa_riesgos!$R$12:$R$34,$D12,Mapa_riesgos!$Z$12:$Z$34,N$16)</f>
        <v>0</v>
      </c>
      <c r="O12" s="47"/>
      <c r="Q12" s="67"/>
      <c r="R12" s="69"/>
    </row>
    <row r="13" spans="2:18" ht="9.75" customHeight="1" x14ac:dyDescent="0.25">
      <c r="B13" s="32"/>
      <c r="C13" s="165"/>
      <c r="D13" s="39"/>
      <c r="E13" s="34"/>
      <c r="F13" s="40"/>
      <c r="G13" s="37"/>
      <c r="H13" s="40"/>
      <c r="I13" s="37"/>
      <c r="J13" s="40"/>
      <c r="K13" s="37"/>
      <c r="L13" s="40"/>
      <c r="M13" s="37"/>
      <c r="N13" s="40"/>
      <c r="O13" s="47"/>
    </row>
    <row r="14" spans="2:18" ht="40.5" customHeight="1" x14ac:dyDescent="0.25">
      <c r="B14" s="32"/>
      <c r="C14" s="165"/>
      <c r="D14" s="35" t="str">
        <f>Datos!T6</f>
        <v>Muy baja (1)</v>
      </c>
      <c r="E14" s="34"/>
      <c r="F14" s="42">
        <f>COUNTIFS(Mapa_riesgos!$R$12:$R$34,$D14,Mapa_riesgos!$Z$12:$Z$34,F$16)</f>
        <v>0</v>
      </c>
      <c r="G14" s="37"/>
      <c r="H14" s="42">
        <f>COUNTIFS(Mapa_riesgos!$R$12:$R$34,$D14,Mapa_riesgos!$Z$12:$Z$34,H$16)</f>
        <v>0</v>
      </c>
      <c r="I14" s="37"/>
      <c r="J14" s="41">
        <f>COUNTIFS(Mapa_riesgos!$R$12:$R$34,$D14,Mapa_riesgos!$Z$12:$Z$34,J$16)</f>
        <v>4</v>
      </c>
      <c r="K14" s="37"/>
      <c r="L14" s="36">
        <f>COUNTIFS(Mapa_riesgos!$R$12:$R$34,$D14,Mapa_riesgos!$Z$12:$Z$34,L$16)</f>
        <v>11</v>
      </c>
      <c r="M14" s="37"/>
      <c r="N14" s="38">
        <f>COUNTIFS(Mapa_riesgos!$R$12:$R$34,$D14,Mapa_riesgos!$Z$12:$Z$34,N$16)</f>
        <v>6</v>
      </c>
      <c r="O14" s="47"/>
    </row>
    <row r="15" spans="2:18" ht="27.75" customHeight="1" x14ac:dyDescent="0.25">
      <c r="B15" s="32"/>
      <c r="C15" s="34"/>
      <c r="D15" s="33"/>
      <c r="E15" s="34"/>
      <c r="F15" s="33"/>
      <c r="G15" s="34"/>
      <c r="H15" s="33"/>
      <c r="I15" s="34"/>
      <c r="J15" s="33"/>
      <c r="K15" s="34"/>
      <c r="L15" s="33"/>
      <c r="M15" s="34"/>
      <c r="N15" s="33"/>
      <c r="O15" s="47"/>
    </row>
    <row r="16" spans="2:18" ht="41.25" customHeight="1" x14ac:dyDescent="0.25">
      <c r="B16" s="32"/>
      <c r="C16" s="34"/>
      <c r="D16" s="34"/>
      <c r="E16" s="34"/>
      <c r="F16" s="35" t="str">
        <f>Datos!U6</f>
        <v>Leve (1)</v>
      </c>
      <c r="G16" s="43"/>
      <c r="H16" s="35" t="str">
        <f>Datos!U5</f>
        <v>Menor (2)</v>
      </c>
      <c r="I16" s="43"/>
      <c r="J16" s="35" t="str">
        <f>Datos!U4</f>
        <v>Moderado (3)</v>
      </c>
      <c r="K16" s="43"/>
      <c r="L16" s="35" t="str">
        <f>Datos!U3</f>
        <v>Mayor (4)</v>
      </c>
      <c r="M16" s="43"/>
      <c r="N16" s="35" t="str">
        <f>Datos!U2</f>
        <v>Catastrófico (5)</v>
      </c>
      <c r="O16" s="47"/>
    </row>
    <row r="17" spans="2:15" ht="41.25" customHeight="1" x14ac:dyDescent="0.25">
      <c r="B17" s="32"/>
      <c r="C17" s="34"/>
      <c r="D17" s="34"/>
      <c r="E17" s="34"/>
      <c r="F17" s="44"/>
      <c r="G17" s="45"/>
      <c r="H17" s="44"/>
      <c r="I17" s="45"/>
      <c r="J17" s="46" t="s">
        <v>107</v>
      </c>
      <c r="K17" s="45"/>
      <c r="L17" s="44"/>
      <c r="M17" s="45"/>
      <c r="N17" s="44"/>
      <c r="O17" s="47"/>
    </row>
    <row r="18" spans="2:15" ht="18" customHeight="1" x14ac:dyDescent="0.25">
      <c r="B18" s="32"/>
      <c r="C18" s="34"/>
      <c r="D18" s="34"/>
      <c r="E18" s="34"/>
      <c r="F18" s="34"/>
      <c r="G18" s="34"/>
      <c r="H18" s="34"/>
      <c r="I18" s="34"/>
      <c r="J18" s="34"/>
      <c r="K18" s="34"/>
      <c r="L18" s="34"/>
      <c r="M18" s="34"/>
      <c r="N18" s="34"/>
      <c r="O18" s="47"/>
    </row>
    <row r="19" spans="2:15" ht="26.25" customHeight="1" x14ac:dyDescent="0.25">
      <c r="B19" s="32"/>
      <c r="C19" s="34"/>
      <c r="D19" s="46" t="s">
        <v>71</v>
      </c>
      <c r="E19" s="34"/>
      <c r="F19" s="48">
        <f>F10+F12+F14+H12+H14</f>
        <v>0</v>
      </c>
      <c r="G19" s="37"/>
      <c r="H19" s="48">
        <f>F8+H10+J12+J14</f>
        <v>4</v>
      </c>
      <c r="I19" s="37"/>
      <c r="J19" s="48">
        <f>F6+H6+H8+J8+J10+L12+L14</f>
        <v>12</v>
      </c>
      <c r="K19" s="37"/>
      <c r="L19" s="48">
        <f>J6+L6+N6+L8+N8+L10+N10+N12+N14</f>
        <v>7</v>
      </c>
      <c r="M19" s="45"/>
      <c r="N19" s="45"/>
      <c r="O19" s="47"/>
    </row>
    <row r="20" spans="2:15" ht="26.25" customHeight="1" x14ac:dyDescent="0.3">
      <c r="B20" s="32"/>
      <c r="C20" s="34"/>
      <c r="D20" s="49">
        <f>SUM(F6:N14)</f>
        <v>23</v>
      </c>
      <c r="E20" s="34"/>
      <c r="F20" s="50" t="s">
        <v>109</v>
      </c>
      <c r="G20" s="51"/>
      <c r="H20" s="52" t="s">
        <v>16</v>
      </c>
      <c r="I20" s="51"/>
      <c r="J20" s="53" t="s">
        <v>110</v>
      </c>
      <c r="K20" s="51"/>
      <c r="L20" s="54" t="s">
        <v>111</v>
      </c>
      <c r="M20" s="34"/>
      <c r="N20" s="34"/>
      <c r="O20" s="47"/>
    </row>
    <row r="21" spans="2:15" x14ac:dyDescent="0.25">
      <c r="B21" s="55"/>
      <c r="C21" s="56"/>
      <c r="D21" s="56"/>
      <c r="E21" s="56"/>
      <c r="F21" s="56"/>
      <c r="G21" s="56"/>
      <c r="H21" s="56"/>
      <c r="I21" s="56"/>
      <c r="J21" s="56"/>
      <c r="K21" s="56"/>
      <c r="L21" s="56"/>
      <c r="M21" s="56"/>
      <c r="N21" s="56"/>
      <c r="O21" s="57"/>
    </row>
  </sheetData>
  <sheetProtection password="C5C7" sheet="1" objects="1" scenarios="1"/>
  <mergeCells count="2">
    <mergeCell ref="C6:C14"/>
    <mergeCell ref="B2:O3"/>
  </mergeCells>
  <conditionalFormatting sqref="F10 F12 F14 H14 H11">
    <cfRule type="cellIs" dxfId="9" priority="5" operator="equal">
      <formula>0</formula>
    </cfRule>
  </conditionalFormatting>
  <conditionalFormatting sqref="F8 H10 J14 J12">
    <cfRule type="cellIs" dxfId="8" priority="4" operator="equal">
      <formula>0</formula>
    </cfRule>
  </conditionalFormatting>
  <conditionalFormatting sqref="F6 H6 H8 J8 J10 L12 L14">
    <cfRule type="cellIs" dxfId="7" priority="3" operator="equal">
      <formula>0</formula>
    </cfRule>
  </conditionalFormatting>
  <conditionalFormatting sqref="J6 L6 N6 N8 L8 L10 N10 N12 N14">
    <cfRule type="cellIs" dxfId="6" priority="2" operator="equal">
      <formula>0</formula>
    </cfRule>
  </conditionalFormatting>
  <conditionalFormatting sqref="H12">
    <cfRule type="cellIs" dxfId="0" priority="1"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2ACC4-F2B0-4A87-9A88-8AA687C170D8}">
  <sheetPr codeName="Hoja8">
    <tabColor theme="0" tint="-0.249977111117893"/>
  </sheetPr>
  <dimension ref="A1:F34"/>
  <sheetViews>
    <sheetView showGridLines="0" zoomScale="120" zoomScaleNormal="120" workbookViewId="0"/>
  </sheetViews>
  <sheetFormatPr baseColWidth="10" defaultRowHeight="15" x14ac:dyDescent="0.25"/>
  <cols>
    <col min="1" max="1" width="23.140625" style="219" customWidth="1"/>
    <col min="2" max="2" width="31.140625" style="219" customWidth="1"/>
    <col min="3" max="3" width="14.42578125" style="219" customWidth="1"/>
    <col min="4" max="4" width="32.85546875" style="219" customWidth="1"/>
    <col min="5" max="5" width="14.42578125" style="219" customWidth="1"/>
    <col min="6" max="16384" width="11.42578125" style="219"/>
  </cols>
  <sheetData>
    <row r="1" spans="1:6" ht="48.75" customHeight="1" x14ac:dyDescent="0.25">
      <c r="A1" s="59"/>
      <c r="B1" s="59"/>
      <c r="C1" s="59"/>
      <c r="D1" s="59"/>
      <c r="E1" s="59"/>
      <c r="F1" s="59"/>
    </row>
    <row r="2" spans="1:6" x14ac:dyDescent="0.25">
      <c r="A2" s="59"/>
      <c r="B2" s="220" t="s">
        <v>70</v>
      </c>
      <c r="C2" s="220" t="s">
        <v>102</v>
      </c>
      <c r="D2" s="220" t="s">
        <v>72</v>
      </c>
      <c r="E2" s="220" t="s">
        <v>102</v>
      </c>
      <c r="F2" s="59"/>
    </row>
    <row r="3" spans="1:6" x14ac:dyDescent="0.25">
      <c r="A3" s="59"/>
      <c r="B3" s="221" t="s">
        <v>111</v>
      </c>
      <c r="C3" s="59">
        <f>COUNTIFS(Mapa_riesgos!$V$12:$V$117,$B$3)</f>
        <v>6</v>
      </c>
      <c r="D3" s="221" t="s">
        <v>111</v>
      </c>
      <c r="E3" s="59">
        <f>COUNTIFS(Mapa_riesgos!$V$12:$V$117,$B$3,Mapa_riesgos!$AB$12:$AB$117,D3)</f>
        <v>6</v>
      </c>
      <c r="F3" s="59"/>
    </row>
    <row r="4" spans="1:6" x14ac:dyDescent="0.25">
      <c r="A4" s="59"/>
      <c r="B4" s="222"/>
      <c r="C4" s="59"/>
      <c r="D4" s="223" t="s">
        <v>110</v>
      </c>
      <c r="E4" s="59">
        <f>COUNTIFS(Mapa_riesgos!$V$12:$V$117,$B$3,Mapa_riesgos!$AB$12:$AB$117,D4)</f>
        <v>0</v>
      </c>
      <c r="F4" s="59"/>
    </row>
    <row r="5" spans="1:6" x14ac:dyDescent="0.25">
      <c r="A5" s="59"/>
      <c r="B5" s="222"/>
      <c r="C5" s="59"/>
      <c r="D5" s="224" t="s">
        <v>16</v>
      </c>
      <c r="E5" s="59">
        <f>COUNTIFS(Mapa_riesgos!$V$12:$V$117,$B$3,Mapa_riesgos!$AB$12:$AB$117,D5)</f>
        <v>0</v>
      </c>
      <c r="F5" s="59"/>
    </row>
    <row r="6" spans="1:6" x14ac:dyDescent="0.25">
      <c r="A6" s="59"/>
      <c r="B6" s="225"/>
      <c r="C6" s="60"/>
      <c r="D6" s="226" t="s">
        <v>109</v>
      </c>
      <c r="E6" s="59">
        <f>COUNTIFS(Mapa_riesgos!$V$12:$V$117,$B$3,Mapa_riesgos!$AB$12:$AB$117,D6)</f>
        <v>0</v>
      </c>
      <c r="F6" s="59"/>
    </row>
    <row r="7" spans="1:6" x14ac:dyDescent="0.25">
      <c r="A7" s="59"/>
      <c r="B7" s="223" t="s">
        <v>110</v>
      </c>
      <c r="C7" s="59">
        <f>COUNTIFS(Mapa_riesgos!$V$12:$V$117,$B$7)</f>
        <v>13</v>
      </c>
      <c r="D7" s="221" t="s">
        <v>111</v>
      </c>
      <c r="E7" s="59">
        <f>COUNTIFS(Mapa_riesgos!$V$12:$V$117,$B$7,Mapa_riesgos!$AB$12:$AB$117,D7)</f>
        <v>0</v>
      </c>
      <c r="F7" s="59"/>
    </row>
    <row r="8" spans="1:6" x14ac:dyDescent="0.25">
      <c r="A8" s="59"/>
      <c r="B8" s="222"/>
      <c r="C8" s="59"/>
      <c r="D8" s="223" t="s">
        <v>110</v>
      </c>
      <c r="E8" s="59">
        <f>COUNTIFS(Mapa_riesgos!$V$12:$V$117,$B$7,Mapa_riesgos!$AB$12:$AB$117,D8)</f>
        <v>13</v>
      </c>
      <c r="F8" s="59"/>
    </row>
    <row r="9" spans="1:6" x14ac:dyDescent="0.25">
      <c r="A9" s="59"/>
      <c r="B9" s="222"/>
      <c r="C9" s="59"/>
      <c r="D9" s="224" t="s">
        <v>16</v>
      </c>
      <c r="E9" s="59">
        <f>COUNTIFS(Mapa_riesgos!$V$12:$V$117,$B$7,Mapa_riesgos!$AB$12:$AB$117,D9)</f>
        <v>0</v>
      </c>
      <c r="F9" s="59"/>
    </row>
    <row r="10" spans="1:6" x14ac:dyDescent="0.25">
      <c r="A10" s="59"/>
      <c r="B10" s="225"/>
      <c r="C10" s="60"/>
      <c r="D10" s="226" t="s">
        <v>109</v>
      </c>
      <c r="E10" s="59">
        <f>COUNTIFS(Mapa_riesgos!$V$12:$V$117,$B$7,Mapa_riesgos!$AB$12:$AB$117,D10)</f>
        <v>0</v>
      </c>
      <c r="F10" s="59"/>
    </row>
    <row r="11" spans="1:6" x14ac:dyDescent="0.25">
      <c r="A11" s="59"/>
      <c r="B11" s="224" t="s">
        <v>16</v>
      </c>
      <c r="C11" s="59">
        <f>COUNTIFS(Mapa_riesgos!$V$12:$V$117,$B$11)</f>
        <v>4</v>
      </c>
      <c r="D11" s="221" t="s">
        <v>111</v>
      </c>
      <c r="E11" s="59">
        <f>COUNTIFS(Mapa_riesgos!$V$12:$V$117,$B$11,Mapa_riesgos!$AB$12:$AB$117,D11)</f>
        <v>0</v>
      </c>
      <c r="F11" s="59"/>
    </row>
    <row r="12" spans="1:6" x14ac:dyDescent="0.25">
      <c r="A12" s="59"/>
      <c r="B12" s="222"/>
      <c r="C12" s="59"/>
      <c r="D12" s="223" t="s">
        <v>110</v>
      </c>
      <c r="E12" s="59">
        <f>COUNTIFS(Mapa_riesgos!$V$12:$V$117,$B$11,Mapa_riesgos!$AB$12:$AB$117,D12)</f>
        <v>0</v>
      </c>
      <c r="F12" s="59"/>
    </row>
    <row r="13" spans="1:6" x14ac:dyDescent="0.25">
      <c r="A13" s="59"/>
      <c r="B13" s="222"/>
      <c r="C13" s="59"/>
      <c r="D13" s="224" t="s">
        <v>16</v>
      </c>
      <c r="E13" s="59">
        <f>COUNTIFS(Mapa_riesgos!$V$12:$V$117,$B$11,Mapa_riesgos!$AB$12:$AB$117,D13)</f>
        <v>4</v>
      </c>
      <c r="F13" s="59"/>
    </row>
    <row r="14" spans="1:6" x14ac:dyDescent="0.25">
      <c r="A14" s="59"/>
      <c r="B14" s="225"/>
      <c r="C14" s="60"/>
      <c r="D14" s="226" t="s">
        <v>109</v>
      </c>
      <c r="E14" s="59">
        <f>COUNTIFS(Mapa_riesgos!$V$12:$V$117,$B$11,Mapa_riesgos!$AB$12:$AB$117,D14)</f>
        <v>0</v>
      </c>
      <c r="F14" s="59"/>
    </row>
    <row r="15" spans="1:6" x14ac:dyDescent="0.25">
      <c r="A15" s="59"/>
      <c r="B15" s="227" t="s">
        <v>109</v>
      </c>
      <c r="C15" s="59">
        <f>COUNTIFS(Mapa_riesgos!$V$12:$V$117,$B$15)</f>
        <v>0</v>
      </c>
      <c r="D15" s="221" t="s">
        <v>111</v>
      </c>
      <c r="E15" s="59">
        <f>COUNTIFS(Mapa_riesgos!$V$12:$V$117,$B$15,Mapa_riesgos!$AB$12:$AB$117,D15)</f>
        <v>0</v>
      </c>
      <c r="F15" s="59"/>
    </row>
    <row r="16" spans="1:6" x14ac:dyDescent="0.25">
      <c r="A16" s="59"/>
      <c r="B16" s="222"/>
      <c r="C16" s="59"/>
      <c r="D16" s="223" t="s">
        <v>110</v>
      </c>
      <c r="E16" s="59">
        <f>COUNTIFS(Mapa_riesgos!$V$12:$V$117,$B$15,Mapa_riesgos!$AB$12:$AB$117,D16)</f>
        <v>0</v>
      </c>
      <c r="F16" s="59"/>
    </row>
    <row r="17" spans="1:6" x14ac:dyDescent="0.25">
      <c r="A17" s="59"/>
      <c r="B17" s="222"/>
      <c r="C17" s="59"/>
      <c r="D17" s="224" t="s">
        <v>16</v>
      </c>
      <c r="E17" s="59">
        <f>COUNTIFS(Mapa_riesgos!$V$12:$V$117,$B$15,Mapa_riesgos!$AB$12:$AB$117,D17)</f>
        <v>0</v>
      </c>
      <c r="F17" s="59"/>
    </row>
    <row r="18" spans="1:6" x14ac:dyDescent="0.25">
      <c r="A18" s="59"/>
      <c r="B18" s="225"/>
      <c r="C18" s="60"/>
      <c r="D18" s="226" t="s">
        <v>109</v>
      </c>
      <c r="E18" s="59">
        <f>COUNTIFS(Mapa_riesgos!$V$12:$V$117,$B$15,Mapa_riesgos!$AB$12:$AB$117,D18)</f>
        <v>0</v>
      </c>
      <c r="F18" s="59"/>
    </row>
    <row r="19" spans="1:6" x14ac:dyDescent="0.25">
      <c r="A19" s="59"/>
      <c r="B19" s="228"/>
      <c r="C19" s="61"/>
      <c r="D19" s="228"/>
      <c r="E19" s="61"/>
      <c r="F19" s="59"/>
    </row>
    <row r="20" spans="1:6" x14ac:dyDescent="0.25">
      <c r="A20" s="59"/>
      <c r="B20" s="229" t="s">
        <v>103</v>
      </c>
      <c r="C20" s="229"/>
      <c r="D20" s="61"/>
      <c r="E20" s="61">
        <f>SUM(E3:E18)</f>
        <v>23</v>
      </c>
      <c r="F20" s="59"/>
    </row>
    <row r="21" spans="1:6" x14ac:dyDescent="0.25">
      <c r="A21" s="59"/>
      <c r="B21" s="59"/>
      <c r="C21" s="59"/>
      <c r="D21" s="59"/>
      <c r="E21" s="59"/>
      <c r="F21" s="59"/>
    </row>
    <row r="22" spans="1:6" x14ac:dyDescent="0.25">
      <c r="A22" s="59"/>
      <c r="B22" s="59"/>
      <c r="C22" s="59"/>
      <c r="D22" s="59"/>
      <c r="E22" s="59"/>
      <c r="F22" s="59"/>
    </row>
    <row r="23" spans="1:6" x14ac:dyDescent="0.25">
      <c r="A23" s="59"/>
      <c r="B23" s="59"/>
      <c r="C23" s="59"/>
      <c r="D23" s="59"/>
      <c r="E23" s="59"/>
      <c r="F23" s="59"/>
    </row>
    <row r="24" spans="1:6" x14ac:dyDescent="0.25">
      <c r="A24" s="59"/>
      <c r="B24" s="59"/>
      <c r="C24" s="59"/>
      <c r="D24" s="59"/>
      <c r="E24" s="59"/>
      <c r="F24" s="59"/>
    </row>
    <row r="25" spans="1:6" x14ac:dyDescent="0.25">
      <c r="A25" s="59"/>
      <c r="B25" s="59"/>
      <c r="C25" s="59"/>
      <c r="D25" s="59"/>
      <c r="E25" s="59"/>
      <c r="F25" s="59"/>
    </row>
    <row r="26" spans="1:6" x14ac:dyDescent="0.25">
      <c r="A26" s="59"/>
      <c r="B26" s="59"/>
      <c r="C26" s="59"/>
      <c r="D26" s="59"/>
      <c r="E26" s="59"/>
      <c r="F26" s="59"/>
    </row>
    <row r="27" spans="1:6" x14ac:dyDescent="0.25">
      <c r="A27" s="59"/>
      <c r="B27" s="59"/>
      <c r="C27" s="59"/>
      <c r="D27" s="59"/>
      <c r="E27" s="59"/>
      <c r="F27" s="59"/>
    </row>
    <row r="28" spans="1:6" x14ac:dyDescent="0.25">
      <c r="A28" s="59"/>
      <c r="B28" s="59"/>
      <c r="C28" s="59"/>
      <c r="D28" s="59"/>
      <c r="E28" s="59"/>
      <c r="F28" s="59"/>
    </row>
    <row r="29" spans="1:6" x14ac:dyDescent="0.25">
      <c r="A29" s="59"/>
      <c r="B29" s="59"/>
      <c r="C29" s="59"/>
      <c r="D29" s="59"/>
      <c r="E29" s="59"/>
      <c r="F29" s="59"/>
    </row>
    <row r="30" spans="1:6" x14ac:dyDescent="0.25">
      <c r="A30" s="59"/>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6" x14ac:dyDescent="0.25">
      <c r="A33" s="59"/>
      <c r="B33" s="59"/>
      <c r="C33" s="59"/>
      <c r="D33" s="59"/>
      <c r="E33" s="59"/>
      <c r="F33" s="59"/>
    </row>
    <row r="34" spans="1:6" x14ac:dyDescent="0.25">
      <c r="B34" s="59"/>
      <c r="C34" s="59"/>
      <c r="D34" s="59"/>
      <c r="E34" s="59"/>
      <c r="F34" s="59"/>
    </row>
  </sheetData>
  <sheetProtection password="C5C7"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6689E-A9F9-4FB3-B8E0-A26235BC260A}">
  <sheetPr codeName="Hoja9">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30" customWidth="1"/>
    <col min="2" max="2" width="5.7109375" style="30" customWidth="1"/>
    <col min="3" max="3" width="6.85546875" style="30" customWidth="1"/>
    <col min="4" max="4" width="19.28515625" style="30" customWidth="1"/>
    <col min="5" max="5" width="4.140625" style="30" customWidth="1"/>
    <col min="6" max="6" width="19.7109375" style="30" customWidth="1"/>
    <col min="7" max="7" width="2" style="30" customWidth="1"/>
    <col min="8" max="8" width="19.7109375" style="30" customWidth="1"/>
    <col min="9" max="9" width="2" style="30" customWidth="1"/>
    <col min="10" max="10" width="19.7109375" style="30" customWidth="1"/>
    <col min="11" max="11" width="2.42578125" style="30" customWidth="1"/>
    <col min="12" max="12" width="19.7109375" style="30" customWidth="1"/>
    <col min="13" max="13" width="2.5703125" style="30" customWidth="1"/>
    <col min="14" max="14" width="19.7109375" style="30" customWidth="1"/>
    <col min="15" max="15" width="5.7109375" style="30" customWidth="1"/>
    <col min="16" max="16384" width="11.42578125" style="30"/>
  </cols>
  <sheetData>
    <row r="1" spans="2:18" ht="20.25" customHeight="1" x14ac:dyDescent="0.25"/>
    <row r="2" spans="2:18" ht="27" customHeight="1" x14ac:dyDescent="0.25">
      <c r="B2" s="166" t="s">
        <v>123</v>
      </c>
      <c r="C2" s="167"/>
      <c r="D2" s="167"/>
      <c r="E2" s="167"/>
      <c r="F2" s="167"/>
      <c r="G2" s="167"/>
      <c r="H2" s="167"/>
      <c r="I2" s="167"/>
      <c r="J2" s="167"/>
      <c r="K2" s="167"/>
      <c r="L2" s="167"/>
      <c r="M2" s="167"/>
      <c r="N2" s="167"/>
      <c r="O2" s="168"/>
      <c r="P2" s="58"/>
    </row>
    <row r="3" spans="2:18" ht="30" customHeight="1" x14ac:dyDescent="0.25">
      <c r="B3" s="169"/>
      <c r="C3" s="170"/>
      <c r="D3" s="170"/>
      <c r="E3" s="170"/>
      <c r="F3" s="170"/>
      <c r="G3" s="170"/>
      <c r="H3" s="170"/>
      <c r="I3" s="170"/>
      <c r="J3" s="170"/>
      <c r="K3" s="170"/>
      <c r="L3" s="170"/>
      <c r="M3" s="170"/>
      <c r="N3" s="170"/>
      <c r="O3" s="171"/>
      <c r="P3" s="58"/>
    </row>
    <row r="4" spans="2:18" ht="20.25" customHeight="1" x14ac:dyDescent="0.25">
      <c r="B4" s="32"/>
      <c r="C4" s="34"/>
      <c r="D4" s="34"/>
      <c r="E4" s="34"/>
      <c r="F4" s="34"/>
      <c r="G4" s="34"/>
      <c r="H4" s="34"/>
      <c r="I4" s="34"/>
      <c r="J4" s="34"/>
      <c r="K4" s="34"/>
      <c r="L4" s="34"/>
      <c r="M4" s="34"/>
      <c r="N4" s="34"/>
      <c r="O4" s="47"/>
      <c r="P4" s="32"/>
    </row>
    <row r="5" spans="2:18" x14ac:dyDescent="0.25">
      <c r="B5" s="32"/>
      <c r="C5" s="34"/>
      <c r="D5" s="33"/>
      <c r="E5" s="34"/>
      <c r="F5" s="33"/>
      <c r="G5" s="34"/>
      <c r="H5" s="33"/>
      <c r="I5" s="34"/>
      <c r="J5" s="33"/>
      <c r="K5" s="34"/>
      <c r="L5" s="33"/>
      <c r="M5" s="34"/>
      <c r="N5" s="33"/>
      <c r="O5" s="47"/>
      <c r="P5" s="32"/>
    </row>
    <row r="6" spans="2:18" ht="40.5" customHeight="1" x14ac:dyDescent="0.25">
      <c r="B6" s="32"/>
      <c r="C6" s="165" t="s">
        <v>108</v>
      </c>
      <c r="D6" s="35" t="str">
        <f>Datos!T2</f>
        <v>Muy alta (5)</v>
      </c>
      <c r="E6" s="34"/>
      <c r="F6" s="36">
        <f>COUNTIFS(Mapa_riesgos!$X$12:$X$34,$D6,Mapa_riesgos!$Z$12:$Z$34,F$16)</f>
        <v>0</v>
      </c>
      <c r="G6" s="37"/>
      <c r="H6" s="36">
        <f>COUNTIFS(Mapa_riesgos!$X$12:$X$34,$D6,Mapa_riesgos!$Z$12:$Z$34,H$16)</f>
        <v>0</v>
      </c>
      <c r="I6" s="37"/>
      <c r="J6" s="38">
        <f>COUNTIFS(Mapa_riesgos!$X$12:$X$34,$D6,Mapa_riesgos!$Z$12:$Z$34,J$16)</f>
        <v>0</v>
      </c>
      <c r="K6" s="37"/>
      <c r="L6" s="38">
        <f>COUNTIFS(Mapa_riesgos!$X$12:$X$34,$D6,Mapa_riesgos!$Z$12:$Z$34,L$16)</f>
        <v>0</v>
      </c>
      <c r="M6" s="37"/>
      <c r="N6" s="38">
        <f>COUNTIFS(Mapa_riesgos!$X$12:$X$34,$D6,Mapa_riesgos!$Z$12:$Z$34,N$16)</f>
        <v>0</v>
      </c>
      <c r="O6" s="47"/>
      <c r="P6" s="32"/>
    </row>
    <row r="7" spans="2:18" ht="12" customHeight="1" x14ac:dyDescent="0.25">
      <c r="B7" s="32"/>
      <c r="C7" s="165"/>
      <c r="D7" s="39"/>
      <c r="E7" s="34"/>
      <c r="F7" s="40"/>
      <c r="G7" s="37"/>
      <c r="H7" s="40"/>
      <c r="I7" s="37"/>
      <c r="J7" s="40"/>
      <c r="K7" s="37"/>
      <c r="L7" s="40"/>
      <c r="M7" s="37"/>
      <c r="N7" s="40"/>
      <c r="O7" s="47"/>
      <c r="P7" s="32"/>
    </row>
    <row r="8" spans="2:18" ht="40.5" customHeight="1" x14ac:dyDescent="0.25">
      <c r="B8" s="32"/>
      <c r="C8" s="165"/>
      <c r="D8" s="35" t="str">
        <f>Datos!T3</f>
        <v>Alta (4)</v>
      </c>
      <c r="E8" s="34"/>
      <c r="F8" s="41">
        <f>COUNTIFS(Mapa_riesgos!$X$12:$X$34,$D8,Mapa_riesgos!$Z$12:$Z$34,F$16)</f>
        <v>0</v>
      </c>
      <c r="G8" s="37"/>
      <c r="H8" s="36">
        <f>COUNTIFS(Mapa_riesgos!$X$12:$X$34,$D8,Mapa_riesgos!$Z$12:$Z$34,H$16)</f>
        <v>0</v>
      </c>
      <c r="I8" s="37"/>
      <c r="J8" s="36">
        <f>COUNTIFS(Mapa_riesgos!$X$12:$X$34,$D8,Mapa_riesgos!$Z$12:$Z$34,J$16)</f>
        <v>0</v>
      </c>
      <c r="K8" s="37"/>
      <c r="L8" s="38">
        <f>COUNTIFS(Mapa_riesgos!$X$12:$X$34,$D8,Mapa_riesgos!$Z$12:$Z$34,L$16)</f>
        <v>0</v>
      </c>
      <c r="M8" s="37"/>
      <c r="N8" s="38">
        <f>COUNTIFS(Mapa_riesgos!$X$12:$X$34,$D8,Mapa_riesgos!$Z$12:$Z$34,N$16)</f>
        <v>0</v>
      </c>
      <c r="O8" s="47"/>
      <c r="P8" s="32"/>
    </row>
    <row r="9" spans="2:18" ht="11.25" customHeight="1" x14ac:dyDescent="0.25">
      <c r="B9" s="32"/>
      <c r="C9" s="165"/>
      <c r="D9" s="39"/>
      <c r="E9" s="34"/>
      <c r="F9" s="40"/>
      <c r="G9" s="37"/>
      <c r="H9" s="40"/>
      <c r="I9" s="37"/>
      <c r="J9" s="40"/>
      <c r="K9" s="37"/>
      <c r="L9" s="40"/>
      <c r="M9" s="37"/>
      <c r="N9" s="40"/>
      <c r="O9" s="47"/>
      <c r="P9" s="32"/>
    </row>
    <row r="10" spans="2:18" ht="40.5" customHeight="1" x14ac:dyDescent="0.25">
      <c r="B10" s="32"/>
      <c r="C10" s="165"/>
      <c r="D10" s="35" t="str">
        <f>Datos!T4</f>
        <v>Media (3)</v>
      </c>
      <c r="E10" s="34"/>
      <c r="F10" s="42">
        <f>COUNTIFS(Mapa_riesgos!$X$12:$X$34,$D10,Mapa_riesgos!$Z$12:$Z$34,F$16)</f>
        <v>0</v>
      </c>
      <c r="G10" s="37"/>
      <c r="H10" s="41">
        <f>COUNTIFS(Mapa_riesgos!$X$12:$X$34,$D10,Mapa_riesgos!$Z$12:$Z$34,H$16)</f>
        <v>0</v>
      </c>
      <c r="I10" s="37"/>
      <c r="J10" s="36">
        <f>COUNTIFS(Mapa_riesgos!$X$12:$X$34,$D10,Mapa_riesgos!$Z$12:$Z$34,J$16)</f>
        <v>0</v>
      </c>
      <c r="K10" s="37"/>
      <c r="L10" s="38">
        <f>COUNTIFS(Mapa_riesgos!$X$12:$X$34,$D10,Mapa_riesgos!$Z$12:$Z$34,L$16)</f>
        <v>0</v>
      </c>
      <c r="M10" s="37"/>
      <c r="N10" s="38">
        <f>COUNTIFS(Mapa_riesgos!$X$12:$X$34,$D10,Mapa_riesgos!$Z$12:$Z$34,N$16)</f>
        <v>0</v>
      </c>
      <c r="O10" s="47"/>
      <c r="P10" s="32"/>
      <c r="R10" s="68"/>
    </row>
    <row r="11" spans="2:18" ht="9" customHeight="1" x14ac:dyDescent="0.25">
      <c r="B11" s="32"/>
      <c r="C11" s="165"/>
      <c r="D11" s="39"/>
      <c r="E11" s="34"/>
      <c r="F11" s="40"/>
      <c r="G11" s="37"/>
      <c r="H11" s="40"/>
      <c r="I11" s="37"/>
      <c r="J11" s="40"/>
      <c r="K11" s="37"/>
      <c r="L11" s="40"/>
      <c r="M11" s="37"/>
      <c r="N11" s="40"/>
      <c r="O11" s="47"/>
      <c r="P11" s="32"/>
    </row>
    <row r="12" spans="2:18" ht="40.5" customHeight="1" x14ac:dyDescent="0.25">
      <c r="B12" s="32"/>
      <c r="C12" s="165"/>
      <c r="D12" s="35" t="str">
        <f>Datos!T5</f>
        <v>Baja (2)</v>
      </c>
      <c r="E12" s="34"/>
      <c r="F12" s="42">
        <f>COUNTIFS(Mapa_riesgos!$X$12:$X$34,$D12,Mapa_riesgos!$Z$12:$Z$34,F$16)</f>
        <v>0</v>
      </c>
      <c r="G12" s="37"/>
      <c r="H12" s="42">
        <f>COUNTIFS(Mapa_riesgos!$X$12:$X$34,$D12,Mapa_riesgos!$Z$12:$Z$34,H$16)</f>
        <v>0</v>
      </c>
      <c r="I12" s="37"/>
      <c r="J12" s="41">
        <f>COUNTIFS(Mapa_riesgos!$X$12:$X$34,$D12,Mapa_riesgos!$Z$12:$Z$34,J$16)</f>
        <v>0</v>
      </c>
      <c r="K12" s="37"/>
      <c r="L12" s="36">
        <f>COUNTIFS(Mapa_riesgos!$X$12:$X$34,$D12,Mapa_riesgos!$Z$12:$Z$34,L$16)</f>
        <v>0</v>
      </c>
      <c r="M12" s="37"/>
      <c r="N12" s="38">
        <f>COUNTIFS(Mapa_riesgos!$X$12:$X$34,$D12,Mapa_riesgos!$Z$12:$Z$34,N$16)</f>
        <v>0</v>
      </c>
      <c r="O12" s="47"/>
      <c r="P12" s="32"/>
      <c r="R12" s="69"/>
    </row>
    <row r="13" spans="2:18" ht="9.75" customHeight="1" x14ac:dyDescent="0.25">
      <c r="B13" s="32"/>
      <c r="C13" s="165"/>
      <c r="D13" s="39"/>
      <c r="E13" s="34"/>
      <c r="F13" s="40"/>
      <c r="G13" s="37"/>
      <c r="H13" s="40"/>
      <c r="I13" s="37"/>
      <c r="J13" s="40"/>
      <c r="K13" s="37"/>
      <c r="L13" s="40"/>
      <c r="M13" s="37"/>
      <c r="N13" s="40"/>
      <c r="O13" s="47"/>
      <c r="P13" s="32"/>
    </row>
    <row r="14" spans="2:18" ht="40.5" customHeight="1" x14ac:dyDescent="0.25">
      <c r="B14" s="32"/>
      <c r="C14" s="165"/>
      <c r="D14" s="35" t="str">
        <f>Datos!T6</f>
        <v>Muy baja (1)</v>
      </c>
      <c r="E14" s="34"/>
      <c r="F14" s="42">
        <f>COUNTIFS(Mapa_riesgos!$X$12:$X$34,$D14,Mapa_riesgos!$Z$12:$Z$34,F$16)</f>
        <v>0</v>
      </c>
      <c r="G14" s="37"/>
      <c r="H14" s="42">
        <f>COUNTIFS(Mapa_riesgos!$X$12:$X$34,$D14,Mapa_riesgos!$Z$12:$Z$34,H$16)</f>
        <v>0</v>
      </c>
      <c r="I14" s="37"/>
      <c r="J14" s="41">
        <f>COUNTIFS(Mapa_riesgos!$X$12:$X$34,$D14,Mapa_riesgos!$Z$12:$Z$34,J$16)</f>
        <v>4</v>
      </c>
      <c r="K14" s="37"/>
      <c r="L14" s="36">
        <f>COUNTIFS(Mapa_riesgos!$X$12:$X$34,$D14,Mapa_riesgos!$Z$12:$Z$34,L$16)</f>
        <v>13</v>
      </c>
      <c r="M14" s="37"/>
      <c r="N14" s="38">
        <f>COUNTIFS(Mapa_riesgos!$X$12:$X$34,$D14,Mapa_riesgos!$Z$12:$Z$34,N$16)</f>
        <v>6</v>
      </c>
      <c r="O14" s="47"/>
      <c r="P14" s="32"/>
    </row>
    <row r="15" spans="2:18" ht="27.75" customHeight="1" x14ac:dyDescent="0.25">
      <c r="B15" s="32"/>
      <c r="C15" s="34"/>
      <c r="D15" s="33"/>
      <c r="E15" s="34"/>
      <c r="F15" s="33"/>
      <c r="G15" s="34"/>
      <c r="H15" s="33"/>
      <c r="I15" s="34"/>
      <c r="J15" s="33"/>
      <c r="K15" s="34"/>
      <c r="L15" s="33"/>
      <c r="M15" s="34"/>
      <c r="N15" s="33"/>
      <c r="O15" s="47"/>
      <c r="P15" s="32"/>
    </row>
    <row r="16" spans="2:18" ht="41.25" customHeight="1" x14ac:dyDescent="0.25">
      <c r="B16" s="32"/>
      <c r="C16" s="34"/>
      <c r="D16" s="34"/>
      <c r="E16" s="34"/>
      <c r="F16" s="35" t="str">
        <f>Datos!U6</f>
        <v>Leve (1)</v>
      </c>
      <c r="G16" s="43"/>
      <c r="H16" s="35" t="str">
        <f>Datos!U5</f>
        <v>Menor (2)</v>
      </c>
      <c r="I16" s="43"/>
      <c r="J16" s="35" t="str">
        <f>Datos!U4</f>
        <v>Moderado (3)</v>
      </c>
      <c r="K16" s="43"/>
      <c r="L16" s="35" t="str">
        <f>Datos!U3</f>
        <v>Mayor (4)</v>
      </c>
      <c r="M16" s="43"/>
      <c r="N16" s="35" t="str">
        <f>Datos!U2</f>
        <v>Catastrófico (5)</v>
      </c>
      <c r="O16" s="47"/>
      <c r="P16" s="32"/>
    </row>
    <row r="17" spans="2:16" ht="41.25" customHeight="1" x14ac:dyDescent="0.25">
      <c r="B17" s="32"/>
      <c r="C17" s="34"/>
      <c r="D17" s="34"/>
      <c r="E17" s="34"/>
      <c r="F17" s="44"/>
      <c r="G17" s="45"/>
      <c r="H17" s="44"/>
      <c r="I17" s="45"/>
      <c r="J17" s="46" t="s">
        <v>107</v>
      </c>
      <c r="K17" s="45"/>
      <c r="L17" s="44"/>
      <c r="M17" s="45"/>
      <c r="N17" s="44"/>
      <c r="O17" s="47"/>
      <c r="P17" s="32"/>
    </row>
    <row r="18" spans="2:16" ht="18" customHeight="1" x14ac:dyDescent="0.25">
      <c r="B18" s="32"/>
      <c r="C18" s="34"/>
      <c r="D18" s="34"/>
      <c r="E18" s="34"/>
      <c r="F18" s="34"/>
      <c r="G18" s="34"/>
      <c r="H18" s="34"/>
      <c r="I18" s="34"/>
      <c r="J18" s="34"/>
      <c r="K18" s="34"/>
      <c r="L18" s="34"/>
      <c r="M18" s="34"/>
      <c r="N18" s="34"/>
      <c r="O18" s="47"/>
      <c r="P18" s="32"/>
    </row>
    <row r="19" spans="2:16" ht="26.25" x14ac:dyDescent="0.25">
      <c r="B19" s="32"/>
      <c r="C19" s="34"/>
      <c r="D19" s="46" t="s">
        <v>71</v>
      </c>
      <c r="E19" s="34"/>
      <c r="F19" s="48">
        <f>F10+F12+F14+H12+H14</f>
        <v>0</v>
      </c>
      <c r="G19" s="37"/>
      <c r="H19" s="48">
        <f>F8+H10+J12+J14</f>
        <v>4</v>
      </c>
      <c r="I19" s="37"/>
      <c r="J19" s="48">
        <f>F6+H6+H8+J8+J10+L12+L14</f>
        <v>13</v>
      </c>
      <c r="K19" s="37"/>
      <c r="L19" s="48">
        <f>J6+L6+N6+L8+N8+L10+N10+N12+N14</f>
        <v>6</v>
      </c>
      <c r="M19" s="45"/>
      <c r="N19" s="45"/>
      <c r="O19" s="47"/>
      <c r="P19" s="32"/>
    </row>
    <row r="20" spans="2:16" ht="26.25" customHeight="1" x14ac:dyDescent="0.3">
      <c r="B20" s="32"/>
      <c r="C20" s="34"/>
      <c r="D20" s="49">
        <f>SUM(F6:N14)</f>
        <v>23</v>
      </c>
      <c r="E20" s="34"/>
      <c r="F20" s="50" t="s">
        <v>109</v>
      </c>
      <c r="G20" s="51"/>
      <c r="H20" s="52" t="s">
        <v>16</v>
      </c>
      <c r="I20" s="51"/>
      <c r="J20" s="53" t="s">
        <v>110</v>
      </c>
      <c r="K20" s="51"/>
      <c r="L20" s="54" t="s">
        <v>111</v>
      </c>
      <c r="M20" s="34"/>
      <c r="N20" s="34"/>
      <c r="O20" s="47"/>
      <c r="P20" s="32"/>
    </row>
    <row r="21" spans="2:16" x14ac:dyDescent="0.25">
      <c r="B21" s="55"/>
      <c r="C21" s="56"/>
      <c r="D21" s="56"/>
      <c r="E21" s="56"/>
      <c r="F21" s="56"/>
      <c r="G21" s="56"/>
      <c r="H21" s="56"/>
      <c r="I21" s="56"/>
      <c r="J21" s="56"/>
      <c r="K21" s="56"/>
      <c r="L21" s="56"/>
      <c r="M21" s="56"/>
      <c r="N21" s="56"/>
      <c r="O21" s="57"/>
      <c r="P21" s="32"/>
    </row>
  </sheetData>
  <sheetProtection password="C5C7" sheet="1" objects="1" scenarios="1"/>
  <mergeCells count="2">
    <mergeCell ref="C6:C14"/>
    <mergeCell ref="B2:O3"/>
  </mergeCells>
  <conditionalFormatting sqref="F10 F12 F14 H12 H14">
    <cfRule type="cellIs" dxfId="5" priority="5" operator="equal">
      <formula>0</formula>
    </cfRule>
  </conditionalFormatting>
  <conditionalFormatting sqref="F8 H10 J14 J12">
    <cfRule type="cellIs" dxfId="4" priority="4" operator="equal">
      <formula>0</formula>
    </cfRule>
  </conditionalFormatting>
  <conditionalFormatting sqref="F6 H6 H8 J8 J10 L12 L14">
    <cfRule type="cellIs" dxfId="3" priority="3" operator="equal">
      <formula>0</formula>
    </cfRule>
  </conditionalFormatting>
  <conditionalFormatting sqref="L11">
    <cfRule type="cellIs" dxfId="2" priority="2" operator="equal">
      <formula>0</formula>
    </cfRule>
  </conditionalFormatting>
  <conditionalFormatting sqref="J6 L6 N6 L8 L10 N8 N10 N12 N14">
    <cfRule type="cellIs" dxfId="1"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Datos</vt:lpstr>
      <vt:lpstr>Mapa_riesgos</vt:lpstr>
      <vt:lpstr>Tipología_Categoría</vt:lpstr>
      <vt:lpstr>Dependencias_Procesos</vt:lpstr>
      <vt:lpstr>Valoración Inicial</vt:lpstr>
      <vt:lpstr>Eficacia acciones</vt:lpstr>
      <vt:lpstr>Valoración Final</vt:lpstr>
      <vt:lpstr>Mapa_riesgos!Área_de_impresión</vt:lpstr>
      <vt:lpstr>Dependencias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Arcos</dc:creator>
  <cp:keywords/>
  <dc:description/>
  <cp:lastModifiedBy>Cesar Arcos</cp:lastModifiedBy>
  <cp:revision/>
  <cp:lastPrinted>2019-05-31T22:31:03Z</cp:lastPrinted>
  <dcterms:created xsi:type="dcterms:W3CDTF">2019-02-01T14:35:23Z</dcterms:created>
  <dcterms:modified xsi:type="dcterms:W3CDTF">2022-01-28T00:40:10Z</dcterms:modified>
  <cp:category/>
  <cp:contentStatus/>
</cp:coreProperties>
</file>