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codeName="ThisWorkbook" hidePivotFieldList="1"/>
  <mc:AlternateContent xmlns:mc="http://schemas.openxmlformats.org/markup-compatibility/2006">
    <mc:Choice Requires="x15">
      <x15ac:absPath xmlns:x15ac="http://schemas.microsoft.com/office/spreadsheetml/2010/11/ac" url="C:\Users\Cesar Arcos\Desktop\Alcaldía Bogotá\Metodología riesgos Alcaldía\16Macro enero 2022\"/>
    </mc:Choice>
  </mc:AlternateContent>
  <xr:revisionPtr revIDLastSave="0" documentId="13_ncr:1_{910D5B75-CDFC-4675-A0D1-F9853A9B2250}" xr6:coauthVersionLast="36" xr6:coauthVersionMax="36" xr10:uidLastSave="{00000000-0000-0000-0000-000000000000}"/>
  <workbookProtection workbookPassword="C5C7" lockStructure="1"/>
  <bookViews>
    <workbookView xWindow="-120" yWindow="-120" windowWidth="20730" windowHeight="11160" tabRatio="924" firstSheet="1" activeTab="1" xr2:uid="{00000000-000D-0000-FFFF-FFFF00000000}"/>
  </bookViews>
  <sheets>
    <sheet name="Datos" sheetId="46" state="hidden" r:id="rId1"/>
    <sheet name="Mapa_riesgos" sheetId="41" r:id="rId2"/>
    <sheet name="Tipología_Categoría" sheetId="50" r:id="rId3"/>
    <sheet name="Dependencias_Procesos" sheetId="51" r:id="rId4"/>
    <sheet name="Valoración Inicial" sheetId="56" r:id="rId5"/>
    <sheet name="Eficacia acciones" sheetId="49" r:id="rId6"/>
    <sheet name="Valoración Final" sheetId="57" r:id="rId7"/>
  </sheets>
  <externalReferences>
    <externalReference r:id="rId8"/>
    <externalReference r:id="rId9"/>
  </externalReferences>
  <definedNames>
    <definedName name="_xlnm._FilterDatabase" localSheetId="0" hidden="1">Datos!$B$1:$G$1</definedName>
    <definedName name="_xlnm._FilterDatabase" localSheetId="1" hidden="1">Mapa_riesgos!$A$11:$CA$11</definedName>
    <definedName name="Agente_generador_externas">#REF!</definedName>
    <definedName name="Agente_generador_internas">#REF!</definedName>
    <definedName name="Amenazas">#REF!</definedName>
    <definedName name="Amenazas_contexto_proceso">[1]Datos!$AG$2:$AG$11</definedName>
    <definedName name="_xlnm.Print_Area" localSheetId="1">Mapa_riesgos!$A$1:$AQ$34</definedName>
    <definedName name="Calificación_control">#REF!</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#REF!</definedName>
    <definedName name="Categorías_Gestión">#REF!</definedName>
    <definedName name="Debilidades">#REF!</definedName>
    <definedName name="Debilidades_contexto_proceso">[1]Datos!$AF$2:$AF$11</definedName>
    <definedName name="Dependencias">Datos!$B$2:$B$23</definedName>
    <definedName name="Detecta_efectos">#REF!</definedName>
    <definedName name="Ejecución">#REF!</definedName>
    <definedName name="Escalas_impacto">#REF!</definedName>
    <definedName name="Escalas_probabilidad">#REF!</definedName>
    <definedName name="Evidencia">#REF!</definedName>
    <definedName name="Fechas_terminacion_acciones">#REF!</definedName>
    <definedName name="Fuente">#REF!</definedName>
    <definedName name="Mitiga_causas">#REF!</definedName>
    <definedName name="Objetivos_estratégicos">[1]Datos!$Y$2:$Y$5</definedName>
    <definedName name="Oportunidades">[1]Datos!$AB$1:$AB$11</definedName>
    <definedName name="Otros_procesos_afectados">#REF!</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#REF!</definedName>
    <definedName name="Proceso">[1]Datos!$C$2:$C$12</definedName>
    <definedName name="Procesos">#REF!</definedName>
    <definedName name="Propósito_impacto">#REF!</definedName>
    <definedName name="Propósito_probabilidad">#REF!</definedName>
    <definedName name="Respuestas">#REF!</definedName>
    <definedName name="Riesgos_estratégicos">#REF!</definedName>
    <definedName name="Tipo_riesgo">#REF!</definedName>
    <definedName name="Trámites_y_OPAs">#REF!</definedName>
    <definedName name="Trámites_y_OPAS_afectados">[1]Datos!$AD$2:$AD$11</definedName>
    <definedName name="X">#REF!</definedName>
    <definedName name="Zonas_riesgo">#REF!</definedName>
  </definedNames>
  <calcPr calcId="181029"/>
  <pivotCaches>
    <pivotCache cacheId="53" r:id="rId10"/>
    <pivotCache cacheId="56" r:id="rId1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9" l="1"/>
  <c r="E17" i="49"/>
  <c r="E16" i="49"/>
  <c r="E15" i="49"/>
  <c r="C15" i="49"/>
  <c r="E14" i="49"/>
  <c r="E13" i="49"/>
  <c r="E12" i="49"/>
  <c r="E11" i="49"/>
  <c r="C11" i="49"/>
  <c r="E10" i="49"/>
  <c r="E9" i="49"/>
  <c r="E8" i="49"/>
  <c r="E7" i="49"/>
  <c r="C7" i="49"/>
  <c r="E6" i="49"/>
  <c r="E20" i="49" s="1"/>
  <c r="E5" i="49"/>
  <c r="E4" i="49"/>
  <c r="E3" i="49"/>
  <c r="C3" i="49"/>
  <c r="J14" i="57"/>
  <c r="J12" i="57"/>
  <c r="H14" i="57"/>
  <c r="F14" i="57"/>
  <c r="F12" i="57"/>
  <c r="N14" i="57"/>
  <c r="L14" i="57"/>
  <c r="N12" i="57"/>
  <c r="L12" i="57"/>
  <c r="H12" i="57"/>
  <c r="N10" i="57"/>
  <c r="L10" i="57"/>
  <c r="J10" i="57"/>
  <c r="H10" i="57"/>
  <c r="F10" i="57"/>
  <c r="N8" i="57"/>
  <c r="L8" i="57"/>
  <c r="J8" i="57"/>
  <c r="H8" i="57"/>
  <c r="F8" i="57"/>
  <c r="N6" i="57"/>
  <c r="L6" i="57"/>
  <c r="J6" i="57"/>
  <c r="H6" i="57"/>
  <c r="F6" i="57"/>
  <c r="N16" i="57"/>
  <c r="L16" i="57"/>
  <c r="J16" i="57"/>
  <c r="H16" i="57"/>
  <c r="F16" i="57"/>
  <c r="D14" i="57"/>
  <c r="D12" i="57"/>
  <c r="D10" i="57"/>
  <c r="D8" i="57"/>
  <c r="D6" i="57"/>
  <c r="J12" i="56"/>
  <c r="J10" i="56"/>
  <c r="H12" i="56"/>
  <c r="N14" i="56"/>
  <c r="L14" i="56"/>
  <c r="J14" i="56"/>
  <c r="H14" i="56"/>
  <c r="F14" i="56"/>
  <c r="N12" i="56"/>
  <c r="L12" i="56"/>
  <c r="F12" i="56"/>
  <c r="N10" i="56"/>
  <c r="L10" i="56"/>
  <c r="H10" i="56"/>
  <c r="F10" i="56"/>
  <c r="N8" i="56"/>
  <c r="L8" i="56"/>
  <c r="J8" i="56"/>
  <c r="H8" i="56"/>
  <c r="F8" i="56"/>
  <c r="N6" i="56"/>
  <c r="L6" i="56"/>
  <c r="J6" i="56"/>
  <c r="H6" i="56"/>
  <c r="F6" i="56"/>
  <c r="N16" i="56"/>
  <c r="L16" i="56"/>
  <c r="J16" i="56"/>
  <c r="H16" i="56"/>
  <c r="F16" i="56"/>
  <c r="D14" i="56"/>
  <c r="D12" i="56"/>
  <c r="D10" i="56"/>
  <c r="D8" i="56"/>
  <c r="D6" i="56"/>
  <c r="CB34" i="41"/>
  <c r="CB33" i="41"/>
  <c r="CB32" i="41"/>
  <c r="CB31" i="41"/>
  <c r="CB30" i="41"/>
  <c r="CB29" i="41"/>
  <c r="CB28" i="41"/>
  <c r="CB27" i="41"/>
  <c r="CB26" i="41"/>
  <c r="CB25" i="41"/>
  <c r="CB24" i="41"/>
  <c r="CB23" i="41"/>
  <c r="CB22" i="41"/>
  <c r="CB21" i="41"/>
  <c r="CB20" i="41"/>
  <c r="CB19" i="41"/>
  <c r="CB18" i="41"/>
  <c r="CB17" i="41"/>
  <c r="CB16" i="41"/>
  <c r="CB15" i="41"/>
  <c r="CB14" i="41"/>
  <c r="CB13" i="41"/>
  <c r="CB12" i="41"/>
  <c r="C4" i="50"/>
  <c r="D3" i="50"/>
  <c r="D2" i="50"/>
  <c r="D4" i="50" s="1"/>
  <c r="AH16" i="46"/>
  <c r="AH15" i="46"/>
  <c r="AH14" i="46"/>
  <c r="AH13" i="46"/>
  <c r="AH12" i="46"/>
  <c r="AH11" i="46"/>
  <c r="P11" i="46"/>
  <c r="O11" i="46"/>
  <c r="AH10" i="46"/>
  <c r="P10" i="46"/>
  <c r="O10" i="46"/>
  <c r="AH9" i="46"/>
  <c r="P9" i="46"/>
  <c r="O9" i="46"/>
  <c r="AH8" i="46"/>
  <c r="P8" i="46"/>
  <c r="O8" i="46"/>
  <c r="AH7" i="46"/>
  <c r="P7" i="46"/>
  <c r="O7" i="46"/>
  <c r="AH6" i="46"/>
  <c r="P6" i="46"/>
  <c r="O6" i="46"/>
  <c r="AH5" i="46"/>
  <c r="P5" i="46"/>
  <c r="O5" i="46"/>
  <c r="AH4" i="46"/>
  <c r="P4" i="46"/>
  <c r="O4" i="46"/>
  <c r="AH3" i="46"/>
  <c r="P3" i="46"/>
  <c r="O3" i="46"/>
  <c r="AH2" i="46"/>
  <c r="P2" i="46"/>
  <c r="O2" i="46"/>
  <c r="F19" i="56" l="1"/>
  <c r="H19" i="57"/>
  <c r="J19" i="56"/>
  <c r="L19" i="57"/>
  <c r="L19" i="56"/>
  <c r="J19" i="57"/>
  <c r="H19" i="56"/>
  <c r="F19" i="57"/>
  <c r="D20" i="57"/>
  <c r="D20" i="56"/>
</calcChain>
</file>

<file path=xl/sharedStrings.xml><?xml version="1.0" encoding="utf-8"?>
<sst xmlns="http://schemas.openxmlformats.org/spreadsheetml/2006/main" count="2002" uniqueCount="901">
  <si>
    <t>Procesos</t>
  </si>
  <si>
    <t>Gestión de procesos</t>
  </si>
  <si>
    <r>
      <rPr>
        <sz val="10"/>
        <rFont val="Arial"/>
        <family val="2"/>
      </rPr>
      <t>Asesoría Técnica y Proyectos en Materia TIC</t>
    </r>
  </si>
  <si>
    <t>Misional</t>
  </si>
  <si>
    <t>Decisiones erróneas o no acertadas</t>
  </si>
  <si>
    <t>Decisiones ajustadas a intereses propios o de terceros</t>
  </si>
  <si>
    <t>Catastrófico (5)</t>
  </si>
  <si>
    <t>Sí</t>
  </si>
  <si>
    <t>Extrema</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</si>
  <si>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</si>
  <si>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</si>
  <si>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</si>
  <si>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Desvío de recursos físicos o económicos</t>
  </si>
  <si>
    <t>Mayor (4)</t>
  </si>
  <si>
    <t>No</t>
  </si>
  <si>
    <t>Alta</t>
  </si>
  <si>
    <t>Moderado</t>
  </si>
  <si>
    <r>
      <rPr>
        <sz val="10"/>
        <rFont val="Arial"/>
        <family val="2"/>
      </rPr>
      <t>Comunicación Pública</t>
    </r>
  </si>
  <si>
    <t>Estratégico</t>
  </si>
  <si>
    <t>Errores (fallas o deficiencias)</t>
  </si>
  <si>
    <t>Exceso de las facultades otorgadas</t>
  </si>
  <si>
    <t>Moderado (3)</t>
  </si>
  <si>
    <t>Moderada</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</si>
  <si>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</si>
  <si>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</si>
  <si>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</si>
  <si>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</si>
  <si>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</si>
  <si>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Baja</t>
  </si>
  <si>
    <t>Director(a) de Contratación</t>
  </si>
  <si>
    <r>
      <rPr>
        <sz val="10"/>
        <rFont val="Arial"/>
        <family val="2"/>
      </rPr>
      <t>Control Disciplinario</t>
    </r>
  </si>
  <si>
    <t>Control</t>
  </si>
  <si>
    <t>Incumplimiento parcial de compromisos</t>
  </si>
  <si>
    <t>Jefe Oficina de Control Interno Disciplinario</t>
  </si>
  <si>
    <t>Direccionamiento Estratégico</t>
  </si>
  <si>
    <t>Incumplimiento total de compromisos</t>
  </si>
  <si>
    <t>Uso indebido de información privilegiada</t>
  </si>
  <si>
    <t>Elaboración de Impresos y Registro Distrital</t>
  </si>
  <si>
    <t>Interrupciones</t>
  </si>
  <si>
    <t>Subdirector(a) de Imprenta Distrital</t>
  </si>
  <si>
    <t>Estrategia de Tecnologías de la Información y las Comunicaciones</t>
  </si>
  <si>
    <t>Omisión</t>
  </si>
  <si>
    <t>Jefe Oficina de Tecnologías de la Información y las Comunicaciones</t>
  </si>
  <si>
    <r>
      <rPr>
        <sz val="10"/>
        <rFont val="Arial"/>
        <family val="2"/>
      </rPr>
      <t>Evaluación del Sistema de Control Interno</t>
    </r>
  </si>
  <si>
    <t>Supervisión inapropiada</t>
  </si>
  <si>
    <t>Jefe Oficina de Control Interno</t>
  </si>
  <si>
    <t>Fortalecimiento de la Administración y la Gestión Pública Distrital</t>
  </si>
  <si>
    <t>Gestión, Administración y Soporte de infraestructura y Recursos tecnológicos</t>
  </si>
  <si>
    <t>Gestión de la Función Archivística y del Patrimonio Documental del Distrito Capital</t>
  </si>
  <si>
    <r>
      <rPr>
        <sz val="10"/>
        <rFont val="Arial"/>
        <family val="2"/>
      </rPr>
      <t>Gestión de Políticas Públicas Distritales</t>
    </r>
  </si>
  <si>
    <t>Gestión de Recursos Físicos</t>
  </si>
  <si>
    <t>Subdirector(a) de Servicios Administrativos</t>
  </si>
  <si>
    <r>
      <rPr>
        <sz val="10"/>
        <rFont val="Arial"/>
        <family val="2"/>
      </rPr>
      <t>Gestión de Seguridad y Salud en el Trabajo</t>
    </r>
  </si>
  <si>
    <t>Director(a) de Talento Humano</t>
  </si>
  <si>
    <t>Gestión de Servicios Administrativos</t>
  </si>
  <si>
    <t>Gestión del Sistema Distrital de Servicio a la Ciudadanía</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</si>
  <si>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</si>
  <si>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</si>
  <si>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</si>
  <si>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r>
      <rPr>
        <sz val="10"/>
        <rFont val="Arial"/>
        <family val="2"/>
      </rPr>
      <t>Gestión Estratégica de Talento Humano</t>
    </r>
  </si>
  <si>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</si>
  <si>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</si>
  <si>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</si>
  <si>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</si>
  <si>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</si>
  <si>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Jefe de Oficina Asesora de Jurídica</t>
  </si>
  <si>
    <r>
      <rPr>
        <sz val="10"/>
        <rFont val="Arial"/>
        <family val="2"/>
      </rPr>
      <t>Internacionalización de Bogotá</t>
    </r>
  </si>
  <si>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</si>
  <si>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</si>
  <si>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</si>
  <si>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</si>
  <si>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</si>
  <si>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</si>
  <si>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</si>
  <si>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</si>
  <si>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</si>
  <si>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</si>
  <si>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</si>
  <si>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</si>
  <si>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</si>
  <si>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</si>
  <si>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frente a la valoración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</si>
  <si>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</si>
  <si>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</si>
  <si>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</si>
  <si>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</si>
  <si>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</si>
  <si>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</si>
  <si>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</si>
  <si>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</si>
  <si>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Total general</t>
  </si>
  <si>
    <t>Oficina Asesora de Planeación</t>
  </si>
  <si>
    <t>Dirección de Talento Humano</t>
  </si>
  <si>
    <t>Subsecretaría de Servicio a la Ciudadanía</t>
  </si>
  <si>
    <t>Dirección Distrital de Desarrollo Institucional</t>
  </si>
  <si>
    <t>Subdirección de Imprenta Distrital</t>
  </si>
  <si>
    <t>Dirección Distrital de Archivo de Bogotá</t>
  </si>
  <si>
    <t>Dirección Distrital de Relaciones Internacionales</t>
  </si>
  <si>
    <t>Dirección de Contratación</t>
  </si>
  <si>
    <t>Subdirección Financiera</t>
  </si>
  <si>
    <t>Subdirección de Servicios Administrativos</t>
  </si>
  <si>
    <t>Dependencias</t>
  </si>
  <si>
    <t>No. Riesgos</t>
  </si>
  <si>
    <t>Total General</t>
  </si>
  <si>
    <t>Total Corrupción</t>
  </si>
  <si>
    <t>Tipo de Riesgo</t>
  </si>
  <si>
    <t>%</t>
  </si>
  <si>
    <t>IMPACTO</t>
  </si>
  <si>
    <t>PROBABILIDAD</t>
  </si>
  <si>
    <t>Bajo</t>
  </si>
  <si>
    <t>Alto</t>
  </si>
  <si>
    <t>Extremo</t>
  </si>
  <si>
    <t>Asesoría Técnica y Proyectos en Materia TIC</t>
  </si>
  <si>
    <t>Contratación</t>
  </si>
  <si>
    <t>Control Disciplinario</t>
  </si>
  <si>
    <t>Evaluación del Sistema de Control Interno</t>
  </si>
  <si>
    <t>Gestión de Seguridad y Salud en el Trabajo</t>
  </si>
  <si>
    <t>Gestión Documental Interna</t>
  </si>
  <si>
    <t>Gestión Estratégica de Talento Humano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</si>
  <si>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</si>
  <si>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</si>
  <si>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</si>
  <si>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</si>
  <si>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</si>
  <si>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</si>
  <si>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</si>
  <si>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</si>
  <si>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</si>
  <si>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</si>
  <si>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</si>
  <si>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</si>
  <si>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</si>
  <si>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</si>
  <si>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</si>
  <si>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Acciones frente a las características de los controles</t>
  </si>
  <si>
    <t>Descripción del riesgo</t>
  </si>
  <si>
    <t>Riesgo estratégico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</si>
  <si>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</si>
  <si>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</si>
  <si>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</si>
  <si>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</si>
  <si>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</si>
  <si>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</si>
  <si>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</si>
  <si>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</si>
  <si>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</si>
  <si>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</si>
  <si>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</si>
  <si>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</si>
  <si>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</si>
  <si>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</si>
  <si>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</si>
  <si>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</si>
  <si>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Producto (acciones características)</t>
  </si>
  <si>
    <t>Fecha de inicio (acciones características)</t>
  </si>
  <si>
    <t>Fecha de terminación (acciones características)</t>
  </si>
  <si>
    <t>Acciones (valoración):
Probabilidad
---------------
Impacto</t>
  </si>
  <si>
    <t>Responsable de ejecución (acciones características)</t>
  </si>
  <si>
    <t>Responsable de ejecución (acciones valoración)</t>
  </si>
  <si>
    <t>Producto (acciones valoración)</t>
  </si>
  <si>
    <t>Fecha de inicio (acciones valoración)</t>
  </si>
  <si>
    <t>Fecha de terminación (acciones valoración)</t>
  </si>
  <si>
    <t>Acciones contingencia</t>
  </si>
  <si>
    <t>Responsable de ejecución (acciones contingencia)</t>
  </si>
  <si>
    <t>Producto (acciones contingencia)</t>
  </si>
  <si>
    <t>Asesorar  Técnicamente  y  formular  Proyectos  en  materia  TIC,  para  la  ejecución  del  Plan  Distrital  de  Desarrollo  y  las  Políticas, Directrices  y  Lineamientos  TIC  en  el  Distrito  Capital.</t>
  </si>
  <si>
    <t>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t>
  </si>
  <si>
    <t>Jefe de Oficina Alta Consejería Distrital de Tecnologías de la Información y las Comunicaciones -TIC-</t>
  </si>
  <si>
    <t>Usuarios, productos y prácticas</t>
  </si>
  <si>
    <t>4. Promover procesos de transformación digital en la Secretaría General para aportar a la gestión pública eficiente.</t>
  </si>
  <si>
    <t xml:space="preserve">- -- Ningún trámite y/o procedimiento administrativo
</t>
  </si>
  <si>
    <t>Baja (2)</t>
  </si>
  <si>
    <t>Muy baja (1)</t>
  </si>
  <si>
    <t xml:space="preserve">
_______________
</t>
  </si>
  <si>
    <t xml:space="preserve">
_______________
</t>
  </si>
  <si>
    <t>Identificación del riesgo
Análisis antes de controles
Análisis de controles
Análisis después de controles
Tratamiento del riesgo</t>
  </si>
  <si>
    <t xml:space="preserve">Creación mapa de riesgos </t>
  </si>
  <si>
    <t xml:space="preserve">
Análisis antes de controles
Análisis de controles
Análisis después de controles
</t>
  </si>
  <si>
    <t xml:space="preserve">De acuerdo con la metodología del DAFP, se realizaron las explicaciones requeridas, agregando la explicación del riesgo y la valoración antes y después de controles.
Se identificaron acciones detectivas
Se crearon acciones de plan de contingencia </t>
  </si>
  <si>
    <t xml:space="preserve">
Análisis antes de controles
</t>
  </si>
  <si>
    <t>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t>
  </si>
  <si>
    <t xml:space="preserve">Identificación del riesgo
</t>
  </si>
  <si>
    <t>- Se incluye el proyecto de inversión 1111 “Fortalecimiento de la economía, el gobierno y la ciudad digital de Bogotá D.C. “
- Se definen las perspectivas para los efectos ya identificados.
- Valoración de la Probabilidad: Se incluyen las evidencias faltantes de la vigencia 2016-2019 y las evidencias de la vigencia 2020.</t>
  </si>
  <si>
    <t xml:space="preserve">
Análisis de controles
</t>
  </si>
  <si>
    <t>- Se eliminaron las actividades de control detectivas asociadas al procedimiento de auditorias internas de gestión PR-006 y al procedimiento de Auditorías Internas de Calidad PR-361</t>
  </si>
  <si>
    <t>Se realiza la calificación del riesgo por frecuencia la cual es: "Nunca o no se ha presentado durante los últimos 4 años". Asimismo, se registran las evidencias que registran su elección para la vigencia 2020.</t>
  </si>
  <si>
    <t xml:space="preserve">Identificación del riesgo
Análisis de controles
</t>
  </si>
  <si>
    <t>Se modificó el nombre del riesgo conforme a la nueva forma de operar del proceso. 
Se ajustaron las causas del riesgo conforme al nuevo análisis efectuado a los antecedentes y comportamiento del riesgo.
Se ajusta la explicación del riesgo de acuerdo a la nueva realidad del proceso.
Se ajustó al nuevo proyecto de inversión 7872, teniendo en cuenta que el riesgo está directamente asociado al proyecto de inversión.
Se ajustaron las actividades de control conforme a la actualización del procedimiento.</t>
  </si>
  <si>
    <t xml:space="preserve">Se realizan ajustes menores a las actividades de control preventivas (PC#5),(PC#7)  y detectiva (PC#8). </t>
  </si>
  <si>
    <t>Se actualiza el contexto de la gestión del proceso.
Se ajusta la identificación del riesgo.
Se define la probabilidad por exposición.
Se ajustó la redacción y evaluación de los controles según los criterios definidos.
Se incluyeron los controles correctivos.
Se ajustaron las acciones de contingencia.</t>
  </si>
  <si>
    <t/>
  </si>
  <si>
    <t xml:space="preserve">
</t>
  </si>
  <si>
    <t>Ejecutar las Asesorías Técnicas y Proyectos en materia TIC y Transformación digital</t>
  </si>
  <si>
    <t>Posibilidad de afectación económica (o presupuestal) por sanción de un ente de control o ente regulador, debido a decisiones ajustadas a intereses propios o de terceros en la ejecución de Proyectos en materia TIC y Transformación digital, para obtener dádivas o beneficios</t>
  </si>
  <si>
    <t>Fraude interno</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</si>
  <si>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</si>
  <si>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</si>
  <si>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Pérdidas financieras por mala utilización de recursos en los Proyectos
- Investigaciones disciplinarias.
- Pérdida credibilidad por parte de la entidades interesadas.
- Desviaciones en los Objetivos, el Alcance y el Cronograma del Proyecto.
- Interrupciones en la ejecución del Proyecto.
</t>
  </si>
  <si>
    <t xml:space="preserve">- Ningún otro proceso en el Sistema de Gestión de Calidad
</t>
  </si>
  <si>
    <t xml:space="preserve">- No aplica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</si>
  <si>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</si>
  <si>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Se tienen dos actividades que actúan como puntos de control para prevención y detección del riesgo sin embargo, la zona con y sin controles permanece constante, ubicándose en zona extrema (1.5)</t>
  </si>
  <si>
    <t>Reducir</t>
  </si>
  <si>
    <t xml:space="preserve">- Revisar los formatos asociados al procedimiento, en busca de identificar mejoras que permitan fortalecer la gestión del riesgo.
- Verificar la implementación de los formatos ajustados.
_______________
</t>
  </si>
  <si>
    <t xml:space="preserve">- Profesionales responsables de Riesgos en la ACDTIC
- Profesionales responsables de Riesgos en la ACDTIC
_______________
</t>
  </si>
  <si>
    <t xml:space="preserve">- Reunión de revisión de Formatos.
- Reunión de verificación implementación  de Formatos.
_______________
</t>
  </si>
  <si>
    <t xml:space="preserve">15/03/2022
01/07/2022
_______________
</t>
  </si>
  <si>
    <t xml:space="preserve">30/06/2022
30/12/2022
_______________
</t>
  </si>
  <si>
    <t>-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
- realiza informe del hecho identificado y remite mediante memorando a las oficinas competentes
- Actualizar el mapa de riesgos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</si>
  <si>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</si>
  <si>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
- Memorando e informe
- Mapa de riesgo  Asesoría Técnica y Proyectos en Materia TIC, actualizado.</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</si>
  <si>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</si>
  <si>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</si>
  <si>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</si>
  <si>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Creación del mapa de riesgos del proceso.</t>
  </si>
  <si>
    <t>Media (3)</t>
  </si>
  <si>
    <t xml:space="preserve">
Análisis de controles
Tratamiento del riesgo</t>
  </si>
  <si>
    <t>Identificación del riesgo
Análisis de controles
Tratamiento del riesgo</t>
  </si>
  <si>
    <t>Identificación del riesgo
Tratamiento del riesgo</t>
  </si>
  <si>
    <t>Creación del riesgo</t>
  </si>
  <si>
    <t xml:space="preserve">- Impresión de artes gráficas para las entidades del Distrito Capital (OPA)
</t>
  </si>
  <si>
    <t xml:space="preserve">01/03/2022
_______________
</t>
  </si>
  <si>
    <t>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</si>
  <si>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</si>
  <si>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- 7873 Fortalecimiento de la capacidad institucional de la Secretaría General
</t>
  </si>
  <si>
    <t xml:space="preserve">- Adelantar una socialización a los  enlaces contractuales de las dependencias sobre la estructuración de estudios y documentos previos para adelantar los procesos contractuales con fundamento en los procedimientos internos.
- Adelantar la actualización de la 4231000-GS-081-Guía para la estructuración de estudios previos
_______________
</t>
  </si>
  <si>
    <t xml:space="preserve">- Director de Contratación 
- Director de Contratación 
_______________
</t>
  </si>
  <si>
    <t xml:space="preserve">- Evidencias de la socialización adelantada
- Guía para la estructuración de estudios previos-4231000-GS-081 actualizada
_______________
</t>
  </si>
  <si>
    <t xml:space="preserve">01/07/2022
01/02/2022
_______________
</t>
  </si>
  <si>
    <t xml:space="preserve">31/12/2022
30/06/2022
_______________
</t>
  </si>
  <si>
    <t>- Director(a) de Contratación
- Director(a) de Contratación
- Director(a) de Contratación
- Director(a) de Contratación</t>
  </si>
  <si>
    <t xml:space="preserve">
Análisis antes de controles
Análisis de controles
Análisis después de controles
Tratamiento del riesgo</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</si>
  <si>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</si>
  <si>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</si>
  <si>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Verificar los estudios y documentos previos.
Fase (propósito): Fortalecer la gestión corporativa, jurídica y la estrategia de comunicación conforme con las necesidades de la operación misional de la Entidad.</t>
  </si>
  <si>
    <t>Posibilidad de afectación reputacional por pérdida de la confianza ciudadana en la gestión contractual de la Entidad, debido a decisiones ajustadas a intereses propios o de terceros durante la etapa precontractual con el fin de celebrar un contrato</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</si>
  <si>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</si>
  <si>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</si>
  <si>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</si>
  <si>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mapa de riesgos Contratación</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</si>
  <si>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Mapa de riesgo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</si>
  <si>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</si>
  <si>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</si>
  <si>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</si>
  <si>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</si>
  <si>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</si>
  <si>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</si>
  <si>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</si>
  <si>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</si>
  <si>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Se actualiza el contexto de la gestión del proceso.
Se ajusta la identificación del riesgo, ampliando el alcance a los procesos disciplinarios ordinarios.
Se incluye el riesgo errores (fallas o deficiencias) en la conformación del expediente disciplinario, junto con sus controles y demás características.
Se define la probabilidad por frecuencia.
Se ajustó la calificación del impacto.
Se ajustó la redacción y evaluación de los controles según los criterios definidos.
Se incluyeron los controles correctivos
Se ajustaron las acciones de contingencia.
Se definieron acciones de tratamiento.</t>
  </si>
  <si>
    <t>Supervisar la ejecución de los contratos y/o convenios, y la conformidad de los productos, servicios y obras contratados para el proceso.</t>
  </si>
  <si>
    <t>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</si>
  <si>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</si>
  <si>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</si>
  <si>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</si>
  <si>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</si>
  <si>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</si>
  <si>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Director de Contratación 
_______________
</t>
  </si>
  <si>
    <t xml:space="preserve">- Evidencias de las socializaciones adelantadas
_______________
</t>
  </si>
  <si>
    <t xml:space="preserve">01/02/2022
_______________
</t>
  </si>
  <si>
    <t xml:space="preserve">30/11/2022
_______________
</t>
  </si>
  <si>
    <t>-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mapa de riesgos Contratación</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</si>
  <si>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Mapa de riesgo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</si>
  <si>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</si>
  <si>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</si>
  <si>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</si>
  <si>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Teniendo en cuenta el perfil del proyecto de inversión  7873, se elimina la asociación del mismo en la fila 60, ya que las actividades de control del riesgo  no  guardan  relación con las medidas de mitigación de los  riesgos del proyecto de inversión. </t>
  </si>
  <si>
    <t xml:space="preserve">31/12/2022
_______________
</t>
  </si>
  <si>
    <t xml:space="preserve">31/12/2022
31/12/2022
_______________
</t>
  </si>
  <si>
    <t>Lograr  la  notificación  oportuna  y  ajustada  a  la  normatividad  de  las  decisiones  administrativas  y  establecer  los  fallos  absolutorios o condenatorios,  ajustados  a  la  normativa,  los  procedimientos  y  protocolos  dispuestos  por  la  Secretaría  General,  para  estos  efectos.</t>
  </si>
  <si>
    <t>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t>
  </si>
  <si>
    <t xml:space="preserve">Identificación del riesgo </t>
  </si>
  <si>
    <t>Evaluar las quejas o informes e iniciar proceso ordinario o verbal según proceda</t>
  </si>
  <si>
    <t>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t>
  </si>
  <si>
    <t xml:space="preserve">- Alta rotación de personal generando retrasos en la curva de aprendizaje y represamiento de trámites.
- Dificultades en la transferencia de conocimiento entre los servidores que se vinculan y retiran de la entidad.
- Falta de personal para priorizar los procesos disciplinarios que llevan largo tiempo en la dependencia y/o asuntos próximos a vencerse.
- Presentarse una situación de conflicto de interés y no manifestarlo.
- Dificultad en la implementación de la normatividad disciplinaria por modificación de legislación.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</si>
  <si>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</si>
  <si>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institucional por impunidad disciplinaria.
- Investigación disciplinaria por parte del ente de control correspondiente por eventual impunidad disciplinaria.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</si>
  <si>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</si>
  <si>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</si>
  <si>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los procedimientos verbal y ordinario conforme a la normatividad del nuevo Código General Disciplinario.
-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_______________
</t>
  </si>
  <si>
    <t xml:space="preserve">- Jefe de la Oficina de Control Interno Disciplinario
- Jefe de la Oficina de Control Interno Disciplinario
- Jefe de la Oficina de Control Interno Disciplinario
_______________
</t>
  </si>
  <si>
    <t xml:space="preserve">- Procedimientos verbal y ordinario actualizados.
- Estrategia de divulgación definida e implementada.
- Informes cuatrimestrales sobre acciones preventivas, materialización de riesgos de corrupción y denuncias de posibles actos de corrupción recibidas en el período.
_______________
</t>
  </si>
  <si>
    <t xml:space="preserve">01/03/2022
14/02/2022
29/04/2022
_______________
</t>
  </si>
  <si>
    <t xml:space="preserve">30/05/2022
30/11/2022
31/12/2022
_______________
</t>
  </si>
  <si>
    <t>-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Interno Disciplinario, con el fin de tramitar las actuaciones derivadas de la declaratoria de prescripción y/o caducidad.
- Actualizar el mapa de riesgos Control Disciplinario</t>
  </si>
  <si>
    <t>- Jefe Oficina de Control Interno Disciplinario
- Jefe Oficina de Control Interno Disciplinario.
- Jefe Oficina de Control Interno Disciplinario.
- Jefe Oficina de Control Interno Disciplinario</t>
  </si>
  <si>
    <t>-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Mapa de riesgo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</si>
  <si>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</si>
  <si>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</si>
  <si>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</si>
  <si>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</si>
  <si>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</si>
  <si>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</si>
  <si>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</si>
  <si>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</si>
  <si>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Identificación del riesgo
Análisis de controles
Análisis después de controles
Tratamiento del riesgo</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</si>
  <si>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</si>
  <si>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 xml:space="preserve">Identificación del riesgo
Análisis antes de controles
Análisis de controles
Análisis después de controles
</t>
  </si>
  <si>
    <t>Elaborar  los  impresos  de  los  trabajos  de  artes  gráficas  requeridos  por  las  entidades,  organismos  y  órganos  de  control  del  Distrito Capital  y  garantizar  la  eficacia  y  transparencia  pública  con  la  publicación  de  los  actos  y  documentos  administrativos  en  el  Registro Distrital.</t>
  </si>
  <si>
    <t>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t>
  </si>
  <si>
    <t>Recibir y custodiar los insumos y materas primas durante el proceso de producción y elaborar los impresos de conformidad con las características técnicas requeridas hasta la entrega del producto terminado al almacén.</t>
  </si>
  <si>
    <t>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t>
  </si>
  <si>
    <t xml:space="preserve">- Posible vulnerabilidad en los controles de utilización de infraestructura y del recurso humano.
- Falta de transparencia en las actuaciones.
</t>
  </si>
  <si>
    <t xml:space="preserve">- Tendencia a la personalización de productos, los cuales no se elaboran en la Subdirección de Imprenta Distrital.
- Intención de soborno de terceros a funcionarios del Subdirección de Imprenta Distrital, para la realización de trabajos de impresión de artes gráficas, ajenos a la administración distrital.
- Presiones o motivaciones individuales, sociales o colectivas, que inciten a la realizar conductas contrarias al deber ser.
</t>
  </si>
  <si>
    <t xml:space="preserve">- Reducción de disponibilidades de recursos técnicos, intelectuales y materiales para el cumplimiento de la demanda oficial de servicios.
- La buena reputación de la Subdirección de Imprenta Distrital y por consiguiente la Secretaría General de la Alcaldía Mayor de Bogotá, D.C., se vería afectada, lo cual generaría desconfianza ante las partes interesadas.
</t>
  </si>
  <si>
    <t xml:space="preserve">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</si>
  <si>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</si>
  <si>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Realizar análisis de los actuales puntos de control del procedimiento de producción de artes gráficas para entidades distritales y su vulnerabilidad para con posibilidad de materialización del riesgo.
_______________
</t>
  </si>
  <si>
    <t xml:space="preserve">- El (la) Subdirector(a) Técnico(a) de la Imprenta Distrital
_______________
</t>
  </si>
  <si>
    <t xml:space="preserve">- Informe de resultados del análisis.
_______________
</t>
  </si>
  <si>
    <t>-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
- Ejecutar las acciones inherentes a la Subdirección de Imprenta Distrital, determinadas en el fallo,
- Actualizar el mapa de riesgos Elaboración de Impresos y Registro Distrital</t>
  </si>
  <si>
    <t>- Subdirector(a) de Imprenta Distrital
- Subdirector(a) de Imprenta Distrital
- Subdirector(a) de Imprenta Distrital</t>
  </si>
  <si>
    <t>-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
- Plan de acción para el cumplimiento del fallo.
- Mapa de riesgo  Elaboración de Impresos y Registro Distrital,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</si>
  <si>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</si>
  <si>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Revisión y actualización de mapa de riesgos según el reporte de monitoreo efectuado a corte 31 de diciembre de 2019. Se identificaron las perspectivas del impacto y se definieron las acciones de tratamiento para el año 2020 y 2021.</t>
  </si>
  <si>
    <t>Se retiran actividades de control detectivas PR-006 Auditorias internas de gestión y PR-361 Auditorias internas de calidad y se cambia la tipología del riesgo.</t>
  </si>
  <si>
    <t>Se actualiza la identificación del riesgo, actividad clave, las evidencias que soportan la probabilidad antes de controles, las actividades de control frente a la probabilidad y el impacto y las actividades después de controles.</t>
  </si>
  <si>
    <t xml:space="preserve">Fila 60: Cambio proyecto de inversión.
Fila 126, 127, 128, 142 y 143 : Cambio de ejecución a "Siempre"
Fila 189: Cambio a "Reducir"
Fila 214,215,215, 224y 225: Se borra contenido inicial  por cambio de solidez.
</t>
  </si>
  <si>
    <t xml:space="preserve">Se ajustó la identificación del riesgo.
Se ajustó la redacción y evaluación de los controles según los criterios definidos.
Se incluyeron los controles correctivos.
Se ajustaron las acciones de contingencia.
Se definieron las acciones de tratamiento a implementar en la vigencia 2022.
Se actualizó el contexto de la gestión del proceso.
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t>
  </si>
  <si>
    <t>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t>
  </si>
  <si>
    <t>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t>
  </si>
  <si>
    <t>Identificación del riesgo
Análisis antes de controles
Análisis de controles
Tratamiento del riesgo</t>
  </si>
  <si>
    <t xml:space="preserve">
Análisis antes de controles
Tratamiento del riesgo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</si>
  <si>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</si>
  <si>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</si>
  <si>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Se ajustan las actividades de control, conforme a la última actualización efectuada al procedimiento 2213200-PR-116 “Elaboración y seguimiento del plan estratégico de TI basado en la arquitectura empresarial de TI”.
Se cambia fecha fin real de la acción preventiva # 3 en las actividades 1 (CHIE 768) y 2 (CHIE 769).</t>
  </si>
  <si>
    <t>Fallas tecnológicas</t>
  </si>
  <si>
    <t xml:space="preserve">- Jefe de la OTIC
_______________
- Jefe de la OTIC
</t>
  </si>
  <si>
    <t xml:space="preserve">28/02/2022
_______________
28/02/2022
</t>
  </si>
  <si>
    <t xml:space="preserve">30/05/2022
_______________
30/05/2022
</t>
  </si>
  <si>
    <t>Creación del mapa de riesgos.</t>
  </si>
  <si>
    <t xml:space="preserve">
Análisis de controles
Análisis después de controles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</si>
  <si>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</si>
  <si>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</si>
  <si>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 xml:space="preserve">Formular el Plan Estratégico  de Tecnologías de la Información y las Comunicaciones </t>
  </si>
  <si>
    <t>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</si>
  <si>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 Falta de Transparencia en las actuaciones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</si>
  <si>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</si>
  <si>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</si>
  <si>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 xml:space="preserve">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		</t>
  </si>
  <si>
    <t>La valoración del riesgo después de controles quedó en escala de probabilidad MUY BAJA y el impacto bajo de catastrófico a MAYOR. En consecuencia deja el riesgo en zona resultante ALTA.</t>
  </si>
  <si>
    <t xml:space="preserve">- Sensibilizar a integrantes de los procesos con el fin de fortalecer la aplicación de controles en los proceso
_______________
- Sensibilizar a integrantes de los procesos con el fin de fortalecer la aplicación de controles en los proceso
</t>
  </si>
  <si>
    <t xml:space="preserve">- Sensibilización a los integrantes del proceso
_______________
- Sensibilización a los integrantes del proceso
</t>
  </si>
  <si>
    <t>-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
- Verificar el alcance del presunto hecho del área solicitante 
- Notificar el rechazo de la solicitud 
- Redefinir el proyecto en caso de que considere de carácter estratégico
- Ajustar el PETI
- Actualizar el mapa de riesgos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</si>
  <si>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</si>
  <si>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</si>
  <si>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</si>
  <si>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</si>
  <si>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</si>
  <si>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</si>
  <si>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t>
  </si>
  <si>
    <t>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t>
  </si>
  <si>
    <t xml:space="preserve">- Constante actualización de directrices Nacionales y Distritales, que puedan afectar o limitar el proceso auditor
</t>
  </si>
  <si>
    <t>Desarrollar la fase de ejecución de la auditoria interna (de gestión o de la calidad), evaluación, reportes o informes de ley o seguimiento.</t>
  </si>
  <si>
    <t>Posibilidad de afectación reputacional por uso indebido de información privilegiada para beneficio propio o de un tercero, debido a debilidades en el proceder ético del auditor</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</si>
  <si>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</si>
  <si>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</si>
  <si>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Jefe de la Oficina de Control Interno
_______________
</t>
  </si>
  <si>
    <t xml:space="preserve">- 2 talleres internos realizados.
_______________
</t>
  </si>
  <si>
    <t xml:space="preserve">01/04/2022
_______________
</t>
  </si>
  <si>
    <t xml:space="preserve">30/09/2022
_______________
</t>
  </si>
  <si>
    <t>-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
- Retirar al auditor del trabajo que está realizando, si durante esa auditoria se materializa el riesgo
- Actualizar el mapa de riesgos Evaluación del Sistema de Control Interno</t>
  </si>
  <si>
    <t>- Jefe Oficina de Control Interno
- Jefe de la Oficina de Control Interno
- Jefe Oficina de Control Interno</t>
  </si>
  <si>
    <t>-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
- Comunicación de la reasignación
- Mapa de riesgo  Evaluación del Sistema de Control Interno, actualizado.</t>
  </si>
  <si>
    <t xml:space="preserve">Creación del mapa de riesgos.  </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</si>
  <si>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</si>
  <si>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 xml:space="preserve">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
</t>
  </si>
  <si>
    <t>Se ajusta la tipología del riesgo pasando de operativo a cumplimiento.
Se incluye la actividad de control para ""revisar la suscripción y/o renovación del compromiso de ética por parte del auditor</t>
  </si>
  <si>
    <t>Se define la propuesta de acciones de tratamiento a ejecutar durante la vigencia 2021</t>
  </si>
  <si>
    <t>Se indica que el riesgo no tiene proyectos de inversión vigentes asociados.
Se incluyen las acciones de tratamiento en el marco de la acción preventiva No 28</t>
  </si>
  <si>
    <t>Se redefine el riesgo, según la guía del DAFP.
Se define una acción de tratamiento.
Este riesgo absorbe el riesgo de corrupción: "Decisiones ajustadas a intereses propios o de terceros al Omitir la comunicación de hechos irregulares conocidos por la Oficina de Control Interno, para obtener beneficios a los que no haya lugar"</t>
  </si>
  <si>
    <t xml:space="preserve">- Procesos misionales en el Sistema de Gestión de Calidad
</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</si>
  <si>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</si>
  <si>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Inicia  con  la  formulación  de  acciones  y  programación  de  recursos  de  acuerdo  con  las  necesidades  para  la  gestión  de  los  recursos físicos,  continúa  con  la  administración  y  control  de  los  bienes  y  finaliza  con  el  seguimiento  y  mejora  del  proceso.</t>
  </si>
  <si>
    <t xml:space="preserve">- Procesos de apoyo operativo en el Sistema de Gestión de Calidad
</t>
  </si>
  <si>
    <t>- Subdirector(a) de Servicios Administrativos
- Subdirector(a) de Servicios Administrativos
- Subdirector(a) de Servicios Administrativos
- Subdirector(a) de Servicios Administrativos
- Subdirector(a) de Servicios Administrativos</t>
  </si>
  <si>
    <t xml:space="preserve">Identificación del riesgo
Análisis antes de controles
Análisis después de controles
</t>
  </si>
  <si>
    <t xml:space="preserve">Se incluyeron los proyectos de inversión que se pueden ver afectados.
En efectos se actualiza la perspectiva.
Se actualiza el análisis antes de los controles.
Se actualiza explicación después de los controles. </t>
  </si>
  <si>
    <t>Actualización de controles de acuerdo a las nuevas versiones de procedimientos.</t>
  </si>
  <si>
    <t>Se realiza actualización con respecto a categoría "Sin asociación a los proyectos de inversión"</t>
  </si>
  <si>
    <t>Gestionar los recursos necesarios para el ingreso a bodega y registro en los inventarios de los bienes objeto de solicitud.</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</si>
  <si>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</si>
  <si>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</si>
  <si>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</si>
  <si>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</si>
  <si>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La valoración antes de controles bajó la probabilidad del riesgo de improbable a muy baja por frecuencia; sin embargo, en la escala de impacto continúa como Alta, es decir podría tener una perdida de la información que critica puede ser recuperada de forma parcial o incompleta.</t>
  </si>
  <si>
    <t xml:space="preserve">-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
_______________
</t>
  </si>
  <si>
    <t xml:space="preserve">- Profesional Especializado y Contratista
_______________
</t>
  </si>
  <si>
    <t xml:space="preserve">- Listado conformado con la información de los Gestores de dependencia delegados por los jefes de pendencia para el año 2022.
_______________
</t>
  </si>
  <si>
    <t xml:space="preserve">29/07/2022
_______________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</si>
  <si>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mapa de riesgos Gestión de Recursos Físicos</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</si>
  <si>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Mapa de riesgo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</si>
  <si>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</si>
  <si>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Identificación del riesgo
Análisis antes de controles
Análisis después de controles
Tratamiento del riesgo</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</si>
  <si>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</si>
  <si>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</si>
  <si>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</si>
  <si>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</si>
  <si>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Se realiza actualización con respecto a categoría "Sin asociación a los proyectos de inversión"
Se realiza cargue de acción preventiva</t>
  </si>
  <si>
    <t>Se actualiza mapa de riesgos incluyendo las acciones preventivas vigentes #819 y #820 registradas en la herramienta CHIE.</t>
  </si>
  <si>
    <t>Se actualiza el contexto de la gestión del proceso.
Se ajusta la identificación del riesgo, ampliando el alcance con respecto a la nueva metodología.
Se incluye el riesgo errores (fallas o deficiencias) en el ingreso y/o salida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</si>
  <si>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Seguimiento y control de la información de los bienes de propiedad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</si>
  <si>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</si>
  <si>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</si>
  <si>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Elaborar y consolidar el listado de gestores de inventarios 2022 según delegación realizada por los jefes de dependencia.
-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
_______________
</t>
  </si>
  <si>
    <t xml:space="preserve">- Profesional Especializado y Contratista
- Profesional Universitario
_______________
</t>
  </si>
  <si>
    <t xml:space="preserve">- Listado conformado con la información de los Gestores de dependencia delegados por los jefes de pendencia para el año 2022.
- Evidencias de reunión y listados de asistencia de las socializaciones realizadas.
_______________
</t>
  </si>
  <si>
    <t xml:space="preserve">01/02/2022
01/02/2022
_______________
</t>
  </si>
  <si>
    <t xml:space="preserve">29/07/2022
29/07/2022
_______________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</si>
  <si>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mapa de riesgos Gestión de Recursos Físicos</t>
  </si>
  <si>
    <t>- Subdirector(a) de Servicios Administrativos
- Subdirector(a) de Servicios Administrativos
- Subdirector(a) de Servicios Administrativos
- Subdirector(a)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</si>
  <si>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Mapa de riesgo  Gestión de Recursos Físicos, actualizado.</t>
  </si>
  <si>
    <t>Definición del plan de contingencia.</t>
  </si>
  <si>
    <t>Se incluyó una causa externa "Cambios constantes en la normativa vigente".
Al calificar la probabilidad de riesgos por frecuencia, disminuyó la probabilidad de probable a rara vez y en consecuencia bajo la zona resultante de extrema a alta. 
La calificación de probabilidad bajó a rara vez (cuadrante 2 a 1)</t>
  </si>
  <si>
    <t>Se actualizó el análisis después de controles
Eliminación de auditorias como controles preventivos</t>
  </si>
  <si>
    <t>Se actualiza el contexto de la gestión del proceso.
Se ajusta la identificación del riesgo, ampliando el alcance con respecto a la nueva metodología.
Se incluye el riesgo errores (fallas o deficiencias) en el control y seguimiento de bienes, junto con sus controles y demás características.
Se define la probabilidad por exposición.
Se ajustó la calificación del impacto.
Se ajustó la redacción y evaluación de los controles según los criterios definidos.
Se incluyeron los controles correctivos.
Se ajustaron las acciones de contingencia.</t>
  </si>
  <si>
    <t>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t>
  </si>
  <si>
    <t>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t>
  </si>
  <si>
    <t>5. Fortalecer la prestación del servicio a la ciudadanía con oportunidad, eficiencia y transparencia, a través del uso de la tecnología y la cualificación de los servidores.</t>
  </si>
  <si>
    <t>Creación y aprobación del mapa de riesgos del proceso Gestión del Sistema Distrital de Servicio a la Ciudadanía</t>
  </si>
  <si>
    <t xml:space="preserve">- Desconocimiento por parte de algunos funcionarios acerca de las funciones de la entidad y elementos de la plataforma estratégica.
</t>
  </si>
  <si>
    <t>Se ajustan los controles detectivos y preventivos en coherencia con la actualización del procedimiento Administración del Modelo Multicanal de Servicio a la Ciudadanía (2213300-PR-036) versión 15.</t>
  </si>
  <si>
    <t xml:space="preserve">- Presiones o motivaciones de los ciudadanos que incitan al servidor público a realizar conductas contrarias al deber ser.
</t>
  </si>
  <si>
    <t>Se ajustó proyectos de inversión posiblemente afectados, teniendo en cuenta que el riesgo no esta asociado a los riesgos del proyecto de inversión.
Se ajustó acción de tratamiento de acuerdo con lo registrado en el aplicativo SIG.</t>
  </si>
  <si>
    <t>Prestar servicios de información y orientación a la ciudadanía, a través de los canales de interacción del modelo multicanal</t>
  </si>
  <si>
    <t>Posibilidad de afectación reputacional por pérdida de credibilidad y confianza en la Secretaría General, debido a realización de cobros indebidos durante la prestación del servicio en el canal presencial de la Red CADE dispuesto para el servicio a la ciudadanía</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</si>
  <si>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</si>
  <si>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</si>
  <si>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control en el Sistema de Gestión de Calidad
</t>
  </si>
  <si>
    <t>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</si>
  <si>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</si>
  <si>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las posibles consecuencias disciplinarias establecidas en el Código Disciplinario Único. 
_______________
</t>
  </si>
  <si>
    <t xml:space="preserve">- Gestores de transparencia e integridad de la Dirección del Sistema Distrital de Servicio a la Ciudadana.
_______________
</t>
  </si>
  <si>
    <t xml:space="preserve">- Servidores de la Red CADE sensibilizados los valores de integridad y las posibles consecuencias disciplinarias establecidas en el Código Disciplinario Único.
_______________
</t>
  </si>
  <si>
    <t>-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mapa de riesgos Gestión del Sistema Distrital de Servicio a la Ciudadanía</t>
  </si>
  <si>
    <t>- Subsecretario(a) de Servicio a la Ciudadanía
- Director (a) del Sistema Distrital de Servicio a la Ciudadanía
- Subsecretario(a) de Servicio a la Ciudadanía</t>
  </si>
  <si>
    <t>-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Mapa de riesgo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</si>
  <si>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</si>
  <si>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</si>
  <si>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</si>
  <si>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</si>
  <si>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</si>
  <si>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</si>
  <si>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Se ajustan los controles detectivos y preventivos en coherencia con la actualización del procedimiento Administración del Modelo Multicanal de Servicio a la Ciudadanía (2213300-PR-036) versión 14.
Se ajusta la fecha de inicio de la Acción Preventiva # 31, de acuerdo con la información registrada en los aplicativos SIG y CHIE.</t>
  </si>
  <si>
    <t>Se actualiza el contexto de la gestión del proceso.
Se ajusta la identificación del riesgo.
Se ajusta la calificación del impacto.
Se ajusta la redacción y evaluación de los controles según los criterios definidos.
Se incluyeron los controles correctivos.
Se define acción de contingencia.</t>
  </si>
  <si>
    <t>Realizar seguimiento y monitoreo a la gestión de las entidades participantes en la prestación de servicios a la ciudadanía.</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</si>
  <si>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</si>
  <si>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</si>
  <si>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</si>
  <si>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</si>
  <si>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DDCS sobre los valores de integridad, con relación al servicio a la ciudadanía.
_______________
</t>
  </si>
  <si>
    <t xml:space="preserve">- Gestor de integridad de la Dirección Distrital de Calidad del Servicio.
_______________
</t>
  </si>
  <si>
    <t xml:space="preserve">- Servidores de la DDCS sensibilizados en el Código de Integridad
_______________
</t>
  </si>
  <si>
    <t xml:space="preserve">31/10/2022
_______________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</si>
  <si>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mapa de riesgos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</si>
  <si>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</si>
  <si>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Mapa de riesgo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</si>
  <si>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</si>
  <si>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</si>
  <si>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</si>
  <si>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</si>
  <si>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</si>
  <si>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</si>
  <si>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Se actualiza el contexto de la gestión del proceso.
Se ajusta la identificación del riesgo.
Se ajusta la calificación del impacto.
Se ajusta la redacción y evaluación de los controles según los criterios definidos.
Se incluyeron los controles correctivos..</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</si>
  <si>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t>
  </si>
  <si>
    <t>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t>
  </si>
  <si>
    <t>Director(a) Distrital de Archivo de Bogotá</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</si>
  <si>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</si>
  <si>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</si>
  <si>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 xml:space="preserve">15/02/2022
15/02/2022
15/02/2022
_______________
</t>
  </si>
  <si>
    <t>Prestar el servicio para consulta de los fondos documentales custodiados por el archivo de Bogotá.
Realizar Gestión de las solicitudes internas de documentos históricos</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</si>
  <si>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</si>
  <si>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 Presentar una situación de conflicto de intereses y no manifestarla
- Debilidades en los controles de los procedimientos
- Sistemas de información susceptibles a manipulación indebida
- Desconocimiento de la ley mediante interpretaciones subjetivas de las normas vigentes para evitar o postergar su aplicación
</t>
  </si>
  <si>
    <t xml:space="preserve">- Presiones ejercidas por terceros y o ofrecimientos de prebendas, gratificaciones o dadivas.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</si>
  <si>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</si>
  <si>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</si>
  <si>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</si>
  <si>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el procedimiento Ingreso de documentos históricos al Archivo de Bogotá 2215300-PR-282 fortaleciendo la definición de los controles
- Actualizar el procedimiento Ingreso de documentos históricos al Archivo de Bogotá 2215300-PR-282 fortaleciendo la definición de los controles
_______________
</t>
  </si>
  <si>
    <t xml:space="preserve">- Subdirector de Gestión de Patrimonio Documental del Distrito
- Subdirector de Gestión de Patrimonio Documental del Distrito
_______________
</t>
  </si>
  <si>
    <t xml:space="preserve">- Procedimiento Ingreso de documentos históricos al Archivo de Bogotá 2215300-PR-282 actualizado
- Procedimiento Ingreso de documentos históricos al Archivo de Bogotá 2215300-PR-282 actualizado
_______________
</t>
  </si>
  <si>
    <t xml:space="preserve">15/02/2022
15/02/2022
_______________
</t>
  </si>
  <si>
    <t xml:space="preserve">15/06/2022
15/06/2022
_______________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</si>
  <si>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mapa de riesgos Gestión de la Función Archivística y del Patrimonio Documental del Distrito Capital</t>
  </si>
  <si>
    <t>- Director(a) Distrital de Archivo de Bogotá
- Subdirector(a) de Gestión de Patrimonio Documental del Distrito
- Profesional universitario de la Subdirección de Gestión de Patrimonio Documental del Distrito								
- Director(a) Distrital de Archivo de Bogotá
- Director(a)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</si>
  <si>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Mapa de riesgo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</si>
  <si>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</si>
  <si>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</si>
  <si>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</si>
  <si>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t>
  </si>
  <si>
    <t xml:space="preserve">Se modifica la fecha de finalización de las acciones preventivas número 6 y 23, conforme a las fechas de finalización reprogramadas en el aplicativo SIG </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</si>
  <si>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acciones de tratamiento.</t>
  </si>
  <si>
    <t xml:space="preserve">Diseñar o actualizar instrumentos técnicos para normalizar la gestión documental en el distrito capital.
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																																																</t>
  </si>
  <si>
    <t>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</si>
  <si>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t>
  </si>
  <si>
    <t xml:space="preserve">- Uso indebido del poder para la emisión de conceptos técnicos favorables.
- Conflicto de intereses.
- No hay distribución equitativa y objetiva de responsabilidades y tareas.
</t>
  </si>
  <si>
    <t xml:space="preserve">- Presiones ejercidas por terceros y o ofrecimientos de prebendas, gratificaciones o dadivas.
- Presiones o motivaciones individuales, sociales o colectivas, que inciten a la realizar conductas contrarias al deber ser.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</si>
  <si>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</si>
  <si>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</si>
  <si>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Realizar mesa técnica de trabajo para la revisión del concepto técnico de procesos de  contratación relacionado con la materialización del riesgo
- Realizar un alcance con un nuevo concepto técnico de procesos de contratación relacionado con la materialización del riesgo
- Actualizar el mapa de riesgos Gestión de la Función Archivística y del Patrimonio Documental del Distrito Capital</t>
  </si>
  <si>
    <t>- Director(a) Distrital de Archivo de Bogotá
- Director(a) Distrital de Archivo de Bogotá
- Profesional(es) Universitario(s)
- Director(a) Distrital de Archivo de Bogotá
- Director(a) Distrital de Archivo de Bogotá
- Subdirector del Sistema Distrital de Archivos
- Director(a) Distrital de Archivo de Bogotá
- Director(a)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</si>
  <si>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Evidencia de reunión 2213100-FT-449 de mesa técnica
- Concepto técnico de alcance de procesos de contratación
- Mapa de riesgo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</si>
  <si>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t>
  </si>
  <si>
    <t>Se incluyen en el SIG nuevas acciones preventivas para el año 2021.</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</si>
  <si>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</si>
  <si>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Se modifica la fecha de finalización de la acción preventiva número 12, conforme a la fecha de finalización reprogramada en el aplicativo SIG</t>
  </si>
  <si>
    <t>Se actualiza el contexto de la gestión del proceso. 
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Se ajustó la redacción y evaluación de los controles según los criterios definidos. 
Se incluyeron los controles correctivos. 
Se ajustaron las acciones de contingencia. 
Se definieron acciones de tratamiento.</t>
  </si>
  <si>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</si>
  <si>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t>
  </si>
  <si>
    <t>Gestionar la defensa judicial y extrajudicial de la Secretaría General de la Alcaldía Mayor de Bogotá, D. C.</t>
  </si>
  <si>
    <t xml:space="preserve">- Dificultades en la transferencia de conocimiento entre los servidores que se vinculan y retiran de la entidad.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</si>
  <si>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</si>
  <si>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Posibilidad de ocurrencia de eventos que afecten la situación jurídica de la organización debido al  incumplimiento o desacato de la normatividad legal.
</t>
  </si>
  <si>
    <t>- Jefe de Oficina Asesora de Jurídica
- Comité de Conciliación
- Jefe de Oficina Asesora de Jurídica</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</si>
  <si>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</si>
  <si>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</si>
  <si>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</si>
  <si>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Se realizó la actualización de los controles detectivos y preventivos</t>
  </si>
  <si>
    <t>Se actualizó el contexto del proceso
Se actualizó la identificación del riesgo teniendo en cuenta los cambios sugeridos por la Guía para la administración de riesgos de Gestión, corrupción y proyectos de inversión.
Se realizó el análisis de controles de la probabilidad por el criterio de exposición y se actualizo la valoración del impacto.
Se definieron nuevos controles al riesgo y se realizó su respectiva calificación.
Se realizó el análisis después de controles teniendo en cuenta la valoración obtenida con los controles definidos.
Se definió el plan de contingencia para el riesgo identificado.
Se definió como opción de tratamiento aceptar el riesgo.</t>
  </si>
  <si>
    <t xml:space="preserve">Identificación del riesgo
Análisis antes de controles
</t>
  </si>
  <si>
    <t>Posibilidad de afectación económica (o presupuestal) por interposición de reclamaciones,  solicitudes de conciliación, demandas y/o decisiones judiciales adversas a los interés de la Entidad, debido a por acción u omisión para favorecer intereses propios o de terceros</t>
  </si>
  <si>
    <t>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t>
  </si>
  <si>
    <t xml:space="preserv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Realizar estudio, evaluación y análisis de las conciliaciones, procesos y laudos arbitrales que fueron de conocimiento del Comité de Conciliación.
_______________
</t>
  </si>
  <si>
    <t xml:space="preserve">- Jefe de Oficina Asesora de Jurídica 
- Comité de Conciliación. 
_______________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</si>
  <si>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t>
  </si>
  <si>
    <t xml:space="preserve">28/02/2022
01/02/2022
_______________
</t>
  </si>
  <si>
    <t xml:space="preserve">31/03/2022
31/12/2022
_______________
</t>
  </si>
  <si>
    <t>- Reportar el presunto hecho de Posibilidad de afectación económica (o presupuestal) por interposición de reclamaciones,  solicitudes de conciliación, demandas y/o decisiones judiciales adversas a los interés de la Entidad, debido a por acción u omisión para favorecer intereses propios o de terceros al operador disciplinario, y a la Oficina Asesora de Planeación en el informe de monitoreo en caso que tenga fallo.
- Estudia, evalúa y analiza casos concretos, en esta instancia y evidenciará si el apoderado requirió insumos necesarios para defender los intereses de la Secretaría General y si preparó adecuada defensa
- Actualizar el mapa de riesgos Gestión Jurídica</t>
  </si>
  <si>
    <t>- Notificación realizada del presunto hecho de Posibilidad de afectación económica (o presupuestal) por interposición de reclamaciones,  solicitudes de conciliación, demandas y/o decisiones judiciales adversas a los interés de la Entidad, debido a por acción u omisión para favorecer intereses propios o de terceros al operador disciplinario, y reporte de monitoreo a la Oficina Asesora de Planeación en caso que el riesgo tenga fallo definitivo.
- Realiza recomendaciones para prevenir la recurrencia de la causa que originó el proceso o la sentencia lo cual se consigna en el acta de Comité de Conciliación
- Mapa de riesgo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</si>
  <si>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</si>
  <si>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</si>
  <si>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</si>
  <si>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</si>
  <si>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</si>
  <si>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</si>
  <si>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</si>
  <si>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 xml:space="preserve">- Revisar la precisión de las evidencias que se generan como resultado de la aplicación del control del procedimiento 2213200-PR-101 
_______________
- Verificar la pertinencia de las Modificación de 4204000-OT-020 Plan de Contingencia TI-DRP
</t>
  </si>
  <si>
    <t xml:space="preserve">- Procedimiento 2213200-PR-101 Modificado
_______________
- Modificación de 4204000-OT-020 Plan de Contingencia TI-DRP
</t>
  </si>
  <si>
    <t xml:space="preserve">30/03/2022
_______________
01/04/2022
</t>
  </si>
  <si>
    <t xml:space="preserve">30/05/2022
_______________
30/07/2022
</t>
  </si>
  <si>
    <t>- Jefe Oficina de Tecnologías de la Información y las Comunicaciones
- Jefe Oficina de Tecnologías de la Información y las Comunicaciones
- Jefe Oficina de Tecnologías de la Información y las Comunicaciones</t>
  </si>
  <si>
    <t>Administración  y/o gestión de los recursos de la Infraestructura tecnológica de la secretaria general</t>
  </si>
  <si>
    <t>Posibilidad de afectación reputacional por inadecuado seguimiento a las actividades, debido a exceso de las facultades otorgadas en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</si>
  <si>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</si>
  <si>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</si>
  <si>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</si>
  <si>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MUY  BAJA  que suceda. 
El impacto arrojó MODERADO  toda vez que impacta  la imagen y metas de la oficina sumado a que es de corrupción. Lo anterior dejó el riesgo en zona resultante como MODERADO.</t>
  </si>
  <si>
    <t>La evaluación después de controles continúa en "MUY BAJA dentro de la escala de probabilidad dada la solidez de los controles. No obstante el impacto continúa MODERADO  aunque la solidez de los controles detectivos es fuerte (por ser de corrupción), lo que deja en zona resultante MODERADO.</t>
  </si>
  <si>
    <t>-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
- Determinar las acciones a seguir conforme al análisis de los hechos para subsanar de manera inmediata
- Actualizar el mapa de riesgos Gestión, Administración y Soporte de infraestructura y Recursos tecnológicos</t>
  </si>
  <si>
    <t>-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
- Acta o evidencia de reunión 
- Mapa de riesgo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</si>
  <si>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</si>
  <si>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</si>
  <si>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</si>
  <si>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</si>
  <si>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 xml:space="preserve">Se ajustan las actividades de control conforme a la última actualización efectuada al procedimiento 2213200-PR-101 “Gestión de Incidentes y Requerimientos Tecnológicos”.
Se ajustan las actividades de control conforme a la última actualización efectuada al procedimiento 2213200-PR-104 “Mantenimientos de la infraestructura tecnológica”
Se cambia fecha fin real de la acción preventiva #22 en las actividades 1 (10-mar-2021) y 2 (31-may-2021). 
</t>
  </si>
  <si>
    <t>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t>
  </si>
  <si>
    <t>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t>
  </si>
  <si>
    <t>Se actualizó el contexto de la gestión del proceso.
Se ajustó la identificación del riesgo. 
Se ajustó la redacción y evaluación de los controles según los criterios definidos.
Se incluyeron los controles correctivos.
Se ajustaron las acciones de contingencia.  
Se definieron las acciones de tratamiento.</t>
  </si>
  <si>
    <t>Ejecutar actividades de Gestión de Peligros, Riesgos y Amenazas.</t>
  </si>
  <si>
    <t xml:space="preserve">- Director/a Técnico/a de Talento Humano.
- Director/a Técnico/a de Talento Humano.
- Director/a Técnico/a de Talento Humano.
_______________
</t>
  </si>
  <si>
    <t xml:space="preserve">- Procedimiento 4232000-PR-372 - Gestión de Peligros, Riesgos y Amenazas       actualizado
- Procedimiento 4232000-PR-372 - Gestión de Peligros, Riesgos y Amenazas       actualizado
- Procedimiento 4232000-PR-372 - Gestión de Peligros, Riesgos y Amenazas       actualizado
_______________
</t>
  </si>
  <si>
    <t xml:space="preserve">15/02/2022
15/02/2022
15/02/2022
_______________
</t>
  </si>
  <si>
    <t xml:space="preserve">01/08/2022
01/08/2022
01/08/2022
_______________
</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</si>
  <si>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</si>
  <si>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Deficiencias en la utilización de los elementos de protección personal - EPP por parte de los/as servidores/as y colaboradores/as de la entidad.
</t>
  </si>
  <si>
    <t xml:space="preserve">- Detrimento patrimonial
- Investigaciones disciplinarias.
- Generación de reprocesos y desgaste administrativo.
- Pérdida de credibilidad hacia la entidad de parte de los/as servidores/as, colaboradores/as y ciudadanos/as.
</t>
  </si>
  <si>
    <t>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t>
  </si>
  <si>
    <t>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t>
  </si>
  <si>
    <t xml:space="preserve">- Alinear actividades y puntos de control del procedimiento   4232000-PR-372 - Gestión de Peligros, Riesgos y Amenazas
 con los controles preventivos y detectivos definidos en el mapa de riesgo del proceso de Gestión de Seguridad y Salud en el Trabajo.
- Alinear actividades y puntos de control del procedimiento   4232000-PR-372 - Gestión de Peligros, Riesgos y Amenazas
 con los controles preventivos y detectivos definidos en el mapa de riesgo del proceso de Gestión de Seguridad y Salud en el Trabajo.
- Alinear actividades y puntos de control del procedimiento   4232000-PR-372 - Gestión de Peligros, Riesgos y Amenazas
 con los controles preventivos y detectivos definidos en el mapa de riesgo del proceso de Gestión de Seguridad y Salud en el Trabajo.
_______________
</t>
  </si>
  <si>
    <t xml:space="preserve">- Definir cronograma de verificación a la completitud de los botiquines ubicados en las diferentes sedes de la entidad.
_______________
</t>
  </si>
  <si>
    <t xml:space="preserve">- Director/a Técnico/a de Talento Humano.
_______________
</t>
  </si>
  <si>
    <t xml:space="preserve">- Cronograma de verificación a los botiquines en términos de completitud y cumplimiento de las condiciones establecidas en la normatividad aplicable.
_______________
</t>
  </si>
  <si>
    <t xml:space="preserve">15/02/2022
_______________
</t>
  </si>
  <si>
    <t xml:space="preserve">15/03/2022
_______________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</si>
  <si>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mapa de riesgos Gestión de Seguridad y Salud en el Trabajo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</si>
  <si>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Mapa de riesgo  Gestión de Seguridad y Salud en el Trabajo, actualizado.</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</si>
  <si>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</si>
  <si>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</si>
  <si>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</si>
  <si>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eliminó la acción preventiva No. 2 teniendo en cuenta que se cerró el 30 de junio de 2021 y se incluye la acción de mejora 827 registrada en CHIE. </t>
  </si>
  <si>
    <t xml:space="preserve">Se ajusta la actividad 16 como actividad de control, conforme con la actividad 2 de la acción preventiva No. 2 asociada al proceso Gestión de Servicios Administrativos. </t>
  </si>
  <si>
    <t xml:space="preserve">Realizar la adquisición del bien o servicio y su legalización </t>
  </si>
  <si>
    <t>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</si>
  <si>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</si>
  <si>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</si>
  <si>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</si>
  <si>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por la materialización del riesgo.</t>
  </si>
  <si>
    <t>Se determina la probabilidad (Muy baja (1)) ya que las actividades de control preventivas son fuertes y mitigan la mayoría de las causas. El riesgo no disminuye el impacto.</t>
  </si>
  <si>
    <t xml:space="preserve">- Realizar sensibilización del procedimiento a los jefes de las dependencias de la Secretaría General  y/o sus delegados, con énfasis en la prevención de la materialización del riesgo de corrupción.
_______________
</t>
  </si>
  <si>
    <t xml:space="preserve">- Subdirector de Servicios Administrativos
_______________
</t>
  </si>
  <si>
    <t xml:space="preserve">- Soportes del desarrollo de la sensibilización
_______________
</t>
  </si>
  <si>
    <t xml:space="preserve">30/07/2022
_______________
</t>
  </si>
  <si>
    <t>-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mapa de riesgos Gestión de Servicios Administrativos</t>
  </si>
  <si>
    <t>- Subdirector(a) de Servicios Administrativos
- Subdirector(a) de Servicios Administrativos.
- Subdirector Servicios Administrativos
- Subdirector(a) de Servicios Administrativos</t>
  </si>
  <si>
    <t>-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Mapa de riesgo  Gestión de Servicios Administrativos, actualizado.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</si>
  <si>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</si>
  <si>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</si>
  <si>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</si>
  <si>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</si>
  <si>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actualiza el contexto de la gestión del proceso
Se ajusta la identificación del riesgo, ampliando su alcance
Se define la probabilidad por frecuencia
Se ajustó la calificación del impacto
Se ajustó la redacción y evaluación de los controles según los criterios definidos
Se incluyeron los controles correctivos 
Se ajustaron las acciones de contingencia</t>
  </si>
  <si>
    <t>Inicia con la identificación de necesidades en materia archivística en la Secretaría General, la gestión de la documentación producida y recibida con fin de facilitar el acceso y finaliza con la atención a consultas de la información.</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</si>
  <si>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</si>
  <si>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 xml:space="preserve">- Dificultad en la articulación de actividades comunes a las dependencias.
- No existe una apropiación frente a la cultura de la gestión documental por parte de los servidores públicos y demás personas involucradas con la entidad.
</t>
  </si>
  <si>
    <t>Se actualizaron las fechas de finalización de las acciones acorde con el aplicativo SIG y los memorandos de solicitud de cierre y reprogramación.</t>
  </si>
  <si>
    <t>Gestionar y tramitar las comunicaciones oficiales, transferencias documentales, actos administrativos, consulta y préstamo de documentos.</t>
  </si>
  <si>
    <t>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t>
  </si>
  <si>
    <t xml:space="preserve">- Cambios de estructura organizacional que afecten el desempeño del proceso de gestión documental.
- Altos costos de la tecnología.  
</t>
  </si>
  <si>
    <t xml:space="preserve">- Pérdida de credibilidad del proceso y de la Entidad.
- Uso indebido e inadecuado de información de la Secretaría General.
- Sanciones disciplinarias, fiscales y penales.
- Pérdida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</si>
  <si>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</si>
  <si>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Realizar sensibilización cuatrimestral sobre el manejo y custodia de los documentos conforme a los lineamientos establecidos en el proceso
_______________
</t>
  </si>
  <si>
    <t xml:space="preserve">- Profesional Especializado (Subdirección de Servicios Administrativos)
_______________
</t>
  </si>
  <si>
    <t xml:space="preserve">- Evidencias de sensibilizaciones realizadas
_______________
</t>
  </si>
  <si>
    <t>-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
- Reportar al Subdirector de servicios administrativos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</si>
  <si>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</si>
  <si>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
- Correo electrónico informando el acto de corrupción
- Memorando informando el acto de corrupción
- Oficio informando el acto de corrupción
- Mapa de riesgo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</si>
  <si>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</si>
  <si>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</si>
  <si>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Se  ajusta acción de tratamiento para la vigencia, de acuerdo con lo registrado en el aplicativo SIG.</t>
  </si>
  <si>
    <t>Se actualiza el contexto de la gestión del proceso.
Se ajusta la identificación del riesgo.
Se ajustó la redacción y evaluación de los controles según los criterios definidos.
Se incluyeron los controles correctivos..
Se ajustaron las acciones de contingencia.
Se definieron acciones de tratamiento.</t>
  </si>
  <si>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t>
  </si>
  <si>
    <t>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t>
  </si>
  <si>
    <t>8. Fomentar la innovación y la gestión del conocimiento, a través del fortalecimiento de las competencias del talento humano de la entidad, con el propósito de mejorar la capacidad institucional y su gestión.</t>
  </si>
  <si>
    <t>Ejecutar el Plan Anual de Vacantes y el Plan de Previsión de Recursos Humanos.</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</si>
  <si>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</si>
  <si>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</si>
  <si>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</si>
  <si>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</si>
  <si>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</si>
  <si>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</si>
  <si>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mapa de riesgos Gestión Estratégica de Talento Humano</t>
  </si>
  <si>
    <t>- Director(a) Técnico(a) de Talento Humano
- Director/a Técnico/a de Talento Humano y Profesional Especializado o Profesional Universitario de Talento Humano.
- Director(a) Técnico(a)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</si>
  <si>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Mapa de riesgo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</si>
  <si>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</si>
  <si>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</si>
  <si>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</si>
  <si>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</si>
  <si>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</si>
  <si>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</si>
  <si>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2211300-PR-221. </t>
  </si>
  <si>
    <t>Ejecutar el Plan para el pago de nómina</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</si>
  <si>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</si>
  <si>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t>
  </si>
  <si>
    <t xml:space="preserve">- Desviación de los recursos públicos 
- Detrimento patrimonial
- Investigaciones disciplinarias, fiscales y/o penales
- Generación de reprocesos y desgaste administrativo.
</t>
  </si>
  <si>
    <t>-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Realizar el requerimiento  al/a la servidor/a  sobre la devolución del dinero adicional reconocido en los pagos de nómina  y las demás acciones a que haya lugar para efectiva la recuperación del dinero.
- Actualizar el mapa de riesgos Gestión Estratégica de Talento Humano</t>
  </si>
  <si>
    <t>- Director(a) Técnico(a) de Talento Humano
- Director/a Técnico/a de Talento Humano o quien se designe por competencia.
- Director/a Técnico/a y Profesional Especializado o Profesional Universitario de Talento Humano.
- Director/a Técnico/a de Talento Humano
- Director(a) Técnico(a)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</si>
  <si>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Mapa de riesgo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</si>
  <si>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</si>
  <si>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</si>
  <si>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</si>
  <si>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</si>
  <si>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</si>
  <si>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</si>
  <si>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</si>
  <si>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Se actualizó el contexto de la gestión del proceso.
Se ajustó la identificación del riesgo. 
Se ajustó la redacción y evaluación de los controles según los criterios definidos.
Se realizó la eliminación de actividades de control preventivo que no se ejecutan desde el procedimiento Gestión de Nómina y se incluyó control detectivo propio del proceso. 
Se eliminó control detectivo de auditoría. 
Se incluyeron los controles correctivos.
Se ajustaron las acciones de contingencia.  
Se definieron las acciones de tratamiento.
</t>
  </si>
  <si>
    <t xml:space="preserve">15/02/2022
_______________
</t>
  </si>
  <si>
    <t>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
Adicionalmente  participa  dentro  del  proceso  de  planeación  en  la  conformación  de  anteproyecto  de  presupuesto  y  en  el  proceso  de contratación  en  la  evaluación  de  indicadores  financieros.</t>
  </si>
  <si>
    <t>7. Mejorar la oportunidad en la ejecución de los recursos, a través del fortalecimiento de una cultura financiera, para lograr una gestión
pública efectiva.</t>
  </si>
  <si>
    <t>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</si>
  <si>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 xml:space="preserve">
Análisis después de controles
Tratamiento del riesgo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</si>
  <si>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</si>
  <si>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</si>
  <si>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</si>
  <si>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</si>
  <si>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</si>
  <si>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</si>
  <si>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</si>
  <si>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Realizar seguimiento al avance a oficina de OTIC respecto al desarrollo de las funcionalidades de los  aplicativos financieros teniendo en cuenta los requerimientos realizados a los sistemas internos de información derivados de la gestión contable  
- Construir una herramienta de validación para la identificación de las cuentas bancarias asociadas a los proveedores que tienen varios contratos suscritos con la Secretaría General
- Establecer una herramienta de control del trámite de pagos
_______________
</t>
  </si>
  <si>
    <t xml:space="preserve">- Subdirector Financiero y equipo de pagos
- Subdirector Financiero y equipo de pagos
- Subdirector Financiero y equipo de pagos
_______________
</t>
  </si>
  <si>
    <t xml:space="preserve">- Registros de seguimiento al avance en el desarrollo de las funcionalidades de los sistemas internos de información derivados de la gestión contable  
- Matriz cuentas bancarias identificadas
- Matriz Control de Pagos
_______________
</t>
  </si>
  <si>
    <t xml:space="preserve">30/06/2022
30/06/2022
30/06/2022
_______________
</t>
  </si>
  <si>
    <t>-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Gestión Financiera</t>
  </si>
  <si>
    <t>- Subdirector Financiero
- Subdirector Financiero
- Subdirector Financiero
- Subdirector Financiero
- Profesional de la Subdirección Financiera
- Subdirector Financiero</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</si>
  <si>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</si>
  <si>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</si>
  <si>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</si>
  <si>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</si>
  <si>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</si>
  <si>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Se reprogramaron las actividades asociadas a la acción preventiva #30
Se ajustaron todas las actividades de control de acuerdo con la modificación realizada en el  procedimiento   2211400-PR-333 Gestión de pagos versión 06</t>
  </si>
  <si>
    <t xml:space="preserve">
Se actualiza el contexto de la gestión del proceso
Se ajusta la descripción del riesgo, dejándola mas clara y precisa
Se define la probabilidad por exposición.
Se ajustó la calificación del impacto.
Se ajustó la redacción y evaluación de los controles según los criterios definidos.
Se incluyeron los controles correctivos.
Se ajustaron las acciones de contingencia.</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</si>
  <si>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</si>
  <si>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</si>
  <si>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</si>
  <si>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</si>
  <si>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</si>
  <si>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Solicitar a la oficina de OTIC la realización de capacitaciones relacionadas con cada uno de los aplicativos internos financieros
- Realizar seguimiento al avance a oficina de OTIC respecto al desarrollo de las funcionalidades de los  aplicativos financieros teniendo en cuenta los requerimientos realizados a los sistemas internos de información derivados de la gestión contable  
_______________
</t>
  </si>
  <si>
    <t xml:space="preserve">- Subdirector Financiero y equipo contable
- Subdirector Financiero y equipo contable
_______________
</t>
  </si>
  <si>
    <t xml:space="preserve">- Solicitud de la capacitación relacionada con cada uno de los aplicativos internos financieros y evidencia de la participación del equipo contable
- Registros de seguimiento al avance en el desarrollo de las funcionalidades de los sistemas internos de información derivados de la gestión contable  
_______________
</t>
  </si>
  <si>
    <t xml:space="preserve">30/06/2022
30/06/2022
_______________
</t>
  </si>
  <si>
    <t>-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mapa de riesgos Gestión Financiera</t>
  </si>
  <si>
    <t>- Subdirector Financiero
- Profesional de la Subdirección Financiera
- Profesional de la Subdirección Financiera
- Subdirector Financiero</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</si>
  <si>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Mapa de riesgo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</si>
  <si>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</si>
  <si>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</si>
  <si>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</si>
  <si>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 Se reprogramaron las actividades asociadas a la acción preventiva #31</t>
  </si>
  <si>
    <t>Se reprogramaron las actividades asociadas a la acción preventiva #31
Se ajustaron todas las actividades de control de acuerdo con la modificación realizada en el  procedimiento  Gestión Contable 2211400-PR-025   con versión 16</t>
  </si>
  <si>
    <t>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t>
  </si>
  <si>
    <t>Jefe de Oficina Alta Consejería de Paz, Víctimas y la Reconciliación</t>
  </si>
  <si>
    <t>1. Implementar estrategias y acciones que aporten a la construcción de la paz, la reparación, la memoria y la reconciliación en Bogotá región.</t>
  </si>
  <si>
    <t xml:space="preserve">- 7871 Construcción de Bogotá-región como territorio de paz para las víctimas y la reconciliación
</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</si>
  <si>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</si>
  <si>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Entregar medidas de ayuda humanitaria inmediata a las personas que llegan a la ciudad de Bogotá y que manifiestan haber sido desplazadas y encontrarse en situación de vulnerabilidad acentuada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</si>
  <si>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</si>
  <si>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</si>
  <si>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</si>
  <si>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</si>
  <si>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Implementar controles preventivos automáticos en el Sistema de Información de Víctimas de Bogotá - SIVIC.
_______________
</t>
  </si>
  <si>
    <t xml:space="preserve">- Alto Consejero de Paz, Victimas y Reconciliación
_______________
</t>
  </si>
  <si>
    <t xml:space="preserve">- Controles preventivos automáticos implementados en el sistema de información de víctimas de Bogotá - SIVIC
_______________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</si>
  <si>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mapa de riesgos Asistencia, atención y reparación integral a víctimas del conflicto armado e implementación de acciones de memoria, paz y reconciliación en Bogotá</t>
  </si>
  <si>
    <t>- Jefe de Oficina Alta Consejería de Paz, Víctimas y la Reconciliación
- Profesional Universitario y/o especializado Oficina Alta Consejería de Paz, Victimas y Reconciliación
- Profesional Universitario y/o especializado Oficina Alta Consejería de Paz, Victimas y Reconciliación
- Jefe de Oficina Alta Consejería de Paz, Víctimas y la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</si>
  <si>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Mapa de riesgo  Asistencia, atención y reparación integral a víctimas del conflicto armado e implementación de acciones de memoria, paz y reconciliación en Bogotá, actualizado.</t>
  </si>
  <si>
    <t>Se realizó el análisis de probabilidad por frecuencia y por tanto se redujo la valoración del riesgo antes de controles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</si>
  <si>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</si>
  <si>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</si>
  <si>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</si>
  <si>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Se actualiza el contexto de la gestión del proceso.
Se ajusta la identificación del riesgo
Se define la probabilidad por exposición.
Se ajustó la calificación del impacto.
Se ajustó la redacción y evaluación de los controles según los criterios definidos.
Se incluyeron los controles correctivos.
Se ajustaron las acciones de contingencia.
Se formulo acción de tratamiento</t>
  </si>
  <si>
    <t xml:space="preserve">31/07/2022
_______________
</t>
  </si>
  <si>
    <t xml:space="preserve">- Realizar dos taller internos de fortalecimiento de la ética del auditor.
_______________
</t>
  </si>
  <si>
    <t>- Director(a) de Talento Humano
- Profesional Universitario de Talento Humano. 
- Director/a Técnico/a y Profesional Universitario de Talento Humano.
- Director(a) de Talento Humano</t>
  </si>
  <si>
    <t xml:space="preserve">-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</si>
  <si>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Director/a Técnico/a de Talento Humano
- Director/a Técnico/a de Talento Humano
_______________
</t>
  </si>
  <si>
    <t xml:space="preserve">- Base de Datos de la planta de personal de la entidad actualizada.
- Certificación de cumplimiento de requisitos mínimos proyectada y revisada por los Profesionales de la Dirección de Talento.
- Certificación de cumplimiento de requisitos mínimos proyectada y revisada por los Profesionales de la Dirección de Talento.
_______________
</t>
  </si>
  <si>
    <t xml:space="preserve">31/12/2022
31/12/2022
31/12/2022
_______________
</t>
  </si>
  <si>
    <t xml:space="preserve">- Proyectar para firma de la Subsecretaría Corporativa, la solicitud que se realiza a la Subdirección Financiera, para la expedición del Registro Presupuestal acompañado de los respectivos soportes firmados y aprobados por los responsables.
-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</si>
  <si>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Profesional Especializado o Profesional Universitario de Talento Humano.
- Profesional Especializado o Profesional Universitario de Talento Humano.
_______________
</t>
  </si>
  <si>
    <t xml:space="preserve">- Memorando en el cual se solicita el registro presupuestal a la Subdirección Financiera.
- Memorando en el cual se solicita el registro presupuestal a la Subdirección Financiera.
_______________
</t>
  </si>
  <si>
    <t xml:space="preserve">-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
_______________
</t>
  </si>
  <si>
    <t xml:space="preserve">- Director Distrital de Archivo de Bogotá
- Director Distrital de Archivo de Bogotá
_______________
</t>
  </si>
  <si>
    <t xml:space="preserve">- Documento con línea argumentativa y acuerdos de servicio en materia contractual relacionadas con actividades de gestión documental y archivos.
- Documento con línea argumentativa y acuerdos de servicio en materia contractual relacionadas con actividades de gestión documental y archivos.
_______________
</t>
  </si>
  <si>
    <t xml:space="preserve">21/02/2022
21/02/2022
_______________
</t>
  </si>
  <si>
    <t xml:space="preserve">21/06/2022
21/06/2022
_______________
</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</si>
  <si>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</si>
  <si>
    <t>Identificador</t>
  </si>
  <si>
    <t>Enfoque</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</si>
  <si>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</si>
  <si>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</si>
  <si>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</si>
  <si>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</si>
  <si>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</si>
  <si>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</si>
  <si>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</si>
  <si>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</si>
  <si>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</si>
  <si>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</si>
  <si>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</si>
  <si>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</si>
  <si>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</si>
  <si>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</si>
  <si>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</si>
  <si>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</si>
  <si>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</si>
  <si>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</si>
  <si>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</si>
  <si>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</si>
  <si>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</si>
  <si>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</si>
  <si>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</si>
  <si>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</si>
  <si>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</si>
  <si>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</si>
  <si>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</si>
  <si>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</si>
  <si>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</si>
  <si>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</si>
  <si>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</si>
  <si>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</si>
  <si>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Asesorar Técnicamente y formular Proyectos en materia TIC, para la ejecución del Plan Distrital de Desarrollo y las Políticas, Directrices y Lineamientos TIC en el Distrito Capital.</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</si>
  <si>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</si>
  <si>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</si>
  <si>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</si>
  <si>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</si>
  <si>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</si>
  <si>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</si>
  <si>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</si>
  <si>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</si>
  <si>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</si>
  <si>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</si>
  <si>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Prevenir</t>
  </si>
  <si>
    <t>Detectar</t>
  </si>
  <si>
    <t>Completa</t>
  </si>
  <si>
    <t>Siempre</t>
  </si>
  <si>
    <t>Todas</t>
  </si>
  <si>
    <t>Todos</t>
  </si>
  <si>
    <t>Fuerte</t>
  </si>
  <si>
    <t>Directamente</t>
  </si>
  <si>
    <t>Jefe Oficina de la Alta Consejería Distrital de TIC</t>
  </si>
  <si>
    <t>Oficina de Alta Consejería Distrital de Tecnologías de Información y Comunicaciones - TIC</t>
  </si>
  <si>
    <t>Delegación inadecuada</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</si>
  <si>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</si>
  <si>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</si>
  <si>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</si>
  <si>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</si>
  <si>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</si>
  <si>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</si>
  <si>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</si>
  <si>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</si>
  <si>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</si>
  <si>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No es un control</t>
  </si>
  <si>
    <t>Incompleta</t>
  </si>
  <si>
    <t>Algunas veces</t>
  </si>
  <si>
    <t>La mayoría</t>
  </si>
  <si>
    <t>No disminuye</t>
  </si>
  <si>
    <t>Indirectamente</t>
  </si>
  <si>
    <t>Jefe de Oficina Alta Consejería para los Derechos de las Víctimas, Paz y Reconciliación</t>
  </si>
  <si>
    <t>Oficina de Alta Consejería de Paz, Víctimas y Reconciliación</t>
  </si>
  <si>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</si>
  <si>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</si>
  <si>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</si>
  <si>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</si>
  <si>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</si>
  <si>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</si>
  <si>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</si>
  <si>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</si>
  <si>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</si>
  <si>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No existe</t>
  </si>
  <si>
    <t>No se ejecuta</t>
  </si>
  <si>
    <t>Algunas</t>
  </si>
  <si>
    <t>Algunos</t>
  </si>
  <si>
    <t>Débil</t>
  </si>
  <si>
    <t>Jefe Oficina Consejería de Comunicaciones</t>
  </si>
  <si>
    <t>Oficina Consejería de Comunicaciones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</si>
  <si>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</si>
  <si>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</si>
  <si>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</si>
  <si>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</si>
  <si>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</si>
  <si>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</si>
  <si>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</si>
  <si>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</si>
  <si>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Ninguna</t>
  </si>
  <si>
    <t>Ninguno</t>
  </si>
  <si>
    <t>Lograr la notificación oportuna y ajustada a la normatividad de las decisiones administrativas y establecer los fallos absolutorios o condenatorios, ajustados a la normativa, los procedimientos y protocolos dispuestos por la Secretaría General, para estos efectos.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</si>
  <si>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</si>
  <si>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</si>
  <si>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</si>
  <si>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</si>
  <si>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</si>
  <si>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</si>
  <si>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</si>
  <si>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</si>
  <si>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</si>
  <si>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</si>
  <si>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Oficina de Control Interno Disciplinario</t>
  </si>
  <si>
    <t>Orientar estratégicamente a la Secretaria General en la planeación, ejecución, seguimiento y monitoreo de los resultados con miras al cumplimiento de la misión, visión, plan de desarrollo distrital y objetivos institucionales.</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</si>
  <si>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</si>
  <si>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</si>
  <si>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</si>
  <si>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</si>
  <si>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</si>
  <si>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</si>
  <si>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</si>
  <si>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</si>
  <si>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Elaborar los impresos de artes gráficas requeridos por las entidades del Distrito Capital y garantizar la publicidad y transparencia de los actos administrativos con la publicación en el Registro Distrital.</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</si>
  <si>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</si>
  <si>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</si>
  <si>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</si>
  <si>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</si>
  <si>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</si>
  <si>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</si>
  <si>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</si>
  <si>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para</t>
  </si>
  <si>
    <t>-- Ningún trámite y/o procedimiento administrativo</t>
  </si>
  <si>
    <t>Subutilización de la infraestructura dispuesta para el aprovechamiento del ciudadano.</t>
  </si>
  <si>
    <t>Oficina de Tecnologías de la Información y las Comunicaciones</t>
  </si>
  <si>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</si>
  <si>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sobre</t>
  </si>
  <si>
    <t>Falta de apropiación del modelo de gestión por procesos de la entidad, que genera insatisfacción a los grupos de valor de la Secretaria General.</t>
  </si>
  <si>
    <t>Oficina de Control Interno</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</si>
  <si>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</si>
  <si>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</si>
  <si>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</si>
  <si>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</si>
  <si>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</si>
  <si>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</si>
  <si>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</si>
  <si>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</si>
  <si>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</si>
  <si>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</si>
  <si>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</si>
  <si>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xxx</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</si>
  <si>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</si>
  <si>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</si>
  <si>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</si>
  <si>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</si>
  <si>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</si>
  <si>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</si>
  <si>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</si>
  <si>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</si>
  <si>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</si>
  <si>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 Ningún riesgo estratégico</t>
  </si>
  <si>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</si>
  <si>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</si>
  <si>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Oficina Asesora de Jurídica</t>
  </si>
  <si>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</si>
  <si>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</si>
  <si>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Posibilidad de afectación reputacional</t>
  </si>
  <si>
    <t>Posibilidad de afectación económica (o presupuestal)</t>
  </si>
  <si>
    <t>Área</t>
  </si>
  <si>
    <t>Muy alta (5)</t>
  </si>
  <si>
    <t>Alta (4)</t>
  </si>
  <si>
    <t>Leve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</si>
</sst>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Calibri"/>
      <family val="2"/>
      <scheme val="minor"/>
    </font>
    <font>
      <sz val="10"/>
      <name val="Arial Narrow"/>
      <family val="2"/>
    </font>
    <font>
      <u/>
      <sz val="11"/>
      <color theme="10"/>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
      <b/>
      <sz val="10"/>
      <color theme="1"/>
      <name val="Arial"/>
      <family val="2"/>
    </font>
    <font>
      <b/>
      <sz val="10"/>
      <color theme="1"/>
      <name val="Calibri"/>
      <family val="2"/>
      <scheme val="minor"/>
    </font>
    <font>
      <sz val="11"/>
      <name val="Calibri"/>
      <family val="2"/>
      <scheme val="minor"/>
    </font>
    <font>
      <sz val="10"/>
      <color theme="1"/>
      <name val="Arial"/>
      <family val="2"/>
    </font>
    <font>
      <sz val="10"/>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indexed="13"/>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style="dashed">
        <color auto="1"/>
      </top>
      <bottom style="dashed">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0" fontId="4" fillId="0" borderId="0"/>
    <xf numFmtId="9" fontId="9" fillId="0" borderId="0" applyFont="0" applyFill="0" applyBorder="0" applyAlignment="0" applyProtection="0"/>
  </cellStyleXfs>
  <cellXfs count="230">
    <xf numFmtId="0" fontId="0" fillId="0" borderId="0" xfId="0"/>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4" fillId="4" borderId="4" xfId="0" applyFont="1" applyFill="1" applyBorder="1" applyAlignment="1" applyProtection="1">
      <alignment horizontal="justify" vertical="center" wrapText="1"/>
      <protection hidden="1"/>
    </xf>
    <xf numFmtId="0" fontId="2" fillId="0" borderId="3" xfId="0" applyFont="1" applyBorder="1" applyAlignment="1" applyProtection="1">
      <alignment wrapText="1"/>
      <protection hidden="1"/>
    </xf>
    <xf numFmtId="0" fontId="8" fillId="14" borderId="4" xfId="0" applyFont="1" applyFill="1" applyBorder="1" applyAlignment="1" applyProtection="1">
      <alignment horizontal="center" vertical="center" wrapText="1"/>
      <protection hidden="1"/>
    </xf>
    <xf numFmtId="0" fontId="8" fillId="17" borderId="4" xfId="0" applyFont="1" applyFill="1" applyBorder="1" applyAlignment="1" applyProtection="1">
      <alignment horizontal="center" vertical="center" wrapText="1"/>
      <protection hidden="1"/>
    </xf>
    <xf numFmtId="0" fontId="8" fillId="17"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8" fillId="17" borderId="18" xfId="0" applyFont="1" applyFill="1" applyBorder="1" applyAlignment="1" applyProtection="1">
      <alignment horizontal="center" vertical="center" textRotation="90" wrapText="1"/>
      <protection hidden="1"/>
    </xf>
    <xf numFmtId="0" fontId="8" fillId="14" borderId="18" xfId="0" applyFont="1" applyFill="1" applyBorder="1" applyAlignment="1" applyProtection="1">
      <alignment horizontal="center" vertical="center" wrapText="1"/>
      <protection hidden="1"/>
    </xf>
    <xf numFmtId="0" fontId="8" fillId="17" borderId="18" xfId="0" applyFont="1" applyFill="1" applyBorder="1" applyAlignment="1" applyProtection="1">
      <alignment horizontal="center" vertical="center" wrapText="1"/>
      <protection hidden="1"/>
    </xf>
    <xf numFmtId="0" fontId="8" fillId="9" borderId="17" xfId="0" applyFont="1" applyFill="1" applyBorder="1" applyAlignment="1" applyProtection="1">
      <alignment horizontal="center" vertical="center" wrapText="1"/>
      <protection hidden="1"/>
    </xf>
    <xf numFmtId="164" fontId="6" fillId="0" borderId="4" xfId="0" applyNumberFormat="1" applyFont="1" applyBorder="1" applyAlignment="1" applyProtection="1">
      <alignment horizontal="justify" vertical="center" wrapText="1"/>
      <protection hidden="1"/>
    </xf>
    <xf numFmtId="0" fontId="6" fillId="0" borderId="13" xfId="0" applyFont="1" applyBorder="1" applyAlignment="1" applyProtection="1">
      <alignment horizontal="justify" vertical="center" wrapText="1"/>
      <protection hidden="1"/>
    </xf>
    <xf numFmtId="0" fontId="8" fillId="17" borderId="14" xfId="0" applyFont="1" applyFill="1" applyBorder="1" applyAlignment="1" applyProtection="1">
      <alignment horizontal="center" vertical="center" wrapText="1"/>
      <protection hidden="1"/>
    </xf>
    <xf numFmtId="0" fontId="6" fillId="0" borderId="14" xfId="0" applyFont="1" applyBorder="1" applyAlignment="1" applyProtection="1">
      <alignment horizontal="justify" vertical="center" wrapText="1"/>
      <protection hidden="1"/>
    </xf>
    <xf numFmtId="0" fontId="8" fillId="14" borderId="22" xfId="0" applyFont="1" applyFill="1" applyBorder="1" applyAlignment="1" applyProtection="1">
      <alignment horizontal="center" vertical="center" wrapText="1"/>
      <protection hidden="1"/>
    </xf>
    <xf numFmtId="0" fontId="8" fillId="17" borderId="21" xfId="0" applyFont="1" applyFill="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8" fillId="17" borderId="20"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8" fillId="14" borderId="13" xfId="0" applyFont="1" applyFill="1" applyBorder="1" applyAlignment="1" applyProtection="1">
      <alignment horizontal="center" vertical="center" wrapText="1"/>
      <protection hidden="1"/>
    </xf>
    <xf numFmtId="0" fontId="2" fillId="0" borderId="0" xfId="0" applyFont="1" applyBorder="1" applyAlignment="1" applyProtection="1">
      <alignment wrapText="1"/>
      <protection hidden="1"/>
    </xf>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4" xfId="0" applyFont="1" applyBorder="1" applyAlignment="1" applyProtection="1">
      <alignment horizontal="center" vertical="center" textRotation="90"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1"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0" fillId="19" borderId="0" xfId="0" applyFont="1" applyFill="1" applyBorder="1" applyAlignment="1" applyProtection="1">
      <alignment horizontal="center" vertical="center"/>
      <protection hidden="1"/>
    </xf>
    <xf numFmtId="0" fontId="13" fillId="7" borderId="0" xfId="0"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3" fillId="6"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2" fillId="2" borderId="0" xfId="0" applyFont="1" applyFill="1" applyBorder="1" applyAlignment="1" applyProtection="1">
      <alignment horizontal="center" vertical="center"/>
      <protection hidden="1"/>
    </xf>
    <xf numFmtId="0" fontId="13" fillId="5" borderId="0" xfId="0" applyFont="1" applyFill="1" applyBorder="1" applyAlignment="1" applyProtection="1">
      <alignment horizontal="center" vertical="center"/>
      <protection hidden="1"/>
    </xf>
    <xf numFmtId="0" fontId="13" fillId="8" borderId="0" xfId="0" applyFont="1" applyFill="1" applyBorder="1" applyAlignment="1" applyProtection="1">
      <alignment horizontal="center" vertical="center"/>
      <protection hidden="1"/>
    </xf>
    <xf numFmtId="0" fontId="5"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2" xfId="0" applyBorder="1" applyProtection="1">
      <protection hidden="1"/>
    </xf>
    <xf numFmtId="0" fontId="13" fillId="0" borderId="0" xfId="0" applyFont="1" applyBorder="1" applyAlignment="1" applyProtection="1">
      <alignment horizontal="center" vertical="center"/>
      <protection hidden="1"/>
    </xf>
    <xf numFmtId="0" fontId="13" fillId="2" borderId="0" xfId="0"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protection hidden="1"/>
    </xf>
    <xf numFmtId="0" fontId="11" fillId="0" borderId="0" xfId="0" applyFont="1" applyBorder="1" applyProtection="1">
      <protection hidden="1"/>
    </xf>
    <xf numFmtId="0" fontId="14" fillId="5" borderId="0" xfId="0" applyFont="1" applyFill="1" applyBorder="1" applyAlignment="1" applyProtection="1">
      <alignment horizontal="center" vertical="center"/>
      <protection hidden="1"/>
    </xf>
    <xf numFmtId="0" fontId="14" fillId="7" borderId="0" xfId="0" applyFont="1" applyFill="1" applyBorder="1" applyAlignment="1" applyProtection="1">
      <alignment horizontal="center" vertical="center"/>
      <protection hidden="1"/>
    </xf>
    <xf numFmtId="0" fontId="14" fillId="6" borderId="0" xfId="0" applyFont="1" applyFill="1" applyBorder="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applyFill="1" applyAlignment="1">
      <alignment horizontal="center" vertical="center"/>
    </xf>
    <xf numFmtId="0" fontId="0" fillId="0" borderId="9"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15" fillId="0" borderId="0" xfId="0" applyFont="1" applyProtection="1">
      <protection hidden="1"/>
    </xf>
    <xf numFmtId="0" fontId="16" fillId="0" borderId="0" xfId="0" applyFont="1" applyProtection="1">
      <protection hidden="1"/>
    </xf>
    <xf numFmtId="0" fontId="16" fillId="0" borderId="0" xfId="0" applyFont="1" applyAlignment="1" applyProtection="1">
      <alignment vertical="center"/>
      <protection hidden="1"/>
    </xf>
    <xf numFmtId="0" fontId="0" fillId="0" borderId="0" xfId="0" applyFill="1" applyProtection="1">
      <protection hidden="1"/>
    </xf>
    <xf numFmtId="0" fontId="1" fillId="0" borderId="15" xfId="0" applyFont="1" applyFill="1" applyBorder="1" applyAlignment="1" applyProtection="1">
      <alignment wrapText="1"/>
      <protection hidden="1"/>
    </xf>
    <xf numFmtId="0" fontId="0" fillId="0" borderId="15" xfId="0" applyFill="1" applyBorder="1" applyAlignment="1" applyProtection="1">
      <alignment wrapText="1"/>
      <protection hidden="1"/>
    </xf>
    <xf numFmtId="0" fontId="1" fillId="0" borderId="5" xfId="0" applyFont="1" applyFill="1" applyBorder="1" applyProtection="1">
      <protection hidden="1"/>
    </xf>
    <xf numFmtId="0" fontId="8" fillId="17" borderId="17" xfId="0" applyFont="1" applyFill="1" applyBorder="1" applyAlignment="1" applyProtection="1">
      <alignment horizontal="center" vertical="center" wrapText="1"/>
      <protection hidden="1"/>
    </xf>
    <xf numFmtId="0" fontId="1" fillId="0" borderId="15" xfId="0" applyFont="1" applyFill="1" applyBorder="1" applyProtection="1">
      <protection hidden="1"/>
    </xf>
    <xf numFmtId="0" fontId="1" fillId="0" borderId="9" xfId="0" applyFont="1" applyFill="1" applyBorder="1" applyAlignment="1" applyProtection="1">
      <alignment horizontal="center" vertical="center"/>
      <protection hidden="1"/>
    </xf>
    <xf numFmtId="0" fontId="0" fillId="0" borderId="24" xfId="0" applyBorder="1" applyAlignment="1" applyProtection="1">
      <alignment horizontal="left" wrapText="1"/>
      <protection hidden="1"/>
    </xf>
    <xf numFmtId="0" fontId="0" fillId="0" borderId="24" xfId="0" applyNumberFormat="1" applyBorder="1" applyAlignment="1" applyProtection="1">
      <alignment wrapText="1"/>
      <protection hidden="1"/>
    </xf>
    <xf numFmtId="0" fontId="0" fillId="0" borderId="0" xfId="0" applyFill="1"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Fill="1" applyBorder="1" applyAlignment="1" applyProtection="1">
      <alignment horizontal="center" vertical="center"/>
      <protection hidden="1"/>
    </xf>
    <xf numFmtId="10" fontId="0" fillId="0" borderId="0" xfId="0" applyNumberFormat="1" applyFill="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10" fontId="0" fillId="0" borderId="5" xfId="0" applyNumberFormat="1" applyFill="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8" fillId="10" borderId="5" xfId="0" applyFont="1" applyFill="1" applyBorder="1" applyAlignment="1" applyProtection="1">
      <alignment vertical="center" wrapText="1"/>
      <protection hidden="1"/>
    </xf>
    <xf numFmtId="0" fontId="8" fillId="10" borderId="0" xfId="0" applyFont="1" applyFill="1" applyBorder="1" applyAlignment="1" applyProtection="1">
      <alignment vertical="center" wrapText="1"/>
      <protection hidden="1"/>
    </xf>
    <xf numFmtId="0" fontId="8" fillId="10" borderId="9" xfId="0" applyFont="1" applyFill="1" applyBorder="1" applyAlignment="1" applyProtection="1">
      <alignment horizontal="center" vertical="center" wrapText="1"/>
      <protection hidden="1"/>
    </xf>
    <xf numFmtId="0" fontId="8" fillId="14" borderId="6" xfId="0" applyFont="1" applyFill="1" applyBorder="1" applyAlignment="1" applyProtection="1">
      <alignment vertical="center" wrapText="1"/>
      <protection hidden="1"/>
    </xf>
    <xf numFmtId="0" fontId="8" fillId="17" borderId="6" xfId="0" applyFont="1" applyFill="1" applyBorder="1" applyAlignment="1" applyProtection="1">
      <alignment horizontal="center" vertical="center" wrapText="1"/>
      <protection hidden="1"/>
    </xf>
    <xf numFmtId="0" fontId="8" fillId="14" borderId="11" xfId="0" applyFont="1" applyFill="1" applyBorder="1" applyAlignment="1" applyProtection="1">
      <alignment vertical="center" wrapText="1"/>
      <protection hidden="1"/>
    </xf>
    <xf numFmtId="0" fontId="8" fillId="17" borderId="11" xfId="0" applyFont="1" applyFill="1" applyBorder="1" applyAlignment="1" applyProtection="1">
      <alignment horizontal="center" vertical="center" wrapText="1"/>
      <protection hidden="1"/>
    </xf>
    <xf numFmtId="0" fontId="8" fillId="17" borderId="16" xfId="0" applyFont="1" applyFill="1" applyBorder="1" applyAlignment="1" applyProtection="1">
      <alignment horizontal="center" vertical="center" wrapText="1"/>
      <protection hidden="1"/>
    </xf>
    <xf numFmtId="0" fontId="17" fillId="16" borderId="8" xfId="0" applyFont="1" applyFill="1" applyBorder="1" applyAlignment="1" applyProtection="1">
      <alignment wrapText="1"/>
      <protection hidden="1"/>
    </xf>
    <xf numFmtId="0" fontId="17" fillId="16" borderId="10" xfId="0" applyFont="1" applyFill="1" applyBorder="1" applyAlignment="1" applyProtection="1">
      <alignment wrapText="1"/>
      <protection hidden="1"/>
    </xf>
    <xf numFmtId="0" fontId="8" fillId="14" borderId="8" xfId="0" applyFont="1" applyFill="1" applyBorder="1" applyAlignment="1" applyProtection="1">
      <alignment horizontal="center" vertical="center" wrapText="1"/>
      <protection hidden="1"/>
    </xf>
    <xf numFmtId="0" fontId="7" fillId="0" borderId="13" xfId="1" applyBorder="1" applyAlignment="1" applyProtection="1">
      <alignment horizontal="center" vertical="center" wrapText="1"/>
      <protection hidden="1"/>
    </xf>
    <xf numFmtId="9" fontId="2" fillId="0" borderId="4" xfId="0" applyNumberFormat="1" applyFont="1" applyBorder="1" applyAlignment="1" applyProtection="1">
      <alignment horizontal="center" vertical="center" textRotation="90" wrapText="1"/>
      <protection hidden="1"/>
    </xf>
    <xf numFmtId="166" fontId="2" fillId="0" borderId="4" xfId="0" applyNumberFormat="1" applyFont="1" applyBorder="1" applyAlignment="1" applyProtection="1">
      <alignment horizontal="center" vertical="center" wrapText="1"/>
      <protection hidden="1"/>
    </xf>
    <xf numFmtId="0" fontId="8" fillId="14" borderId="14" xfId="0" applyFont="1" applyFill="1" applyBorder="1" applyAlignment="1" applyProtection="1">
      <alignment horizontal="center" vertical="center" wrapText="1"/>
      <protection hidden="1"/>
    </xf>
    <xf numFmtId="164" fontId="6" fillId="0" borderId="14" xfId="0" applyNumberFormat="1" applyFont="1" applyBorder="1" applyAlignment="1" applyProtection="1">
      <alignment horizontal="justify" vertical="center" wrapText="1"/>
      <protection hidden="1"/>
    </xf>
    <xf numFmtId="0" fontId="2" fillId="0" borderId="5" xfId="0" applyFont="1" applyBorder="1" applyAlignment="1" applyProtection="1">
      <alignment wrapText="1"/>
      <protection hidden="1"/>
    </xf>
    <xf numFmtId="0" fontId="2" fillId="0" borderId="23"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8" fillId="10" borderId="18" xfId="0" applyFont="1" applyFill="1" applyBorder="1" applyAlignment="1" applyProtection="1">
      <alignment vertical="center" wrapText="1"/>
      <protection hidden="1"/>
    </xf>
    <xf numFmtId="0" fontId="8" fillId="10" borderId="16" xfId="0" applyFont="1" applyFill="1" applyBorder="1" applyAlignment="1" applyProtection="1">
      <alignment vertical="center" wrapText="1"/>
      <protection hidden="1"/>
    </xf>
    <xf numFmtId="0" fontId="8" fillId="10" borderId="17" xfId="0" applyFont="1" applyFill="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8" fillId="12" borderId="1" xfId="0" applyFont="1" applyFill="1" applyBorder="1" applyAlignment="1" applyProtection="1">
      <alignment horizontal="left" vertical="center" wrapText="1"/>
      <protection hidden="1"/>
    </xf>
    <xf numFmtId="0" fontId="8" fillId="12" borderId="2" xfId="0" applyFont="1" applyFill="1" applyBorder="1" applyAlignment="1" applyProtection="1">
      <alignment horizontal="left" vertical="center" wrapText="1"/>
      <protection hidden="1"/>
    </xf>
    <xf numFmtId="0" fontId="8" fillId="12" borderId="9" xfId="0" applyFont="1" applyFill="1" applyBorder="1" applyAlignment="1" applyProtection="1">
      <alignment horizontal="left" vertical="center" wrapText="1"/>
      <protection hidden="1"/>
    </xf>
    <xf numFmtId="0" fontId="8" fillId="12" borderId="19" xfId="0" applyFont="1" applyFill="1" applyBorder="1" applyAlignment="1" applyProtection="1">
      <alignment horizontal="left" vertical="center" wrapText="1"/>
      <protection hidden="1"/>
    </xf>
    <xf numFmtId="0" fontId="8" fillId="11" borderId="13" xfId="0" applyFont="1" applyFill="1" applyBorder="1" applyAlignment="1" applyProtection="1">
      <alignment horizontal="center" vertical="center" wrapText="1"/>
      <protection hidden="1"/>
    </xf>
    <xf numFmtId="0" fontId="8" fillId="11" borderId="15" xfId="0" applyFont="1" applyFill="1" applyBorder="1" applyAlignment="1" applyProtection="1">
      <alignment horizontal="center" vertical="center" wrapText="1"/>
      <protection hidden="1"/>
    </xf>
    <xf numFmtId="0" fontId="8" fillId="11" borderId="14" xfId="0" applyFont="1" applyFill="1" applyBorder="1" applyAlignment="1" applyProtection="1">
      <alignment horizontal="center" vertical="center" wrapText="1"/>
      <protection hidden="1"/>
    </xf>
    <xf numFmtId="0" fontId="8" fillId="15" borderId="13" xfId="0" applyFont="1" applyFill="1" applyBorder="1" applyAlignment="1" applyProtection="1">
      <alignment horizontal="center" vertical="center" wrapText="1"/>
      <protection hidden="1"/>
    </xf>
    <xf numFmtId="0" fontId="8" fillId="15" borderId="15" xfId="0" applyFont="1" applyFill="1" applyBorder="1" applyAlignment="1" applyProtection="1">
      <alignment horizontal="center" vertical="center" wrapText="1"/>
      <protection hidden="1"/>
    </xf>
    <xf numFmtId="0" fontId="8" fillId="15" borderId="14" xfId="0" applyFont="1" applyFill="1" applyBorder="1" applyAlignment="1" applyProtection="1">
      <alignment horizontal="center" vertical="center" wrapText="1"/>
      <protection hidden="1"/>
    </xf>
    <xf numFmtId="0" fontId="8" fillId="13" borderId="13" xfId="0" applyFont="1" applyFill="1" applyBorder="1" applyAlignment="1" applyProtection="1">
      <alignment horizontal="center" vertical="center" wrapText="1"/>
      <protection hidden="1"/>
    </xf>
    <xf numFmtId="0" fontId="8" fillId="13" borderId="15" xfId="0" applyFont="1" applyFill="1" applyBorder="1" applyAlignment="1" applyProtection="1">
      <alignment horizontal="center" vertical="center" wrapText="1"/>
      <protection hidden="1"/>
    </xf>
    <xf numFmtId="0" fontId="8" fillId="13" borderId="14" xfId="0" applyFont="1" applyFill="1" applyBorder="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8" fillId="15" borderId="6" xfId="0" applyFont="1" applyFill="1" applyBorder="1" applyAlignment="1" applyProtection="1">
      <alignment horizontal="center" vertical="center" wrapText="1"/>
      <protection hidden="1"/>
    </xf>
    <xf numFmtId="0" fontId="8" fillId="15" borderId="5" xfId="0" applyFont="1" applyFill="1" applyBorder="1" applyAlignment="1" applyProtection="1">
      <alignment horizontal="center" vertical="center" wrapText="1"/>
      <protection hidden="1"/>
    </xf>
    <xf numFmtId="0" fontId="8" fillId="15" borderId="7" xfId="0" applyFont="1" applyFill="1" applyBorder="1" applyAlignment="1" applyProtection="1">
      <alignment horizontal="center" vertical="center" wrapText="1"/>
      <protection hidden="1"/>
    </xf>
    <xf numFmtId="0" fontId="8" fillId="15" borderId="8" xfId="0" applyFont="1" applyFill="1" applyBorder="1" applyAlignment="1" applyProtection="1">
      <alignment horizontal="center" vertical="center" wrapText="1"/>
      <protection hidden="1"/>
    </xf>
    <xf numFmtId="0" fontId="8" fillId="15" borderId="9" xfId="0" applyFont="1" applyFill="1" applyBorder="1" applyAlignment="1" applyProtection="1">
      <alignment horizontal="center" vertical="center" wrapText="1"/>
      <protection hidden="1"/>
    </xf>
    <xf numFmtId="0" fontId="8" fillId="15" borderId="10" xfId="0" applyFont="1" applyFill="1" applyBorder="1" applyAlignment="1" applyProtection="1">
      <alignment horizontal="center" vertical="center" wrapText="1"/>
      <protection hidden="1"/>
    </xf>
    <xf numFmtId="0" fontId="8" fillId="18" borderId="6" xfId="0" applyFont="1" applyFill="1" applyBorder="1" applyAlignment="1" applyProtection="1">
      <alignment horizontal="center" vertical="center" wrapText="1"/>
      <protection hidden="1"/>
    </xf>
    <xf numFmtId="0" fontId="8" fillId="18" borderId="5" xfId="0" applyFont="1" applyFill="1" applyBorder="1" applyAlignment="1" applyProtection="1">
      <alignment horizontal="center" vertical="center" wrapText="1"/>
      <protection hidden="1"/>
    </xf>
    <xf numFmtId="0" fontId="8" fillId="18" borderId="7" xfId="0" applyFont="1" applyFill="1" applyBorder="1" applyAlignment="1" applyProtection="1">
      <alignment horizontal="center" vertical="center" wrapText="1"/>
      <protection hidden="1"/>
    </xf>
    <xf numFmtId="0" fontId="8" fillId="18" borderId="8" xfId="0" applyFont="1" applyFill="1" applyBorder="1" applyAlignment="1" applyProtection="1">
      <alignment horizontal="center" vertical="center" wrapText="1"/>
      <protection hidden="1"/>
    </xf>
    <xf numFmtId="0" fontId="8" fillId="18" borderId="9" xfId="0" applyFont="1" applyFill="1" applyBorder="1" applyAlignment="1" applyProtection="1">
      <alignment horizontal="center" vertical="center" wrapText="1"/>
      <protection hidden="1"/>
    </xf>
    <xf numFmtId="0" fontId="8" fillId="18" borderId="10" xfId="0" applyFont="1" applyFill="1" applyBorder="1" applyAlignment="1" applyProtection="1">
      <alignment horizontal="center" vertical="center" wrapText="1"/>
      <protection hidden="1"/>
    </xf>
    <xf numFmtId="0" fontId="17" fillId="16" borderId="18" xfId="0" applyFont="1" applyFill="1" applyBorder="1" applyAlignment="1" applyProtection="1">
      <alignment horizontal="center" wrapText="1"/>
      <protection hidden="1"/>
    </xf>
    <xf numFmtId="0" fontId="8" fillId="16" borderId="5" xfId="0" applyFont="1" applyFill="1" applyBorder="1" applyAlignment="1" applyProtection="1">
      <alignment horizontal="center" vertical="center" wrapText="1"/>
      <protection hidden="1"/>
    </xf>
    <xf numFmtId="0" fontId="8" fillId="16" borderId="7" xfId="0" applyFont="1" applyFill="1" applyBorder="1" applyAlignment="1" applyProtection="1">
      <alignment horizontal="center" vertical="center" wrapText="1"/>
      <protection hidden="1"/>
    </xf>
    <xf numFmtId="0" fontId="8" fillId="16" borderId="8" xfId="0" applyFont="1" applyFill="1" applyBorder="1" applyAlignment="1" applyProtection="1">
      <alignment horizontal="center" vertical="center" wrapText="1"/>
      <protection hidden="1"/>
    </xf>
    <xf numFmtId="0" fontId="8" fillId="16" borderId="9" xfId="0" applyFont="1" applyFill="1" applyBorder="1" applyAlignment="1" applyProtection="1">
      <alignment horizontal="center" vertical="center" wrapText="1"/>
      <protection hidden="1"/>
    </xf>
    <xf numFmtId="0" fontId="8" fillId="16" borderId="10" xfId="0" applyFont="1" applyFill="1" applyBorder="1" applyAlignment="1" applyProtection="1">
      <alignment horizontal="center" vertical="center" wrapText="1"/>
      <protection hidden="1"/>
    </xf>
    <xf numFmtId="0" fontId="8" fillId="12" borderId="6" xfId="0" applyFont="1" applyFill="1" applyBorder="1" applyAlignment="1" applyProtection="1">
      <alignment horizontal="center" vertical="center" wrapText="1"/>
      <protection hidden="1"/>
    </xf>
    <xf numFmtId="0" fontId="8" fillId="12" borderId="5" xfId="0" applyFont="1" applyFill="1" applyBorder="1" applyAlignment="1" applyProtection="1">
      <alignment horizontal="center" vertical="center" wrapText="1"/>
      <protection hidden="1"/>
    </xf>
    <xf numFmtId="0" fontId="8" fillId="12" borderId="7" xfId="0" applyFont="1" applyFill="1" applyBorder="1" applyAlignment="1" applyProtection="1">
      <alignment horizontal="center" vertical="center" wrapText="1"/>
      <protection hidden="1"/>
    </xf>
    <xf numFmtId="0" fontId="8" fillId="12" borderId="8" xfId="0" applyFont="1" applyFill="1" applyBorder="1" applyAlignment="1" applyProtection="1">
      <alignment horizontal="center" vertical="center" wrapText="1"/>
      <protection hidden="1"/>
    </xf>
    <xf numFmtId="0" fontId="8" fillId="12" borderId="9" xfId="0" applyFont="1" applyFill="1" applyBorder="1" applyAlignment="1" applyProtection="1">
      <alignment horizontal="center" vertical="center" wrapText="1"/>
      <protection hidden="1"/>
    </xf>
    <xf numFmtId="0" fontId="8" fillId="12" borderId="10" xfId="0" applyFont="1" applyFill="1" applyBorder="1" applyAlignment="1" applyProtection="1">
      <alignment horizontal="center" vertical="center" wrapText="1"/>
      <protection hidden="1"/>
    </xf>
    <xf numFmtId="0" fontId="18" fillId="0" borderId="25" xfId="0" applyFont="1" applyFill="1" applyBorder="1" applyAlignment="1" applyProtection="1">
      <alignment horizontal="center" vertical="center" wrapText="1"/>
      <protection hidden="1"/>
    </xf>
    <xf numFmtId="0" fontId="18" fillId="0" borderId="1" xfId="0" applyFont="1" applyFill="1" applyBorder="1" applyAlignment="1" applyProtection="1">
      <alignment horizontal="center" vertical="center" wrapText="1"/>
      <protection hidden="1"/>
    </xf>
    <xf numFmtId="0" fontId="18" fillId="0" borderId="2" xfId="0" applyFont="1" applyFill="1" applyBorder="1" applyAlignment="1" applyProtection="1">
      <alignment horizontal="center" vertical="center" wrapText="1"/>
      <protection hidden="1"/>
    </xf>
    <xf numFmtId="0" fontId="18" fillId="0" borderId="26" xfId="0" applyFont="1" applyFill="1" applyBorder="1" applyAlignment="1" applyProtection="1">
      <alignment horizontal="center" vertical="center" wrapText="1"/>
      <protection hidden="1"/>
    </xf>
    <xf numFmtId="0" fontId="18" fillId="0" borderId="27" xfId="0" applyFont="1" applyFill="1" applyBorder="1" applyAlignment="1" applyProtection="1">
      <alignment horizontal="center" vertical="center" wrapText="1"/>
      <protection hidden="1"/>
    </xf>
    <xf numFmtId="0" fontId="18" fillId="0" borderId="28" xfId="0" applyFont="1" applyFill="1" applyBorder="1" applyAlignment="1" applyProtection="1">
      <alignment horizontal="center" vertical="center" wrapText="1"/>
      <protection hidden="1"/>
    </xf>
    <xf numFmtId="0" fontId="8" fillId="9" borderId="11" xfId="0" applyFont="1" applyFill="1" applyBorder="1" applyAlignment="1" applyProtection="1">
      <alignment horizontal="center" vertical="center" wrapText="1"/>
      <protection hidden="1"/>
    </xf>
    <xf numFmtId="0" fontId="8" fillId="9" borderId="0" xfId="0" applyFont="1" applyFill="1" applyBorder="1" applyAlignment="1" applyProtection="1">
      <alignment horizontal="center" vertical="center" wrapText="1"/>
      <protection hidden="1"/>
    </xf>
    <xf numFmtId="0" fontId="8" fillId="9" borderId="12" xfId="0" applyFont="1" applyFill="1" applyBorder="1" applyAlignment="1" applyProtection="1">
      <alignment horizontal="center" vertical="center" wrapText="1"/>
      <protection hidden="1"/>
    </xf>
    <xf numFmtId="0" fontId="8" fillId="9" borderId="18" xfId="0" applyFont="1" applyFill="1" applyBorder="1" applyAlignment="1" applyProtection="1">
      <alignment horizontal="center" vertical="center" wrapText="1"/>
      <protection hidden="1"/>
    </xf>
    <xf numFmtId="0" fontId="8" fillId="9" borderId="4"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20" borderId="4" xfId="0" applyFont="1" applyFill="1" applyBorder="1" applyAlignment="1" applyProtection="1">
      <alignment horizontal="justify" vertical="center" wrapText="1"/>
      <protection hidden="1"/>
    </xf>
    <xf numFmtId="0" fontId="1" fillId="21" borderId="4" xfId="0" applyFont="1" applyFill="1" applyBorder="1" applyAlignment="1" applyProtection="1">
      <alignment horizontal="justify" vertical="center" wrapText="1"/>
      <protection hidden="1"/>
    </xf>
    <xf numFmtId="0" fontId="20" fillId="21" borderId="4" xfId="0" applyFont="1" applyFill="1" applyBorder="1" applyAlignment="1" applyProtection="1">
      <alignment horizontal="justify" vertical="center" wrapText="1"/>
      <protection hidden="1"/>
    </xf>
    <xf numFmtId="0" fontId="1" fillId="22" borderId="4" xfId="0" applyFont="1" applyFill="1" applyBorder="1" applyAlignment="1" applyProtection="1">
      <alignment horizontal="justify" vertical="center" wrapText="1"/>
      <protection hidden="1"/>
    </xf>
    <xf numFmtId="0" fontId="20" fillId="2"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20" fillId="23" borderId="4" xfId="0" applyFont="1" applyFill="1" applyBorder="1" applyAlignment="1" applyProtection="1">
      <alignment horizontal="justify" vertical="center" wrapText="1"/>
      <protection hidden="1"/>
    </xf>
    <xf numFmtId="0" fontId="20" fillId="24" borderId="4" xfId="0" applyFont="1" applyFill="1" applyBorder="1" applyAlignment="1" applyProtection="1">
      <alignment horizontal="justify" vertical="center" wrapText="1"/>
      <protection hidden="1"/>
    </xf>
    <xf numFmtId="0" fontId="1" fillId="22" borderId="13" xfId="0" applyFont="1" applyFill="1" applyBorder="1" applyAlignment="1" applyProtection="1">
      <alignment horizontal="justify" vertical="center" wrapText="1"/>
      <protection hidden="1"/>
    </xf>
    <xf numFmtId="0" fontId="21" fillId="25" borderId="4" xfId="0" applyFont="1" applyFill="1" applyBorder="1" applyAlignment="1" applyProtection="1">
      <alignment horizontal="justify" vertical="center" wrapText="1"/>
      <protection hidden="1"/>
    </xf>
    <xf numFmtId="0" fontId="21" fillId="22" borderId="4" xfId="0" applyFont="1" applyFill="1" applyBorder="1" applyAlignment="1" applyProtection="1">
      <alignment horizontal="justify" vertical="center" wrapText="1"/>
      <protection hidden="1"/>
    </xf>
    <xf numFmtId="0" fontId="1" fillId="26"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0" fillId="0" borderId="0" xfId="0" applyAlignment="1" applyProtection="1">
      <alignment horizontal="justify" vertical="center" wrapText="1"/>
      <protection hidden="1"/>
    </xf>
    <xf numFmtId="0" fontId="4" fillId="4" borderId="13" xfId="0" applyFont="1" applyFill="1" applyBorder="1" applyAlignment="1" applyProtection="1">
      <alignment horizontal="justify" vertical="center" wrapText="1"/>
      <protection hidden="1"/>
    </xf>
    <xf numFmtId="0" fontId="0" fillId="4" borderId="4" xfId="0" applyFill="1" applyBorder="1" applyAlignment="1" applyProtection="1">
      <alignment horizontal="justify" vertical="center" wrapText="1"/>
      <protection hidden="1"/>
    </xf>
    <xf numFmtId="0" fontId="22" fillId="4" borderId="4" xfId="0" applyFont="1" applyFill="1" applyBorder="1" applyAlignment="1" applyProtection="1">
      <alignment horizontal="justify" vertical="center" wrapText="1"/>
      <protection hidden="1"/>
    </xf>
    <xf numFmtId="0" fontId="4" fillId="4" borderId="14" xfId="0" applyFont="1" applyFill="1" applyBorder="1" applyAlignment="1" applyProtection="1">
      <alignment horizontal="justify" vertical="center" wrapText="1"/>
      <protection hidden="1"/>
    </xf>
    <xf numFmtId="0" fontId="23" fillId="4" borderId="14" xfId="0" applyFont="1" applyFill="1" applyBorder="1" applyAlignment="1" applyProtection="1">
      <alignment horizontal="justify" vertical="center" wrapText="1"/>
      <protection hidden="1"/>
    </xf>
    <xf numFmtId="0" fontId="5" fillId="4" borderId="4" xfId="0" applyFont="1" applyFill="1" applyBorder="1" applyAlignment="1" applyProtection="1">
      <alignment horizontal="justify" vertical="center" wrapText="1"/>
      <protection hidden="1"/>
    </xf>
    <xf numFmtId="0" fontId="5" fillId="4" borderId="13" xfId="0" applyFont="1" applyFill="1" applyBorder="1" applyAlignment="1" applyProtection="1">
      <alignment horizontal="justify" vertical="center" wrapText="1"/>
      <protection hidden="1"/>
    </xf>
    <xf numFmtId="0" fontId="22" fillId="4" borderId="13" xfId="0" quotePrefix="1" applyFont="1" applyFill="1" applyBorder="1" applyAlignment="1" applyProtection="1">
      <alignment horizontal="justify" vertical="center" wrapText="1"/>
      <protection hidden="1"/>
    </xf>
    <xf numFmtId="0" fontId="24" fillId="4" borderId="13" xfId="0" applyFont="1" applyFill="1" applyBorder="1" applyAlignment="1" applyProtection="1">
      <alignment horizontal="justify" vertical="center" wrapText="1"/>
      <protection hidden="1"/>
    </xf>
    <xf numFmtId="0" fontId="24" fillId="4" borderId="4" xfId="0" applyFont="1" applyFill="1" applyBorder="1" applyAlignment="1" applyProtection="1">
      <alignment horizontal="justify" vertical="center" wrapText="1"/>
      <protection hidden="1"/>
    </xf>
    <xf numFmtId="0" fontId="4" fillId="6" borderId="4" xfId="0" applyFont="1" applyFill="1" applyBorder="1" applyAlignment="1" applyProtection="1">
      <alignment horizontal="justify" vertical="center" wrapText="1"/>
      <protection hidden="1"/>
    </xf>
    <xf numFmtId="0" fontId="0" fillId="4" borderId="13" xfId="0" applyFill="1" applyBorder="1" applyAlignment="1" applyProtection="1">
      <alignment horizontal="justify" vertical="center" wrapText="1"/>
      <protection hidden="1"/>
    </xf>
    <xf numFmtId="0" fontId="5" fillId="8"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164" fontId="0" fillId="0" borderId="4" xfId="0" applyNumberFormat="1" applyBorder="1" applyAlignment="1" applyProtection="1">
      <alignment horizontal="justify" vertical="center" wrapText="1"/>
      <protection hidden="1"/>
    </xf>
    <xf numFmtId="0" fontId="22" fillId="4" borderId="13" xfId="0" applyFont="1" applyFill="1" applyBorder="1" applyAlignment="1" applyProtection="1">
      <alignment horizontal="justify" vertical="center" wrapText="1"/>
      <protection hidden="1"/>
    </xf>
    <xf numFmtId="0" fontId="4" fillId="7" borderId="4" xfId="0" applyFont="1" applyFill="1" applyBorder="1" applyAlignment="1" applyProtection="1">
      <alignment horizontal="justify" vertical="center" wrapText="1"/>
      <protection hidden="1"/>
    </xf>
    <xf numFmtId="0" fontId="5" fillId="5"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4" borderId="14" xfId="0" applyFill="1" applyBorder="1" applyAlignment="1" applyProtection="1">
      <alignment horizontal="justify" vertical="center" wrapText="1"/>
      <protection hidden="1"/>
    </xf>
    <xf numFmtId="0" fontId="4" fillId="27" borderId="4" xfId="0" applyFont="1" applyFill="1" applyBorder="1" applyAlignment="1" applyProtection="1">
      <alignment horizontal="justify" vertical="center" wrapText="1"/>
      <protection hidden="1"/>
    </xf>
    <xf numFmtId="0" fontId="5" fillId="6"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8" borderId="4" xfId="0" applyFont="1" applyFill="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5" fillId="0" borderId="6" xfId="0" applyFont="1" applyBorder="1" applyAlignment="1" applyProtection="1">
      <alignment horizontal="justify" vertical="center" wrapText="1"/>
      <protection hidden="1"/>
    </xf>
    <xf numFmtId="0" fontId="0" fillId="4" borderId="4" xfId="0" quotePrefix="1" applyFill="1" applyBorder="1" applyAlignment="1" applyProtection="1">
      <alignment horizontal="justify" vertical="center" wrapText="1"/>
      <protection hidden="1"/>
    </xf>
    <xf numFmtId="0" fontId="5" fillId="0" borderId="16" xfId="0" applyFont="1" applyBorder="1" applyAlignment="1" applyProtection="1">
      <alignment horizontal="justify" vertical="center" wrapText="1"/>
      <protection hidden="1"/>
    </xf>
    <xf numFmtId="0" fontId="22" fillId="4" borderId="4" xfId="0" quotePrefix="1" applyFont="1" applyFill="1" applyBorder="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2" fillId="0" borderId="0" xfId="0" applyFont="1" applyAlignment="1" applyProtection="1">
      <alignment horizontal="center" vertical="center" wrapText="1"/>
      <protection hidden="1"/>
    </xf>
    <xf numFmtId="0" fontId="0" fillId="0" borderId="0" xfId="0" applyAlignment="1">
      <alignment horizontal="center" vertical="center"/>
    </xf>
    <xf numFmtId="0" fontId="1" fillId="0" borderId="15" xfId="0" applyFont="1" applyFill="1" applyBorder="1" applyAlignment="1">
      <alignment horizontal="center" vertical="center"/>
    </xf>
    <xf numFmtId="0" fontId="10" fillId="6" borderId="0" xfId="0" applyFont="1" applyFill="1" applyAlignment="1">
      <alignment horizontal="left" vertical="center"/>
    </xf>
    <xf numFmtId="0" fontId="0" fillId="0" borderId="0" xfId="0" applyFill="1" applyAlignment="1">
      <alignment horizontal="left" vertical="center"/>
    </xf>
    <xf numFmtId="0" fontId="10" fillId="7" borderId="0" xfId="0" applyFont="1" applyFill="1" applyAlignment="1">
      <alignment horizontal="left" vertical="center"/>
    </xf>
    <xf numFmtId="0" fontId="22" fillId="5" borderId="0" xfId="0" applyFont="1" applyFill="1" applyAlignment="1">
      <alignment horizontal="left" vertical="center"/>
    </xf>
    <xf numFmtId="0" fontId="0" fillId="0" borderId="9" xfId="0" applyFill="1" applyBorder="1" applyAlignment="1">
      <alignment horizontal="left" vertical="center"/>
    </xf>
    <xf numFmtId="0" fontId="0" fillId="8" borderId="9" xfId="0" applyFill="1" applyBorder="1" applyAlignment="1">
      <alignment horizontal="left" vertical="center"/>
    </xf>
    <xf numFmtId="0" fontId="0" fillId="8" borderId="5" xfId="0" applyFill="1" applyBorder="1" applyAlignment="1">
      <alignment horizontal="left" vertical="center"/>
    </xf>
    <xf numFmtId="0" fontId="0" fillId="0" borderId="5" xfId="0" applyFill="1" applyBorder="1" applyAlignment="1">
      <alignment horizontal="left" vertical="center"/>
    </xf>
    <xf numFmtId="0" fontId="1" fillId="0" borderId="5" xfId="0" applyFont="1" applyFill="1" applyBorder="1" applyAlignment="1">
      <alignment horizontal="center" vertical="center"/>
    </xf>
  </cellXfs>
  <cellStyles count="4">
    <cellStyle name="Hipervínculo" xfId="1" builtinId="8"/>
    <cellStyle name="Normal" xfId="0" builtinId="0"/>
    <cellStyle name="Normal 2" xfId="2" xr:uid="{00000000-0005-0000-0000-000002000000}"/>
    <cellStyle name="Porcentaje" xfId="3" builtinId="5"/>
  </cellStyles>
  <dxfs count="44">
    <dxf>
      <font>
        <color rgb="FF92D050"/>
      </font>
    </dxf>
    <dxf>
      <font>
        <color rgb="FFFF0000"/>
      </font>
    </dxf>
    <dxf>
      <font>
        <color rgb="FFFF0000"/>
      </font>
    </dxf>
    <dxf>
      <font>
        <color rgb="FFFFC000"/>
      </font>
    </dxf>
    <dxf>
      <font>
        <color rgb="FFFFFF00"/>
      </font>
    </dxf>
    <dxf>
      <font>
        <color rgb="FF92D050"/>
      </font>
    </dxf>
    <dxf>
      <font>
        <color rgb="FFFF0000"/>
      </font>
    </dxf>
    <dxf>
      <font>
        <color rgb="FFFFC000"/>
      </font>
    </dxf>
    <dxf>
      <font>
        <color rgb="FFFFFF00"/>
      </font>
    </dxf>
    <dxf>
      <font>
        <color rgb="FF92D050"/>
      </font>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[Mapa_de_Riesgos_Institucional_Corrupcion_2022_Version_1_SC.xlsx]Dependencias_Procesos!TablaDinámica2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Dependencias_Procesos!$A$4:$A$17</c:f>
              <c:strCache>
                <c:ptCount val="13"/>
                <c:pt idx="0">
                  <c:v>Dirección de Contratación</c:v>
                </c:pt>
                <c:pt idx="1">
                  <c:v>Dirección de Talento Humano</c:v>
                </c:pt>
                <c:pt idx="2">
                  <c:v>Dirección Distrital de Archivo de Bogotá</c:v>
                </c:pt>
                <c:pt idx="3">
                  <c:v>Oficina Asesora de Jurídica</c:v>
                </c:pt>
                <c:pt idx="4">
                  <c:v>Oficina de Alta Consejería de Paz, Víctimas y Reconciliación</c:v>
                </c:pt>
                <c:pt idx="5">
                  <c:v>Oficina de Alta Consejería Distrital de Tecnologías de Información y Comunicaciones - TIC</c:v>
                </c:pt>
                <c:pt idx="6">
                  <c:v>Oficina de Control Interno</c:v>
                </c:pt>
                <c:pt idx="7">
                  <c:v>Oficina de Control Interno Disciplinario</c:v>
                </c:pt>
                <c:pt idx="8">
                  <c:v>Oficina de Tecnologías de la Información y las Comunicaciones</c:v>
                </c:pt>
                <c:pt idx="9">
                  <c:v>Subdirección de Imprenta Distrital</c:v>
                </c:pt>
                <c:pt idx="10">
                  <c:v>Subdirección de Servicios Administrativos</c:v>
                </c:pt>
                <c:pt idx="11">
                  <c:v>Subdirección Financiera</c:v>
                </c:pt>
                <c:pt idx="12">
                  <c:v>Subsecretaría de Servicio a la Ciudadanía</c:v>
                </c:pt>
              </c:strCache>
            </c:strRef>
          </c:cat>
          <c:val>
            <c:numRef>
              <c:f>Dependencias_Procesos!$B$4:$B$17</c:f>
              <c:numCache>
                <c:formatCode>General</c:formatCode>
                <c:ptCount val="13"/>
                <c:pt idx="0">
                  <c:v>2</c:v>
                </c:pt>
                <c:pt idx="1">
                  <c:v>3</c:v>
                </c:pt>
                <c:pt idx="2">
                  <c:v>2</c:v>
                </c:pt>
                <c:pt idx="3">
                  <c:v>1</c:v>
                </c:pt>
                <c:pt idx="4">
                  <c:v>1</c:v>
                </c:pt>
                <c:pt idx="5">
                  <c:v>1</c:v>
                </c:pt>
                <c:pt idx="6">
                  <c:v>1</c:v>
                </c:pt>
                <c:pt idx="7">
                  <c:v>1</c:v>
                </c:pt>
                <c:pt idx="8">
                  <c:v>2</c:v>
                </c:pt>
                <c:pt idx="9">
                  <c:v>1</c:v>
                </c:pt>
                <c:pt idx="10">
                  <c:v>4</c:v>
                </c:pt>
                <c:pt idx="11">
                  <c:v>2</c:v>
                </c:pt>
                <c:pt idx="12">
                  <c:v>2</c:v>
                </c:pt>
              </c:numCache>
            </c:numRef>
          </c:val>
          <c:extLst>
            <c:ext xmlns:c16="http://schemas.microsoft.com/office/drawing/2014/chart" uri="{C3380CC4-5D6E-409C-BE32-E72D297353CC}">
              <c16:uniqueId val="{00000000-01D8-4BBB-8A27-4ACBF74FDBA5}"/>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[Mapa_de_Riesgos_Institucional_Corrupcion_2022_Version_1_SC.xlsx]Dependencias_Procesos!TablaDinámica3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Dependencias_Procesos!$A$27:$A$44</c:f>
              <c:strCache>
                <c:ptCount val="17"/>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Seguridad y Salud en el Trabajo</c:v>
                </c:pt>
                <c:pt idx="10">
                  <c:v>Gestión de Servicios Administrativos</c:v>
                </c:pt>
                <c:pt idx="11">
                  <c:v>Gestión del Sistema Distrital de Servicio a la Ciudadanía</c:v>
                </c:pt>
                <c:pt idx="12">
                  <c:v>Gestión Documental Interna</c:v>
                </c:pt>
                <c:pt idx="13">
                  <c:v>Gestión Estratégica de Talento Humano</c:v>
                </c:pt>
                <c:pt idx="14">
                  <c:v>Gestión Financiera</c:v>
                </c:pt>
                <c:pt idx="15">
                  <c:v>Gestión Jurídica</c:v>
                </c:pt>
                <c:pt idx="16">
                  <c:v>Gestión, Administración y Soporte de infraestructura y Recursos tecnológicos</c:v>
                </c:pt>
              </c:strCache>
            </c:strRef>
          </c:cat>
          <c:val>
            <c:numRef>
              <c:f>Dependencias_Procesos!$B$27:$B$44</c:f>
              <c:numCache>
                <c:formatCode>General</c:formatCode>
                <c:ptCount val="17"/>
                <c:pt idx="0">
                  <c:v>1</c:v>
                </c:pt>
                <c:pt idx="1">
                  <c:v>1</c:v>
                </c:pt>
                <c:pt idx="2">
                  <c:v>2</c:v>
                </c:pt>
                <c:pt idx="3">
                  <c:v>1</c:v>
                </c:pt>
                <c:pt idx="4">
                  <c:v>1</c:v>
                </c:pt>
                <c:pt idx="5">
                  <c:v>1</c:v>
                </c:pt>
                <c:pt idx="6">
                  <c:v>1</c:v>
                </c:pt>
                <c:pt idx="7">
                  <c:v>2</c:v>
                </c:pt>
                <c:pt idx="8">
                  <c:v>2</c:v>
                </c:pt>
                <c:pt idx="9">
                  <c:v>1</c:v>
                </c:pt>
                <c:pt idx="10">
                  <c:v>1</c:v>
                </c:pt>
                <c:pt idx="11">
                  <c:v>2</c:v>
                </c:pt>
                <c:pt idx="12">
                  <c:v>1</c:v>
                </c:pt>
                <c:pt idx="13">
                  <c:v>2</c:v>
                </c:pt>
                <c:pt idx="14">
                  <c:v>2</c:v>
                </c:pt>
                <c:pt idx="15">
                  <c:v>1</c:v>
                </c:pt>
                <c:pt idx="16">
                  <c:v>1</c:v>
                </c:pt>
              </c:numCache>
            </c:numRef>
          </c:val>
          <c:extLst>
            <c:ext xmlns:c16="http://schemas.microsoft.com/office/drawing/2014/chart" uri="{C3380CC4-5D6E-409C-BE32-E72D297353CC}">
              <c16:uniqueId val="{00000000-03A1-4234-B596-F56F4236FC37}"/>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1125260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588.728608101854" createdVersion="6" refreshedVersion="6" minRefreshableVersion="3" recordCount="23" xr:uid="{0592CD45-0A87-4AD3-B388-063742354C48}">
  <cacheSource type="worksheet">
    <worksheetSource ref="A11:CB34" sheet="Mapa_riesgos"/>
  </cacheSource>
  <cacheFields count="80">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6"/>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Probabilidad residual" numFmtId="0">
      <sharedItems/>
    </cacheField>
    <cacheField name="Valor porcentual probabilidad residual" numFmtId="166">
      <sharedItems containsSemiMixedTypes="0" containsString="0" containsNumber="1" minValue="5.3343359999999994E-3" maxValue="0.1764"/>
    </cacheField>
    <cacheField name="impacto residual" numFmtId="0">
      <sharedItems/>
    </cacheField>
    <cacheField name="Valor porcentual impacto residual" numFmtId="166">
      <sharedItems containsSemiMixedTypes="0" containsString="0" containsNumber="1" minValue="0.14238281250000001" maxValue="0.75"/>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longText="1"/>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12-17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1-12-1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1-12-04T00:00:00"/>
    </cacheField>
    <cacheField name="Aspecto(s) que cambiaron10" numFmtId="0">
      <sharedItems/>
    </cacheField>
    <cacheField name="Descripción de los cambios efectuados10" numFmtId="0">
      <sharedItems longText="1"/>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ount="13">
        <s v="Oficina de Alta Consejería Distrital de Tecnologías de Información y Comunicaciones - TIC"/>
        <s v="Dirección de Contratación"/>
        <s v="Oficina de Control Interno Disciplinario"/>
        <s v="Subdirección de Imprenta Distrital"/>
        <s v="Oficina de Tecnologías de la Información y las Comunicaciones"/>
        <s v="Oficina de Control Interno"/>
        <s v="Subdirección de Servicios Administrativos"/>
        <s v="Subsecretaría de Servicio a la Ciudadanía"/>
        <s v="Dirección Distrital de Archivo de Bogotá"/>
        <s v="Oficina Asesora de Jurídica"/>
        <s v="Dirección de Talento Humano"/>
        <s v="Subdirección Financiera"/>
        <s v="Oficina de Alta Consejería de Paz, Víctimas y Reconciliación"/>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588.72864814815" createdVersion="6" refreshedVersion="6" minRefreshableVersion="3" recordCount="23" xr:uid="{74BF4AD6-9E63-481B-838F-4FDD38F5A1F6}">
  <cacheSource type="worksheet">
    <worksheetSource ref="A11:CA34" sheet="Mapa_riesgos"/>
  </cacheSource>
  <cacheFields count="79">
    <cacheField name="Proceso / Proyecto de inversión" numFmtId="0">
      <sharedItems count="23">
        <s v="Asesoría Técnica y Proyectos en Materia TIC"/>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Jurídica"/>
        <s v="Gestión, Administración y Soporte de infraestructura y Recursos tecnológicos"/>
        <s v="Gestión de Seguridad y Salud en el Trabajo"/>
        <s v="Gestión de Servicios Administrativos"/>
        <s v="Gestión Documental Interna"/>
        <s v="Gestión Estratégica de Talento Humano"/>
        <s v="Gestión Financiera"/>
        <s v="Asistencia, atención y reparación integral a víctimas del conflicto armado e implementación de acciones de memoria, paz y reconciliación en Bogotá"/>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Descripción del riesgo" numFmtId="0">
      <sharedItems longText="1"/>
    </cacheField>
    <cacheField name="Fuente del riesgo" numFmtId="0">
      <sharedItems/>
    </cacheField>
    <cacheField name="Clasificación o tipo de riesgo" numFmtId="0">
      <sharedItems/>
    </cacheField>
    <cacheField name="Riesgo estratégic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6"/>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Probabilidad residual" numFmtId="0">
      <sharedItems/>
    </cacheField>
    <cacheField name="Valor porcentual probabilidad residual" numFmtId="166">
      <sharedItems containsSemiMixedTypes="0" containsString="0" containsNumber="1" minValue="5.3343359999999994E-3" maxValue="0.1764"/>
    </cacheField>
    <cacheField name="impacto residual" numFmtId="0">
      <sharedItems/>
    </cacheField>
    <cacheField name="Valor porcentual impacto residual" numFmtId="166">
      <sharedItems containsSemiMixedTypes="0" containsString="0" containsNumber="1" minValue="0.14238281250000001" maxValue="0.75"/>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características)" numFmtId="0">
      <sharedItems/>
    </cacheField>
    <cacheField name="Producto (acciones características)" numFmtId="0">
      <sharedItems longText="1"/>
    </cacheField>
    <cacheField name="Fecha de inicio (acciones características)" numFmtId="0">
      <sharedItems/>
    </cacheField>
    <cacheField name="Fecha de terminación (acciones características)" numFmtId="0">
      <sharedItems/>
    </cacheField>
    <cacheField name="Acciones (valoración):_x000a__x000a_Probabilidad_x000a_---------------_x000a_Impacto" numFmtId="0">
      <sharedItems longText="1"/>
    </cacheField>
    <cacheField name="Responsable de ejecución (acciones valoración)" numFmtId="0">
      <sharedItems/>
    </cacheField>
    <cacheField name="Producto (acciones valoración)" numFmtId="0">
      <sharedItems longText="1"/>
    </cacheField>
    <cacheField name="Fecha de inicio (acciones valoración)" numFmtId="0">
      <sharedItems/>
    </cacheField>
    <cacheField name="Fecha de terminación (acciones valoración)"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18-09-06T00:00:00" maxDate="2021-12-1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7-16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12-0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12-17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12-17T00:00:00"/>
    </cacheField>
    <cacheField name="Aspecto(s) que cambiaron8" numFmtId="0">
      <sharedItems/>
    </cacheField>
    <cacheField name="Descripción de los cambios efectuados8" numFmtId="0">
      <sharedItems longText="1"/>
    </cacheField>
    <cacheField name="Fecha de cambio9" numFmtId="164">
      <sharedItems containsDate="1" containsMixedTypes="1" minDate="2021-09-13T00:00:00" maxDate="2021-12-17T00:00:00"/>
    </cacheField>
    <cacheField name="Aspecto(s) que cambiaron9" numFmtId="0">
      <sharedItems/>
    </cacheField>
    <cacheField name="Descripción de los cambios efectuados9" numFmtId="0">
      <sharedItems longText="1"/>
    </cacheField>
    <cacheField name="Fecha de cambio10" numFmtId="164">
      <sharedItems containsDate="1" containsMixedTypes="1" minDate="2021-12-03T00:00:00" maxDate="2021-12-04T00:00:00"/>
    </cacheField>
    <cacheField name="Aspecto(s) que cambiaron10" numFmtId="0">
      <sharedItems/>
    </cacheField>
    <cacheField name="Descripción de los cambios efectuados10" numFmtId="0">
      <sharedItems longText="1"/>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s v="Asesoría Técnica y Proyectos en Materia TIC"/>
    <s v="Asesorar  Técnicamente  y  formular  Proyectos  en  materia  TIC,  para  la  ejecución  del  Plan  Distrital  de  Desarrollo  y  las  Políticas, Directrices  y  Lineamientos  TIC  en  el  Distrito  Capital."/>
    <s v="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
    <s v="Jefe de Oficina Alta Consejería Distrital de Tecnologías de la Información y las Comunicaciones -TIC-"/>
    <s v="Misional"/>
    <s v="Ejecutar las Asesorías Técnicas y Proyectos en materia TIC y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Corrupción"/>
    <s v="Fraude interno"/>
    <s v="Sí"/>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4. Promover procesos de transformación digital en la Secretaría General para aportar a la gestión pública eficiente."/>
    <s v="- -- Ningún trámite y/o procedimiento administrativo_x000a__x000a_"/>
    <s v="- Ningún otro proceso en el Sistema de Gestión de Calidad_x000a__x000a__x000a__x000a_"/>
    <s v="- No aplica_x000a__x000a__x000a__x000a_"/>
    <s v="Muy baja (1)"/>
    <n v="0.2"/>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Muy baja (1)"/>
    <n v="9.8000000000000004E-2"/>
    <s v="Catastrófico (5)"/>
    <n v="0.75"/>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visar los formatos asociados al procedimiento, en busca de identificar mejoras que permitan fortalecer la gestión del riesgo._x000a_- Verificar la implementación de los formatos ajustados._x000a__x000a__x000a__x000a__x000a__x000a__x000a__x000a__x000a_________________x000a__x000a__x000a__x000a__x000a__x000a__x000a__x000a__x000a__x000a__x000a_"/>
    <s v="- Profesionales responsables de Riesgos en la ACDTIC_x000a_- Profesionales responsables de Riesgos en la ACDTIC_x000a__x000a__x000a__x000a__x000a__x000a__x000a__x000a__x000a_________________x000a__x000a__x000a__x000a__x000a__x000a__x000a__x000a__x000a__x000a__x000a_"/>
    <s v="- Reunión de revisión de Formatos._x000a_- Reunión de verificación implementación  de Formatos._x000a__x000a__x000a__x000a__x000a__x000a__x000a__x000a__x000a_________________x000a__x000a__x000a__x000a__x000a__x000a__x000a__x000a__x000a__x000a__x000a_"/>
    <s v="15/03/2022_x000a_01/07/2022_x000a__x000a__x000a__x000a__x000a__x000a__x000a__x000a__x000a_________________x000a__x000a__x000a__x000a__x000a__x000a__x000a__x000a__x000a__x000a__x000a_"/>
    <s v="30/06/2022_x000a_30/12/2022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_x000a_- Actualizar el mapa de riesgos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_x000a_- Mapa de riesg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x v="0"/>
  </r>
  <r>
    <s v="Contratación"/>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Verificar los estudios y documentos previo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s v="Corrupción"/>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Muy baja (1)"/>
    <n v="5.04E-2"/>
    <s v="Catastrófico (5)"/>
    <n v="0.5625"/>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delantar una socialización a los  enlaces contractuales de las dependencias sobre la estructuración de estudios y documentos previos para adelantar los procesos contractuales con fundamento en los procedimientos internos._x000a_- Adelantar la actualización de la 4231000-GS-081-Guía para la estructuración de estudios previos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Evidencias de la socialización adelantada_x000a_- Guía para la estructuración de estudios previos-4231000-GS-081 actualizada_x000a__x000a__x000a__x000a__x000a__x000a__x000a__x000a__x000a_________________x000a__x000a__x000a__x000a__x000a__x000a__x000a__x000a__x000a__x000a__x000a_"/>
    <s v="01/07/2022_x000a_01/02/2022_x000a__x000a__x000a__x000a__x000a__x000a__x000a__x000a__x000a_________________x000a__x000a__x000a__x000a__x000a__x000a__x000a__x000a__x000a__x000a__x000a_"/>
    <s v="31/12/2022_x000a_30/06/2022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x v="1"/>
  </r>
  <r>
    <s v="Contratación"/>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Supervisar la ejecución de los contratos y/o convenios, y la conformidad de los productos, servicios y obras contratados para el proceso."/>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Corrupción"/>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Muy baja (1)"/>
    <n v="8.3999999999999991E-2"/>
    <s v="Catastrófico (5)"/>
    <n v="0.5625"/>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x v="1"/>
  </r>
  <r>
    <s v="Control Disciplinario"/>
    <s v="Lograr  la  notificación  oportuna  y  ajustada  a  la  normatividad  de  las  decisiones  administrativas  y  establecer  los  fallos  absolutorios o condenatorios,  ajustados  a  la  normativa,  los  procedimientos  y  protocolos  dispuestos  por  la  Secretaría  General,  para  estos  efectos."/>
    <s v="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
    <s v="Jefe Oficina de Control Interno Disciplinario"/>
    <s v="Control"/>
    <s v="Evaluar las quejas o informes e iniciar proceso ordinario o verbal según proceda"/>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Corrupción"/>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Falta de personal para priorizar los procesos disciplinarios que llevan largo tiempo en la dependencia y/o asuntos próximos a vencerse._x000a_- Presentarse una situación de conflicto de interés y no manifestarlo._x000a_- Dificultad en la implementación de la normatividad disciplinaria por modificación de legislación.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3.5279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los procedimientos verbal y ordinario conforme a la normatividad del nuevo Código General Disciplinario._x000a_-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_______________x000a__x000a__x000a__x000a__x000a__x000a__x000a__x000a__x000a__x000a__x000a_"/>
    <s v="- Jefe de la Oficina de Control Interno Disciplinario_x000a_- Jefe de la Oficina de Control Interno Disciplinario_x000a_- Jefe de la Oficina de Control Interno Disciplinario_x000a__x000a__x000a__x000a__x000a__x000a__x000a__x000a_________________x000a__x000a__x000a__x000a__x000a__x000a__x000a__x000a__x000a__x000a__x000a_"/>
    <s v="- Procedimientos verbal y ordinario actualizados._x000a_-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_______________x000a__x000a__x000a__x000a__x000a__x000a__x000a__x000a__x000a__x000a__x000a_"/>
    <s v="01/03/2022_x000a_14/02/2022_x000a_29/04/2022_x000a__x000a__x000a__x000a__x000a__x000a__x000a__x000a_________________x000a__x000a__x000a__x000a__x000a__x000a__x000a__x000a__x000a__x000a__x000a_"/>
    <s v="30/05/2022_x000a_30/11/2022_x000a_31/12/2022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Interno Disciplinario, con el fin de tramitar las actuaciones derivadas de la declaratoria de prescripción y/o caducidad._x000a__x000a__x000a__x000a__x000a__x000a__x000a_- Actualizar el mapa de riesgos Control Disciplinario"/>
    <s v="- Jefe Oficina de Control Interno Disciplinario_x000a_- Jefe Oficina de Control Interno Disciplinario._x000a_- Jefe Oficina de Control Interno Disciplinario._x000a__x000a__x000a__x000a__x000a__x000a__x000a_- Jefe Oficina de Control Interno Disciplinario"/>
    <s v="-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x v="2"/>
  </r>
  <r>
    <s v="Elaboración de Impresos y Registro Distrital"/>
    <s v="Elaborar  los  impresos  de  los  trabajos  de  artes  gráficas  requeridos  por  las  entidades,  organismos  y  órganos  de  control  del  Distrito Capital  y  garantizar  la  eficacia  y  transparencia  pública  con  la  publicación  de  los  actos  y  documentos  administrativos  en  el  Registro Distrital."/>
    <s v="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
    <s v="Subdirector(a) de Imprenta Distrital"/>
    <s v="Misional"/>
    <s v="Recibir y custodiar los insumos y materas primas durante el proceso de producción y elaborar los impresos de conformidad con las características técnicas requeridas hasta la entrega del producto terminado al almacé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Corrupción"/>
    <s v="Fraude interno"/>
    <s v="No"/>
    <s v="- Posible vulnerabilidad en los controles de utilización de infraestructura y del recurso humano._x000a_- Falta de transparencia en las actuaciones._x000a__x000a__x000a__x000a__x000a__x000a__x000a__x000a_"/>
    <s v="- Tendencia a la personalización de productos, los cuales no se elaboran en la Subdirección de Imprenta Distrital._x000a_- Intención de soborno de terceros a funcionarios del Subdirección de Imprenta Distrital, para la realización de trabajos de impresión de artes gráficas, ajenos a la administración distrital._x000a_- Presiones o motivaciones individuales, sociales o colectivas, que inciten a la realizar conductas contrarias al deber ser._x000a__x000a__x000a__x000a__x000a__x000a__x000a_"/>
    <s v="- Reducción de disponibilidades de recursos técnicos, intelectuales y materiales para el cumplimiento de la demanda oficial de servicios._x000a_- La buena reputación de la Subdirección de Imprenta Distrital y por consiguiente la Secretaría General de la Alcaldía Mayor de Bogotá, D.C., se vería afectada, lo cual generaría desconfianza ante las partes interesadas.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uy baja (1)"/>
    <n v="0.2"/>
    <s v="Moderado (3)"/>
    <n v="0.6"/>
    <s v="Moderado"/>
    <s v="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_x0009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análisis de los actuales puntos de control del procedimiento de producción de artes gráficas para entidades distritales y su vulnerabilidad para con posibilidad de materialización del riesgo._x000a__x000a__x000a__x000a__x000a__x000a__x000a__x000a__x000a__x000a_________________x000a__x000a__x000a__x000a__x000a__x000a__x000a__x000a__x000a__x000a__x000a_"/>
    <s v="- El (la) Subdirector(a) Técnico(a) de la Imprenta Distrital_x000a__x000a__x000a__x000a__x000a__x000a__x000a__x000a__x000a__x000a_________________x000a__x000a__x000a__x000a__x000a__x000a__x000a__x000a__x000a__x000a__x000a_"/>
    <s v="- Informe de resultados del análisis.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_x000a_- Ejecutar las acciones inherentes a la Subdirección de Imprenta Distrital, determinadas en el fallo,_x000a__x000a__x000a__x000a__x000a__x000a__x000a__x000a_- Actualizar el mapa de riesgos Elaboración de Impresos y Registro Distrital"/>
    <s v="- Subdirector(a) de Imprenta Distrital_x000a_- Subdirector(a) de Imprenta Distrital_x000a__x000a__x000a__x000a__x000a__x000a__x000a__x000a_- Subdirector(a) de Imprenta Distrital"/>
    <s v="-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_x000a_- Plan de acción para el cumplimiento del fallo._x000a__x000a__x000a__x000a__x000a__x000a__x000a__x000a_- Mapa de riesg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proyecto de inversión._x000a_Fila 126, 127, 128, 142 y 143 : Cambio de ejecución a &quot;Siempre&quot;_x000a_Fila 189: Cambio a &quot;Reducir&quot;_x000a_Fila 214,215,215, 224y 225: Se borra contenido inicial  por cambio de solidez._x000a_"/>
    <d v="2021-12-13T00:00:00"/>
    <s v="Identificación del riesgo_x000a_Análisis antes de controles_x000a_Análisis de controles_x000a_Análisis después de controles_x000a_Tratamiento del riesgo"/>
    <s v="Se ajustó la identificación del riesgo._x000a_Se ajustó la redacción y evaluación de los controles según los criterios definidos._x000a_Se incluyeron los controles correctivos._x000a_Se ajustaron las acciones de contingencia._x000a_Se definieron las acciones de tratamiento a implementar en la vigencia 2022._x000a_Se actualizó el contexto de la gestión del proceso._x000a_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
    <s v=""/>
    <s v="_x000a__x000a__x000a__x000a_"/>
    <s v=""/>
    <s v=""/>
    <s v="_x000a__x000a__x000a__x000a_"/>
    <s v=""/>
    <s v=""/>
    <s v="_x000a__x000a__x000a__x000a_"/>
    <s v=""/>
    <s v=""/>
    <s v="_x000a__x000a__x000a__x000a_"/>
    <s v=""/>
    <s v=""/>
    <s v="_x000a__x000a__x000a__x000a_"/>
    <s v=""/>
    <x v="3"/>
  </r>
  <r>
    <s v="Estrategia de Tecnologías de la Información y las Comunicaciones"/>
    <s v="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
    <s v="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
    <s v="Jefe Oficina de Tecnologías de la Información y las Comunicaciones"/>
    <s v="Estratégico"/>
    <s v="Formular el Plan Estratégico  de Tecnologías de la Información y las Comunicaciones "/>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Corrupción"/>
    <s v="Ejecución y administración de procesos"/>
    <s v="Sí"/>
    <s v="- Conflicto de intereses._x000a_- Desatención a las observaciones encontradas, requisitos legales y técnicos establecidos en la formulación en los proyectos establecidos para la definición del PETI_x000a_- Falta de Transparencia en las actuaciones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Muy baja (1)"/>
    <n v="0.2"/>
    <s v="Mayor (4)"/>
    <n v="0.8"/>
    <s v="Alto"/>
    <s v="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_x0009__x0009_"/>
    <s v="Muy baja (1)"/>
    <n v="2.1167999999999999E-2"/>
    <s v="Mayor (4)"/>
    <n v="0.60000000000000009"/>
    <s v="Alto"/>
    <s v="La valoración del riesgo después de controles quedó en escala de probabilidad MUY BAJA y el impacto bajo de catastrófico a MAYOR. En consecuencia deja el riesgo en zona resultante ALTA."/>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integrantes de los procesos con el fin de fortalecer la aplicación de controles en los proceso_x000a__x000a__x000a__x000a__x000a__x000a__x000a__x000a__x000a__x000a_________________x000a__x000a_- Sensibilizar a integrantes de los procesos con el fin de fortalecer la aplicación de controles en los proceso_x000a__x000a__x000a__x000a__x000a__x000a__x000a__x000a__x000a_"/>
    <s v="- Jefe de la OTIC_x000a__x000a__x000a__x000a__x000a__x000a__x000a__x000a__x000a__x000a_________________x000a__x000a_- Jefe de la OTIC_x000a__x000a__x000a__x000a__x000a__x000a__x000a__x000a__x000a_"/>
    <s v="- Sensibilización a los integrantes del proceso_x000a__x000a__x000a__x000a__x000a__x000a__x000a__x000a__x000a__x000a_________________x000a__x000a_- Sensibilización a los integrantes del proceso_x000a__x000a__x000a__x000a__x000a__x000a__x000a__x000a__x000a_"/>
    <s v="28/02/2022_x000a__x000a__x000a__x000a__x000a__x000a__x000a__x000a__x000a__x000a_________________x000a__x000a_28/02/2022_x000a__x000a__x000a__x000a__x000a__x000a__x000a__x000a__x000a_"/>
    <s v="30/05/2022_x000a__x000a__x000a__x000a__x000a__x000a__x000a__x000a__x000a__x000a_________________x000a__x000a_30/05/2022_x000a__x000a__x000a__x000a__x000a__x000a__x000a__x000a__x000a_"/>
    <s v="-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12-15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4"/>
  </r>
  <r>
    <s v="Evaluación del Sistema de Control Interno"/>
    <s v="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
    <s v="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
    <s v="Jefe Oficina de Control Interno"/>
    <s v="Control"/>
    <s v="Desarrollar la fase de ejecución de la auditoria interna (de gestión o de la calidad), evaluación, reportes o informes de ley o seguimiento."/>
    <s v="Posibilidad de afectación reputacional por uso indebido de información privilegiada para beneficio propio o de un tercero, debido a debilidades en el proceder ético del auditor"/>
    <s v="Corrupción"/>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7.1999999999999995E-2"/>
    <s v="Mayor (4)"/>
    <n v="0.60000000000000009"/>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dos taller internos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2 talleres internos realizados._x000a__x000a__x000a__x000a__x000a__x000a__x000a__x000a__x000a__x000a_________________x000a__x000a__x000a__x000a__x000a__x000a__x000a__x000a__x000a__x000a__x000a_"/>
    <s v="01/04/2022_x000a__x000a__x000a__x000a__x000a__x000a__x000a__x000a__x000a__x000a_________________x000a__x000a__x000a__x000a__x000a__x000a__x000a__x000a__x000a__x000a__x000a_"/>
    <s v="30/09/2022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s v=""/>
    <s v="_x000a__x000a__x000a__x000a_"/>
    <s v=""/>
    <s v=""/>
    <s v="_x000a__x000a__x000a__x000a_"/>
    <s v=""/>
    <s v=""/>
    <s v="_x000a__x000a__x000a__x000a_"/>
    <s v=""/>
    <s v=""/>
    <s v="_x000a__x000a__x000a__x000a_"/>
    <s v=""/>
    <s v=""/>
    <s v="_x000a__x000a__x000a__x000a_"/>
    <s v=""/>
    <x v="5"/>
  </r>
  <r>
    <s v="Gestión de Recursos Físicos"/>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Gestionar los recursos necesarios para el ingreso a bodega y registro en los inventarios de los bienes objeto de solicitu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Muy baja (1)"/>
    <n v="1.48176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_x000a__x000a__x000a__x000a__x000a__x000a__x000a__x000a__x000a__x000a_________________x000a__x000a__x000a__x000a__x000a__x000a__x000a__x000a__x000a__x000a__x000a_"/>
    <s v="- Profesional Especializado y Contratista_x000a_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29/07/2022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x v="6"/>
  </r>
  <r>
    <s v="Gestión de Recursos Físicos"/>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Seguimiento y control de la información de los bienes de propiedad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Muy baja (1)"/>
    <n v="2.1167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Elaborar y consolidar el listado de gestores de inventarios 2022 según delegación realizada por los jefes de dependencia._x000a_-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_x000a__x000a__x000a__x000a__x000a__x000a__x000a__x000a__x000a_________________x000a__x000a__x000a__x000a__x000a__x000a__x000a__x000a__x000a__x000a__x000a_"/>
    <s v="- Profesional Especializado y Contratista_x000a_- Profesional Universitario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 Evidencias de reunión y listados de asistencia de las socializaciones realizadas._x000a__x000a__x000a__x000a__x000a__x000a__x000a__x000a__x000a_________________x000a__x000a__x000a__x000a__x000a__x000a__x000a__x000a__x000a__x000a__x000a_"/>
    <s v="01/02/2022_x000a_01/02/2022_x000a__x000a__x000a__x000a__x000a__x000a__x000a__x000a__x000a_________________x000a__x000a__x000a__x000a__x000a__x000a__x000a__x000a__x000a__x000a__x000a_"/>
    <s v="29/07/2022_x000a_29/07/2022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6"/>
  </r>
  <r>
    <s v="Gestión del Sistema Distrital de Servicio a la Ciudadanía"/>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Prestar servicios de información y orientación a la ciudadanía, a través de los canales de interacción del modelo multicanal"/>
    <s v="Posibilidad de afectación reputacional por pérdida de credibilidad y confianza en la Secretaría General, debido a realización de cobros indebidos durante la prestación del servicio en el canal presencial de la Red CADE dispuesto para el servicio a la ciudadanía"/>
    <s v="Corrupción"/>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Muy baja (1)"/>
    <n v="0.11759999999999998"/>
    <s v="Mayor (4)"/>
    <n v="0.60000000000000009"/>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Red CADE sensibilizados los valores de integridad y las posibles consecuencias disciplinarias establecidas en el Código Disciplinario Único.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s v=""/>
    <s v="_x000a__x000a__x000a__x000a_"/>
    <s v=""/>
    <s v=""/>
    <s v="_x000a__x000a__x000a__x000a_"/>
    <s v=""/>
    <s v=""/>
    <s v="_x000a__x000a__x000a__x000a_"/>
    <s v=""/>
    <x v="7"/>
  </r>
  <r>
    <s v="Gestión del Sistema Distrital de Servicio a la Ciudadanía"/>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Realizar seguimiento y monitoreo a la gestión de las entidades participantes en la prestación de servicios a la ciudadanía."/>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Corrupción"/>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0/2022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s v=""/>
    <s v="_x000a__x000a__x000a__x000a_"/>
    <s v=""/>
    <s v=""/>
    <s v="_x000a__x000a__x000a__x000a_"/>
    <s v=""/>
    <s v=""/>
    <s v="_x000a__x000a__x000a__x000a_"/>
    <s v=""/>
    <s v=""/>
    <s v="_x000a__x000a__x000a__x000a_"/>
    <s v=""/>
    <x v="7"/>
  </r>
  <r>
    <s v="Gestión de la Función Archivística y del Patrimonio Documental del Distrito Capital"/>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Prestar el servicio para consulta de los fondos documentales custodiados por el archivo de Bogotá._x000a_Realizar Gestión de las solicitudes internas de documentos históricos"/>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Corrupción"/>
    <s v="Fraude interno"/>
    <s v="No"/>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Muy baja (1)"/>
    <n v="1.2700799999999998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el procedimiento Ingreso de documentos históricos al Archivo de Bogotá 2215300-PR-282 fortaleciendo la definición de los controles_x000a_- Actualizar el procedimiento Ingreso de documentos históricos al Archivo de Bogotá 2215300-PR-282 fortaleciendo la definición de los controles_x000a_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x000a__x000a_________________x000a__x000a__x000a__x000a__x000a__x000a__x000a__x000a__x000a__x000a__x000a_"/>
    <s v="- Procedimiento Ingreso de documentos históricos al Archivo de Bogotá 2215300-PR-282 actualizado_x000a_- Procedimiento Ingreso de documentos históricos al Archivo de Bogotá 2215300-PR-282 actualizado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15/06/2022_x000a_15/06/2022_x000a__x000a_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Gestión de la Función Archivística y del Patrimonio Documental del Distrito Capital"/>
    <s v="- Director(a) Distrital de Archivo de Bogotá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Director(a)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x v="8"/>
  </r>
  <r>
    <s v="Gestión de la Función Archivística y del Patrimonio Documental del Distrito Capital"/>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Diseñar o actualizar instrumentos técnicos para normalizar la gestión documental en el distrito capital._x000a_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upción"/>
    <s v="Fraude interno"/>
    <s v="No"/>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3.5279999999999992E-2"/>
    <s v="Mayor (4)"/>
    <n v="0.14238281250000001"/>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_x000a_-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_x000a__x000a__x000a__x000a__x000a__x000a__x000a__x000a__x000a_________________x000a__x000a__x000a__x000a__x000a__x000a__x000a__x000a__x000a__x000a__x000a_"/>
    <s v="- Director Distrital de Archivo de Bogotá_x000a_- Director Distrital de Archivo de Bogotá_x000a__x000a__x000a__x000a__x000a__x000a__x000a__x000a__x000a_________________x000a__x000a__x000a__x000a__x000a__x000a__x000a__x000a__x000a__x000a__x000a_"/>
    <s v="- Documento con línea argumentativa y acuerdos de servicio en materia contractual relacionadas con actividades de gestión documental y archivos._x000a_- Documento con línea argumentativa y acuerdos de servicio en materia contractual relacionadas con actividades de gestión documental y archivos._x000a__x000a__x000a__x000a__x000a__x000a__x000a__x000a__x000a_________________x000a__x000a__x000a__x000a__x000a__x000a__x000a__x000a__x000a__x000a__x000a_"/>
    <s v="21/02/2022_x000a_21/02/2022_x000a__x000a__x000a__x000a__x000a__x000a__x000a__x000a__x000a_________________x000a__x000a__x000a__x000a__x000a__x000a__x000a__x000a__x000a__x000a__x000a_"/>
    <s v="21/06/2022_x000a_21/06/2022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Gestión de la Función Archivística y del Patrimonio Documental del Distrito Capital"/>
    <s v="- Director(a) Distrital de Archivo de Bogotá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Director(a)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s v=""/>
    <s v="_x000a__x000a__x000a__x000a_"/>
    <s v=""/>
    <s v=""/>
    <s v="_x000a__x000a__x000a__x000a_"/>
    <s v=""/>
    <s v=""/>
    <s v="_x000a__x000a__x000a__x000a_"/>
    <s v=""/>
    <s v=""/>
    <s v="_x000a__x000a__x000a__x000a_"/>
    <s v=""/>
    <s v=""/>
    <s v="_x000a__x000a__x000a__x000a_"/>
    <s v=""/>
    <x v="8"/>
  </r>
  <r>
    <s v="Gestión Jurídica"/>
    <s v="Atender  las  necesidades  de  carácter  legal,  propendiendo  por  la  aplicación  de  la  normatividad  vigente  a  cada  uno  de  los procedimientos que se desarrollan en el marco jurídico, defensa institucional y representación judicial y extrajudicial de la Secretaría General."/>
    <s v="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
    <s v="Jefe de Oficina Asesora de Jurídica"/>
    <s v="Apoyo operativo"/>
    <s v="Gestionar la defensa judicial y extrajudicial de la Secretaría General de la Alcaldía Mayor de Bogotá, D. C."/>
    <s v="Posibilidad de afectación económica (o presupuestal) por interposición de reclamaciones,  solicitudes de conciliación, demandas y/o decisiones judiciales adversas a los interés de la Entidad, debido a por acción u omisión para favorecer intereses propios o de terceros"/>
    <s v="Corrupción"/>
    <s v="Ejecución y administración de procesos"/>
    <s v="No"/>
    <s v="- Dificultades en la transferencia de conocimiento entre los servidores que se vinculan y retiran de la entidad._x000a__x000a_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Posibilidad de ocurrencia de eventos que afecten la situación jurídica de la organización debido al  incumplimiento o desacato de la normatividad legal.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n v="0.6"/>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Muy baja (1)"/>
    <n v="4.3199999999999995E-2"/>
    <s v="Moderado (3)"/>
    <n v="0.25312499999999999"/>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lizar estudio, evaluación y análisis de las conciliaciones, procesos y laudos arbitrales que fueron de conocimiento del Comité de Conciliación._x000a__x000a__x000a__x000a__x000a__x000a__x000a__x000a__x000a_________________x000a__x000a__x000a__x000a__x000a__x000a__x000a__x000a__x000a__x000a__x000a_"/>
    <s v="- Jefe de Oficina Asesora de Jurídica _x000a_- Comité de Conciliación. _x000a__x000a__x000a__x000a__x000a__x000a__x000a__x000a__x000a_________________x000a__x000a__x000a_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_x000a__x000a__x000a__x000a__x000a__x000a__x000a__x000a__x000a_"/>
    <s v="28/02/2022_x000a_01/02/2022_x000a__x000a__x000a__x000a__x000a__x000a__x000a__x000a__x000a_________________x000a__x000a__x000a__x000a__x000a__x000a__x000a__x000a__x000a__x000a__x000a_"/>
    <s v="31/03/2022_x000a_31/12/2022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por acción u omisión para favorecer intereses propios o de terceros al operador disciplinario, y a la Oficina Asesora de Planeación en el informe de monitoreo en caso que tenga fallo.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mapa de riesgos Gestión Jurídica"/>
    <s v="- Jefe de Oficina Asesora de Jurídica_x000a_- Comité de Conciliación_x000a__x000a__x000a__x000a__x000a__x000a__x000a__x000a_- Jefe de Oficina Asesora de Jurídica"/>
    <s v="- Notificación realizada del presunto hecho de Posibilidad de afectación económica (o presupuestal) por interposición de reclamaciones,  solicitudes de conciliación, demandas y/o decisiones judiciales adversas a los interés de la Entidad, debido a por acción u omisión para favorecer intereses propios o de terceros al operador disciplinario, y reporte de monitoreo a la Oficina Asesora de Planeación en caso que el riesgo tenga fallo definitivo._x000a_- Realiza recomendaciones para prevenir la recurrencia de la causa que originó el proceso o la sentencia lo cual se consigna en el acta de Comité de Conciliación_x000a_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s v=""/>
    <s v="_x000a__x000a__x000a__x000a_"/>
    <s v=""/>
    <s v=""/>
    <s v="_x000a__x000a__x000a__x000a_"/>
    <s v=""/>
    <s v=""/>
    <s v="_x000a__x000a__x000a__x000a_"/>
    <s v=""/>
    <x v="9"/>
  </r>
  <r>
    <s v="Gestión, Administración y Soporte de infraestructura y Recursos tecnológicos"/>
    <s v="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
    <s v="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
    <s v="Jefe Oficina de Tecnologías de la Información y las Comunicaciones"/>
    <s v="Apoyo operativo"/>
    <s v="Administración  y/o gestión de los recursos de la Infraestructura tecnológica de la secretaria general"/>
    <s v="Posibilidad de afectación reputacional por inadecuado seguimiento a las actividades, debido a exceso de las facultades otorgadas en la administración  y/o gestión de los recursos de la Infraestructura tecnológica de la secretaria general"/>
    <s v="Corrupción"/>
    <s v="Fallas tecnológicas"/>
    <s v="No"/>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Procesos de apoyo operativo en el Sistema de Gestión de Calidad_x000a__x000a__x000a__x000a_"/>
    <s v="- No aplica_x000a__x000a__x000a__x000a_"/>
    <s v="Muy baja (1)"/>
    <n v="0.2"/>
    <s v="Moderado (3)"/>
    <n v="0.6"/>
    <s v="Moderado"/>
    <s v="La valoración antes de controles calificó en rara vez toda vez que existe una probabilidad MUY  BAJA  que suceda. _x000a_El impacto arrojó MODERADO  toda vez que impacta  la imagen y metas de la oficina sumado a que es de corrupción. Lo anterior dejó el riesgo en zona resultante como MODERADO."/>
    <s v="Muy baja (1)"/>
    <n v="5.3343359999999994E-3"/>
    <s v="Moderado (3)"/>
    <n v="0.44999999999999996"/>
    <s v="Moderado"/>
    <s v="La evaluación después de controles continúa en &quot;MUY BAJA dentro de la escala de probabilidad dada la solidez de los controles. No obstante el impacto continúa MODERADO  aunque la solidez de los controles detectivos es fuerte (por ser de corrupción), lo que deja en zona resultante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visar la precisión de las evidencias que se generan como resultado de la aplicación del control del procedimiento 2213200-PR-101 _x000a__x000a__x000a__x000a__x000a__x000a__x000a__x000a__x000a__x000a_________________x000a__x000a_- Verificar la pertinencia de las Modificación de 4204000-OT-020 Plan de Contingencia TI-DRP_x000a__x000a__x000a__x000a__x000a__x000a__x000a__x000a__x000a_"/>
    <s v="- Jefe de la OTIC_x000a__x000a__x000a__x000a__x000a__x000a__x000a__x000a__x000a__x000a_________________x000a__x000a_- Jefe de la OTIC_x000a__x000a__x000a__x000a__x000a__x000a__x000a__x000a__x000a_"/>
    <s v="- Procedimiento 2213200-PR-101 Modificado_x000a__x000a__x000a__x000a__x000a__x000a__x000a__x000a__x000a__x000a_________________x000a__x000a_- Modificación de 4204000-OT-020 Plan de Contingencia TI-DRP_x000a__x000a__x000a__x000a__x000a__x000a__x000a__x000a__x000a_"/>
    <s v="30/03/2022_x000a__x000a__x000a__x000a__x000a__x000a__x000a__x000a__x000a__x000a_________________x000a__x000a_01/04/2022_x000a__x000a__x000a__x000a__x000a__x000a__x000a__x000a__x000a_"/>
    <s v="30/05/2022_x000a__x000a__x000a__x000a__x000a__x000a__x000a__x000a__x000a__x000a_________________x000a__x000a_30/07/2022_x000a__x000a__x000a__x000a__x000a__x000a__x000a__x000a__x000a_"/>
    <s v="-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_x000a_- Determinar las acciones a seguir conforme al análisis de los hechos para subsanar de manera inmediata_x000a__x000a__x000a__x000a__x000a__x000a__x000a__x000a_- Actualizar el mapa de riesgos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_x000a_- Acta o evidencia de reunión _x000a__x000a__x000a__x000a__x000a__x000a__x000a__x000a_- Mapa de riesg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4"/>
  </r>
  <r>
    <s v="Gestión de Seguridad y Salud en el Trabajo"/>
    <s v="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
    <s v="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
    <s v="Director(a) de Talento Humano"/>
    <s v="Apoyo operativo"/>
    <s v="Ejecutar actividades de Gestión de Peligros, Riesgos y Amenazas."/>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Corrupción"/>
    <s v="Fraude interno"/>
    <s v="No"/>
    <s v="- Deficiencias en la administración (custodio, uso y manejo) de los elementos dispuestos para la atención de emergencias en las distintas sedes de la entidad._x000a_- Deficiencias en la utilización de los elementos de protección personal - EPP por parte de los/as servidores/as y colaboradores/as de la entidad._x000a__x000a__x000a__x000a__x000a__x000a__x000a__x000a_"/>
    <s v="- Presiones o motivaciones individuales, sociales o colectivas, que inciten a realizar conductas contrarias al deber ser._x000a__x000a__x000a__x000a__x000a__x000a__x000a__x000a__x000a_"/>
    <s v="- Detrimento patrimonial_x000a_- Investigaciones disciplinarias._x000a_- Generación de reprocesos y desgaste administrativo._x000a_- Pérdida de credibilidad hacia la entidad de parte de los/as servidores/as, colaboradores/as y ciudadanos/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edia (3)"/>
    <n v="0.6"/>
    <s v="Mayor (4)"/>
    <n v="0.8"/>
    <s v="Alto"/>
    <s v="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
    <s v="Muy baja (1)"/>
    <n v="0.1764"/>
    <s v="Mayor (4)"/>
    <n v="0.45000000000000007"/>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Alinear actividades y puntos de control del procedimiento   4232000-PR-372 - Gestión de Peligros, Riesgos y Amenazas_x000a_ con los controles preventivos y detectivos definidos en el mapa de riesgo del proceso de Gestión de Seguridad y Salud en el Trabajo._x000a_- Alinear actividades y puntos de control del procedimiento   4232000-PR-372 - Gestión de Peligros, Riesgos y Amenazas_x000a_ con los controles preventivos y detectivos definidos en el mapa de riesgo del proceso de Gestión de Seguridad y Salud en el Trabajo._x000a_- Alinear actividades y puntos de control del procedimiento   4232000-PR-372 - Gestión de Peligros, Riesgos y Amenazas_x000a_ con los controles preventivos y detectivos definidos en el mapa de riesgo del proceso de Gestión de Seguridad y Salud en el Trabajo._x000a__x000a__x000a__x000a__x000a__x000a__x000a__x000a__x000a__x000a__x000a__x000a__x000a__x000a__x000a__x000a__x000a__x000a__x000a_________________x000a__x000a__x000a__x000a__x000a__x000a__x000a__x000a__x000a__x000a__x000a_"/>
    <s v="- Director/a Técnico/a de Talento Humano._x000a_- Director/a Técnico/a de Talento Humano._x000a_- Director/a Técnico/a de Talento Humano._x000a__x000a__x000a__x000a__x000a__x000a__x000a__x000a__x000a__x000a__x000a__x000a__x000a__x000a__x000a__x000a__x000a__x000a__x000a_________________x000a__x000a__x000a__x000a__x000a__x000a__x000a__x000a__x000a__x000a__x000a_"/>
    <s v="- Procedimiento 4232000-PR-372 - Gestión de Peligros, Riesgos y Amenazas       actualizado_x000a_- Procedimiento 4232000-PR-372 - Gestión de Peligros, Riesgos y Amenazas       actualizado_x000a_- Procedimiento 4232000-PR-372 - Gestión de Peligros, Riesgos y Amenazas       actualizado_x000a__x000a__x000a__x000a__x000a__x000a__x000a__x000a__x000a__x000a__x000a__x000a__x000a__x000a__x000a__x000a__x000a__x000a__x000a_________________x000a__x000a__x000a__x000a__x000a__x000a__x000a__x000a__x000a__x000a__x000a_"/>
    <s v="15/02/2022_x000a_15/02/2022_x000a_15/02/2022_x000a__x000a__x000a__x000a__x000a__x000a__x000a__x000a__x000a__x000a__x000a__x000a__x000a__x000a__x000a__x000a__x000a__x000a__x000a_________________x000a__x000a__x000a__x000a__x000a__x000a__x000a__x000a__x000a__x000a__x000a_"/>
    <s v="01/08/2022_x000a_01/08/2022_x000a_01/08/2022_x000a__x000a__x000a__x000a__x000a__x000a__x000a__x000a__x000a__x000a__x000a__x000a__x000a__x000a__x000a__x000a__x000a__x000a__x000a_________________x000a__x000a__x000a__x000a__x000a__x000a__x000a__x000a__x000a__x000a__x000a_"/>
    <s v="- Definir cronograma de verificación a la completitud de los botiquines ubicados en las diferentes sedes de la entidad._x000a__x000a__x000a__x000a__x000a__x000a__x000a__x000a__x000a__x000a_________________x000a__x000a__x000a__x000a__x000a__x000a__x000a__x000a__x000a__x000a__x000a_"/>
    <s v="- Director/a Técnico/a de Talento Humano._x000a__x000a__x000a__x000a__x000a__x000a__x000a__x000a__x000a__x000a_________________x000a__x000a__x000a__x000a__x000a__x000a__x000a__x000a__x000a__x000a__x000a_"/>
    <s v="- Cronograma de verificación a los botiquines en términos de completitud y cumplimiento de las condiciones establecidas en la normatividad aplicable.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15/03/2022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 Seguridad y Salud en el Trabaj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 Seguridad y Salud en el Trabajo, actualizado."/>
    <d v="2021-12-17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0"/>
  </r>
  <r>
    <s v="Gestión de Servicios Administrativos"/>
    <s v="Disponer de los recursos necesarios para garantizar la prestación de los servicios de apoyo administrativo para el cumplimiento de los objetivos de la Secretaría General de la Alcaldía Mayor de Bogotá D.C, y  la gestión de todas las dependencias que la componen."/>
    <s v="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
    <s v="Subdirector(a) de Servicios Administrativos"/>
    <s v="Apoyo operativo"/>
    <s v="Realizar la adquisición del bien o servicio y su legalización "/>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Corrupción"/>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Muy baja (1)"/>
    <n v="2.4695999999999999E-2"/>
    <s v="Mayor (4)"/>
    <n v="0.45000000000000007"/>
    <s v="Alto"/>
    <s v="Se determina la probabilidad (Muy baja (1)) ya que las actividades de control preventivas son fuertes y mitigan la mayoría de las causas. El riesgo no disminuye el impac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nsibilización del procedimiento a los jefes de las dependencias de la Secretaría General  y/o sus delegados, con énfasis en la prevención de la materialización del riesgo de corrupción.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Soportes del desarrollo de la sensibilización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07/2022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s v="- Subdirector(a) de Servicios Administrativos_x000a_- Subdirector(a) de Servicios Administrativos._x000a_- Subdirector Servicios Administrativos_x000a__x000a__x000a__x000a__x000a__x000a__x000a_- Subdirector(a) de Servicios Administrativos"/>
    <s v="-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s v=""/>
    <s v="_x000a__x000a__x000a__x000a_"/>
    <s v=""/>
    <s v=""/>
    <s v="_x000a__x000a__x000a__x000a_"/>
    <s v=""/>
    <s v=""/>
    <s v="_x000a__x000a__x000a__x000a_"/>
    <s v=""/>
    <x v="6"/>
  </r>
  <r>
    <s v="Gestión Documental Interna"/>
    <s v="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
    <s v="Inicia con la identificación de necesidades en materia archivística en la Secretaría General, la gestión de la documentación producida y recibida con fin de facilitar el acceso y finaliza con la atención a consultas de la información."/>
    <s v="Subdirector(a) de Servicios Administrativos"/>
    <s v="Apoyo operativo"/>
    <s v="Gestionar y tramitar las comunicaciones oficiales, transferencias documentales, actos administrativos, consulta y préstamo de documentos."/>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Corrupción"/>
    <s v="Ejecución y administración de procesos"/>
    <s v="Sí"/>
    <s v="- Dificultad en la articulación de actividades comunes a las dependencias._x000a_- No existe una apropiación frente a la cultura de la gestión documental por parte de los servidores públicos y demás personas involucradas con la entidad._x000a__x000a__x000a__x000a__x000a__x000a__x000a__x000a_"/>
    <s v="- Cambios de estructura organizacional que afecten el desempeño del proceso de gestión documental._x000a_- Altos costos de la tecnología.  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8.3999999999999991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Profesional Especializado (Subdirección de Servicios Administrativos)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_x000a__x000a__x000a_Tratamiento del riesgo"/>
    <s v="Se  ajusta acción de tratamiento para la vigencia,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
    <s v="_x000a__x000a__x000a__x000a_"/>
    <s v=""/>
    <x v="6"/>
  </r>
  <r>
    <s v="Gestión Estratégica de Talento Humano"/>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Anual de Vacantes y el Plan de Previsión de Recursos Humanos."/>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upción"/>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Muy baja (1)"/>
    <n v="2.1167999999999999E-2"/>
    <s v="Mayor (4)"/>
    <n v="0.60000000000000009"/>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Expedir la certificación de cumplimiento de requisitos mínimos con base en la información contenida en los soportes (certificaciones académicas o laborales) aportados por el aspirante en su hoja de vida o historia laboral.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_______________x000a__x000a__x000a__x000a__x000a__x000a__x000a__x000a__x000a__x000a__x000a_"/>
    <s v="- Profesional de la Dirección de Talento Humano autorizado por el(la) Director(a) de Talento Humano._x000a_- Director/a Técnico/a de Talento Humano_x000a_- Director/a Técnico/a de Talento Humano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_x000a_- Certificación de cumplimiento de requisitos mínimos proyectada y revisada por los Profesionales de la Dirección de Talento.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1/12/2022_x000a_31/12/2022_x000a_31/12/2022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Estratégica de Talento Humano"/>
    <s v="- Director(a) Técnico(a) de Talento Humano_x000a_- Director/a Técnico/a de Talento Humano y Profesional Especializado o Profesional Universitario de Talento Humano._x000a__x000a__x000a__x000a__x000a__x000a__x000a__x000a_- Director(a) Técnico(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s v=""/>
    <s v="_x000a__x000a__x000a__x000a_"/>
    <s v=""/>
    <s v=""/>
    <s v="_x000a__x000a__x000a__x000a_"/>
    <s v=""/>
    <s v=""/>
    <s v="_x000a__x000a__x000a__x000a_"/>
    <s v=""/>
    <x v="10"/>
  </r>
  <r>
    <s v="Gestión Estratégica de Talento Humano"/>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para el pago de nómina"/>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Corrupción"/>
    <s v="Fraude interno"/>
    <s v="No"/>
    <s v="- Conflicto de intereses._x000a_- Desconocimiento de los principios y valores institucionales._x000a_- Amiguismo._x000a_- Abuso de los privilegios de acceso a la información para la liquidación de nómina por la solicitud y/o aceptación de dádivas_x000a_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Muy baja (1)"/>
    <n v="1.8143999999999997E-2"/>
    <s v="Mayor (4)"/>
    <n v="0.33750000000000002"/>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royectar para firma de la Subsecretaría Corporativa, la solicitud que se realiza a la Subdirección Financiera, para la expedición del Registro Presupuestal acompañado de los respectivos soportes firmados y aprobados por los responsables._x000a_-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Profesional Especializado o Profesional Universitario de Talento Humano._x000a_- Profesional Especializado o Profesional Universitario de Talento Humano._x000a__x000a__x000a__x000a__x000a__x000a__x000a__x000a__x000a_________________x000a__x000a__x000a__x000a__x000a__x000a__x000a__x000a__x000a__x000a__x000a_"/>
    <s v="- Memorando en el cual se solicita el registro presupuestal a la Subdirección Financiera._x000a_- Memorando en el cual se solicita el registro presupuestal a la Subdirección Financiera.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1/12/2022_x000a_31/12/2022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Estratégica de Talento Humano"/>
    <s v="- Director(a) Técnico(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Técnico(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s v=""/>
    <s v="_x000a__x000a__x000a__x000a_"/>
    <s v=""/>
    <s v=""/>
    <s v="_x000a__x000a__x000a__x000a_"/>
    <s v=""/>
    <s v=""/>
    <s v="_x000a__x000a__x000a__x000a_"/>
    <s v=""/>
    <x v="10"/>
  </r>
  <r>
    <s v="Gestión Financiera"/>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Corrupción"/>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Muy baja (1)"/>
    <n v="1.2700799999999998E-2"/>
    <s v="Catastrófico (5)"/>
    <n v="0.31640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guimiento al avance a oficina de OTIC respecto al desarrollo de las funcionalidades de los  aplicativos financieros teniendo en cuenta los requerimientos realizados a los sistemas internos de información derivados de la gestión contable  _x000a_- Construir una herramienta de validación para la identificación de las cuentas bancarias asociadas a los proveedores que tienen varios contratos suscritos con la Secretaría General_x000a_- Establecer una herramienta de control del trámite de pagos_x000a__x000a__x000a__x000a__x000a__x000a__x000a__x000a_________________x000a__x000a__x000a__x000a__x000a__x000a__x000a__x000a__x000a__x000a__x000a_"/>
    <s v="- Subdirector Financiero y equipo de pagos_x000a_- Subdirector Financiero y equipo de pagos_x000a_- Subdirector Financiero y equipo de pagos_x000a__x000a__x000a__x000a__x000a__x000a__x000a__x000a_________________x000a__x000a__x000a__x000a__x000a__x000a__x000a__x000a__x000a__x000a__x000a_"/>
    <s v="- Registros de seguimiento al avance en el desarrollo de las funcionalidades de los sistemas internos de información derivados de la gestión contable  _x000a_- Matriz cuentas bancarias identificadas_x000a_- Matriz Control de Pagos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0/06/2022_x000a_30/06/2022_x000a_30/06/2022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
    <s v="_x000a__x000a__x000a__x000a_"/>
    <s v=""/>
    <x v="11"/>
  </r>
  <r>
    <s v="Gestión Financiera"/>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s v="Corrupción"/>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Muy baja (1)"/>
    <n v="1.8143999999999997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olicitar a la oficina de OTIC la realización de capacitaciones relacionadas con cada uno de los aplicativos internos financieros_x000a_- Realizar seguimiento al avance a oficina de OTIC respecto al desarrollo de las funcionalidades de los  aplicativos financieros teniendo en cuenta los requerimientos realizados a los sistemas internos de información derivados de la gestión contable  _x000a__x000a__x000a__x000a__x000a__x000a__x000a__x000a__x000a_________________x000a__x000a__x000a__x000a__x000a__x000a__x000a__x000a__x000a__x000a__x000a_"/>
    <s v="- Subdirector Financiero y equipo contable_x000a_- Subdirector Financiero y equipo contable_x000a__x000a__x000a__x000a__x000a__x000a__x000a__x000a__x000a_________________x000a__x000a__x000a__x000a__x000a__x000a__x000a__x000a__x000a__x000a__x000a_"/>
    <s v="- Solicitud de la capacitación relacionada con cada uno de los aplicativos internos financieros y evidencia de la participación del equipo contable_x000a_- Registros de seguimiento al avance en el desarrollo de las funcionalidades de los sistemas internos de información derivados de la gestión contable  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0/06/2022_x000a_30/06/2022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 Financiero_x000a_- Profesional de la Subdirección Financiera_x000a_- Profesional de la Subdirección Financiera_x000a__x000a__x000a__x000a__x000a__x000a__x000a_- Subdirector Financiero"/>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x v="11"/>
  </r>
  <r>
    <s v="Asistencia, atención y reparación integral a víctimas del conflicto armado e implementación de acciones de memoria, paz y reconciliación en Bogotá"/>
    <s v="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
    <s v="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
    <s v="Jefe de Oficina Alta Consejería de Paz, Víctimas y la Reconciliación"/>
    <s v="Misional"/>
    <s v="Entregar medidas de ayuda humanitaria inmediata a las personas que llegan a la ciudad de Bogotá y que manifiestan haber sido desplazadas y encontrarse en situación de vulnerabilidad acentuada 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Corrupción"/>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5.04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Implementar controles preventivos automátic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 Alto Consejero de Paz, Victimas y Reconciliación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15/02/2022_x000a__x000a__x000a__x000a__x000a__x000a__x000a__x000a__x000a__x000a__x000a__x000a__x000a__x000a__x000a__x000a__x000a__x000a__x000a__x000a__x000a_________________x000a__x000a__x000a__x000a__x000a__x000a__x000a__x000a__x000a__x000a__x000a_"/>
    <s v="31/07/2022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la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s v=""/>
    <s v="_x000a__x000a__x000a__x000a_"/>
    <s v=""/>
    <s v=""/>
    <s v="_x000a__x000a__x000a__x000a_"/>
    <s v=""/>
    <s v=""/>
    <s v="_x000a__x000a__x000a__x000a_"/>
    <s v=""/>
    <s v=""/>
    <s v="_x000a__x000a__x000a__x000a_"/>
    <s v=""/>
    <x v="1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s v="Asesorar  Técnicamente  y  formular  Proyectos  en  materia  TIC,  para  la  ejecución  del  Plan  Distrital  de  Desarrollo  y  las  Políticas, Directrices  y  Lineamientos  TIC  en  el  Distrito  Capital."/>
    <s v="Inicia con la formulación del Plan de Acción, del Proyecto de Inversión y de la Política, Directriz o Lineamiento en materia de TIC y de transformación Digital; continúa con la Asesoría Técnica o formulación y ejecución de Proyectos, culminando con el seguimiento de las actividades que se desarrollan dentro del proceso y la presentación de informes."/>
    <s v="Jefe de Oficina Alta Consejería Distrital de Tecnologías de la Información y las Comunicaciones -TIC-"/>
    <s v="Misional"/>
    <s v="Ejecutar las Asesorías Técnicas y Proyectos en materia TIC y Transformación digital"/>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Corrupción"/>
    <s v="Fraude interno"/>
    <s v="Sí"/>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4. Promover procesos de transformación digital en la Secretaría General para aportar a la gestión pública eficiente."/>
    <s v="- -- Ningún trámite y/o procedimiento administrativo_x000a__x000a_"/>
    <s v="- Ningún otro proceso en el Sistema de Gestión de Calidad_x000a__x000a__x000a__x000a_"/>
    <s v="- No aplica_x000a__x000a__x000a__x000a_"/>
    <s v="Muy baja (1)"/>
    <n v="0.2"/>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Muy baja (1)"/>
    <n v="9.8000000000000004E-2"/>
    <s v="Catastrófico (5)"/>
    <n v="0.75"/>
    <s v="Extremo"/>
    <s v="Se tienen dos actividades que actúan como puntos de control para prevención y detección del riesgo sin embargo, la zona con y sin controles permanece constante, ubicándose en zona extrema (1.5)"/>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visar los formatos asociados al procedimiento, en busca de identificar mejoras que permitan fortalecer la gestión del riesgo._x000a_- Verificar la implementación de los formatos ajustados._x000a__x000a__x000a__x000a__x000a__x000a__x000a__x000a__x000a_________________x000a__x000a__x000a__x000a__x000a__x000a__x000a__x000a__x000a__x000a__x000a_"/>
    <s v="- Profesionales responsables de Riesgos en la ACDTIC_x000a_- Profesionales responsables de Riesgos en la ACDTIC_x000a__x000a__x000a__x000a__x000a__x000a__x000a__x000a__x000a_________________x000a__x000a__x000a__x000a__x000a__x000a__x000a__x000a__x000a__x000a__x000a_"/>
    <s v="- Reunión de revisión de Formatos._x000a_- Reunión de verificación implementación  de Formatos._x000a__x000a__x000a__x000a__x000a__x000a__x000a__x000a__x000a_________________x000a__x000a__x000a__x000a__x000a__x000a__x000a__x000a__x000a__x000a__x000a_"/>
    <s v="15/03/2022_x000a_01/07/2022_x000a__x000a__x000a__x000a__x000a__x000a__x000a__x000a__x000a_________________x000a__x000a__x000a__x000a__x000a__x000a__x000a__x000a__x000a__x000a__x000a_"/>
    <s v="30/06/2022_x000a_30/12/2022_x000a__x000a__x000a__x000a__x000a__x000a__x000a__x000a__x000a_______________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a la Oficina Asesora de Planeación en el informe de monitoreo en caso que tenga fallo._x000a_- realiza informe del hecho identificado y remite mediante memorando a las oficinas competentes_x000a__x000a__x000a__x000a__x000a__x000a__x000a__x000a_- Actualizar el mapa de riesgos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Posibilidad de afectación económica (o presupuestal) por sanción de un ente de control o ente regulador, debido a decisiones ajustadas a intereses propios o de terceros en la ejecución de Proyectos en materia TIC y Transformación digital, para obtener dádivas o beneficios al operador disciplinario, y reporte de monitoreo a la Oficina Asesora de Planeación en caso que el riesgo tenga fallo definitivo._x000a_- Memorando e informe_x000a__x000a__x000a__x000a__x000a__x000a__x000a__x000a_- Mapa de riesg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_x000a_Se identificaron acciones detectivas_x000a_Se crearon acciones de plan de contingencia "/>
    <d v="2019-10-17T00:00:00"/>
    <s v="_x000a_Análisis antes de controles_x000a__x000a__x000a_"/>
    <s v="Se atendieron las recomendaciones de la retroalimentación del monitoreo de riesgos, modificando la calificación de probabilidad de factibilidad a frecuencia, disminuyendo de posible a rara vez. Para lo anterior, se cuenta con el respaldo de los registros del procedimiento 1210200-PR-306 resguardados en las carpetas de los Proyectos de la Oficina, los reportes a los monitoreos de riesgos, y los informes de Auditoría Interna y Externa."/>
    <d v="2020-03-06T00:00:00"/>
    <s v="Identificación del riesgo_x000a__x000a__x000a__x000a_"/>
    <s v="- Se incluye el proyecto de inversión 1111 “Fortalecimiento de la economía, el gobierno y la ciudad digital de Bogotá D.C. “_x000a_- Se definen las perspectivas para los efectos ya identificados._x000a_- Valoración de la Probabilidad: Se incluyen las evidencias faltantes de la vigencia 2016-2019 y las evidencias de la vigencia 2020."/>
    <d v="2020-08-13T00:00:00"/>
    <s v="_x000a__x000a_Análisis de controles_x000a__x000a_"/>
    <s v="- Se eliminaron las actividades de control detectivas asociadas al procedimiento de auditorias internas de gestión PR-006 y al procedimiento de Auditorías Internas de Calidad PR-361"/>
    <d v="2020-12-03T00:00:00"/>
    <s v="_x000a_Análisis antes de controles_x000a__x000a__x000a_"/>
    <s v="Se realiza la calificación del riesgo por frecuencia la cual es: &quot;Nunca o no se ha presentado durante los últimos 4 años&quot;. Asimismo, se registran las evidencias que registran su elección para la vigencia 2020."/>
    <d v="2021-02-22T00:00:00"/>
    <s v="Identificación del riesgo_x000a__x000a_Análisis de controles_x000a__x000a_"/>
    <s v="Se modificó el nombre del riesgo conforme a la nueva forma de operar del proceso. _x000a_Se ajustaron las causas del riesgo conforme al nuevo análisis efectuado a los antecedentes y comportamiento del riesgo._x000a_Se ajusta la explicación del riesgo de acuerdo a la nueva realidad del proceso._x000a_Se ajustó al nuevo proyecto de inversión 7872, teniendo en cuenta que el riesgo está directamente asociado al proyecto de inversión._x000a_Se ajustaron las actividades de control conforme a la actualización del procedimiento."/>
    <d v="2021-05-19T00:00:00"/>
    <s v="_x000a__x000a_Análisis de controles_x000a__x000a_"/>
    <s v="Se realizan ajustes menores a las actividades de control preventivas (PC#5),(PC#7)  y detectiva (PC#8). "/>
    <d v="2021-11-3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r>
  <r>
    <x v="1"/>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Verificar los estudios y documentos previos._x000a_Fase (propósito): Fortalecer la gestión corporativa, jurídica y la estrategia de comunicación conforme con las necesidades de la operación misional de la Entidad."/>
    <s v="Posibilidad de afectación reputacional por pérdida de la confianza ciudadana en la gestión contractual de la Entidad, debido a decisiones ajustadas a intereses propios o de terceros durante la etapa precontractual con el fin de celebrar un contrato"/>
    <s v="Corrupción"/>
    <s v="Fraude interno"/>
    <s v="No"/>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7873 Fortalecimiento de la capacidad institucional de la Secretaría General_x000a__x000a__x000a__x000a_"/>
    <s v="Muy baja (1)"/>
    <n v="0.2"/>
    <s v="Catastrófico (5)"/>
    <n v="1"/>
    <s v="Extremo"/>
    <s v="Se determina la probabilidad (1Muy baja)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Muy baja (1)"/>
    <n v="5.04E-2"/>
    <s v="Catastrófico (5)"/>
    <n v="0.5625"/>
    <s v="Extremo"/>
    <s v="Se determina la probabilidad (1 muy baja) ya que la ejecución de los controles han evitado la materialización del riesgo. El impacto se mantiene en (5 catastrófico) ya que los riesgos de corrupción no se desplazan en la escala de impacto.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delantar una socialización a los  enlaces contractuales de las dependencias sobre la estructuración de estudios y documentos previos para adelantar los procesos contractuales con fundamento en los procedimientos internos._x000a_- Adelantar la actualización de la 4231000-GS-081-Guía para la estructuración de estudios previos_x000a__x000a__x000a__x000a__x000a__x000a__x000a__x000a__x000a_________________x000a__x000a__x000a__x000a__x000a__x000a__x000a__x000a__x000a__x000a__x000a_"/>
    <s v="- Director de Contratación _x000a_- Director de Contratación _x000a__x000a__x000a__x000a__x000a__x000a__x000a__x000a__x000a_________________x000a__x000a__x000a__x000a__x000a__x000a__x000a__x000a__x000a__x000a__x000a_"/>
    <s v="- Evidencias de la socialización adelantada_x000a_- Guía para la estructuración de estudios previos-4231000-GS-081 actualizada_x000a__x000a__x000a__x000a__x000a__x000a__x000a__x000a__x000a_________________x000a__x000a__x000a__x000a__x000a__x000a__x000a__x000a__x000a__x000a__x000a_"/>
    <s v="01/07/2022_x000a_01/02/2022_x000a__x000a__x000a__x000a__x000a__x000a__x000a__x000a__x000a_________________x000a__x000a__x000a__x000a__x000a__x000a__x000a__x000a__x000a__x000a__x000a_"/>
    <s v="31/12/2022_x000a_30/06/2022_x000a__x000a__x000a__x000a__x000a__x000a__x000a__x000a__x000a_______________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r>
  <r>
    <x v="1"/>
    <s v="Coordinar los procesos de contratación de bienes, servicios y obras, para el funcionamiento y el cumplimento de las metas y objetivos de la Secretaría General de la Alcaldía Mayor de Bogotá, mediante una gestión transparente, eficiente y oportuna."/>
    <s v="El proceso inicia con la estructuración del proceso contractual y finaliza en primera medida con la terminación del contrato, ya sea por vencimiento del plazo de ejecución o por cualquier otra causa legal o contractual, y en segunda medida con la adopción de acciones correctivas,  preventivas y de mejora  para el proceso. Incluye  el  seguimiento  al  Plan  Anual  de  Adquisiciones  y  aprobación  de las contrataciones  por  parte  del  Comité  de  Contratación;  la  celebración,  formalización  y  cumplimiento  de  los  requisitos  legales  en  los contratos o convenios; la ejecución contractual sobre la cual se ejerce la supervisión y/o interventoría de las obligaciones a cargo de las partes."/>
    <s v="Director(a) de Contratación"/>
    <s v="Apoyo operativo"/>
    <s v="Supervisar la ejecución de los contratos y/o convenios, y la conformidad de los productos, servicios y obras contratados para el proceso."/>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Corrupción"/>
    <s v="Fraude interno"/>
    <s v="No"/>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Catastrófico (5)"/>
    <n v="1"/>
    <s v="Extremo"/>
    <s v="Se determina la probabilidad (1 muy baja)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Muy baja (1)"/>
    <n v="8.3999999999999991E-2"/>
    <s v="Catastrófico (5)"/>
    <n v="0.5625"/>
    <s v="Extremo"/>
    <s v="La probabilidad (1 muy baja) se mantiene ya que las actividades de control preventivas y detec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x000a_________________x000a__x000a__x000a__x000a__x000a__x000a__x000a__x000a__x000a__x000a__x000a_"/>
    <s v="- Director de Contratación _x000a__x000a__x000a__x000a__x000a__x000a__x000a__x000a__x000a__x000a_________________x000a__x000a__x000a__x000a__x000a__x000a__x000a__x000a__x000a__x000a__x000a_"/>
    <s v="- Evidencias de las socializaciones adelantadas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mapa de riesgos Contratación"/>
    <s v="- Director(a) de Contratación_x000a_- Director(a) de Contratación_x000a_- Director(a) de Contratación_x000a__x000a__x000a__x000a__x000a__x000a__x000a_- Director(a)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Mapa de riesgo  Contratación,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Análisis antes de controles_x000a_Análisis de controles_x000a_Análisis después de controles_x000a_Tratamiento del riesgo"/>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d v="2021-02-22T00:00:00"/>
    <s v="Identificación del riesgo_x000a__x000a__x000a__x000a_"/>
    <s v="_x000a_Teniendo en cuenta el perfil del proyecto de inversión  7873, se elimina la asociación del mismo en la fila 60, ya que las actividades de control del riesgo  no  guardan  relación con las medidas de mitigación de los  riesgos del proyecto de inversión. "/>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a los procesos disciplinarios ordinarios._x000a_Se incluye el riesgo errores (fallas o deficiencias) en la conformación del expediente disciplinario, junto con sus controles y demás características._x000a_Se define la probabilidad por frecuencia._x000a_Se ajustó la calificación del impact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r>
  <r>
    <x v="2"/>
    <s v="Lograr  la  notificación  oportuna  y  ajustada  a  la  normatividad  de  las  decisiones  administrativas  y  establecer  los  fallos  absolutorios o condenatorios,  ajustados  a  la  normativa,  los  procedimientos  y  protocolos  dispuestos  por  la  Secretaría  General,  para  estos  efectos."/>
    <s v="El proceso inicia con la recepción de las quejas y/o los informes relacionados con la incurrencia en presuntas faltas disciplinarias por parte de los servidores públicos y finaliza con las notificaciones correspondientes, una vez se haya surtido el procedimiento señalado en la ley 734 de 2002."/>
    <s v="Jefe Oficina de Control Interno Disciplinario"/>
    <s v="Control"/>
    <s v="Evaluar las quejas o informes e iniciar proceso ordinario o verbal según proceda"/>
    <s v="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s v="Corrupción"/>
    <s v="Ejecución y administración de procesos"/>
    <s v="No"/>
    <s v="- Alta rotación de personal generando retrasos en la curva de aprendizaje y represamiento de trámites._x000a_- Dificultades en la transferencia de conocimiento entre los servidores que se vinculan y retiran de la entidad._x000a_- Falta de personal para priorizar los procesos disciplinarios que llevan largo tiempo en la dependencia y/o asuntos próximos a vencerse._x000a_- Presentarse una situación de conflicto de interés y no manifestarlo._x000a_- Dificultad en la implementación de la normatividad disciplinaria por modificación de legislación.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institucional por impunidad disciplinaria._x000a_- Investigación disciplinaria por parte del ente de control correspondiente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3.5279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los procedimientos verbal y ordinario conforme a la normatividad del nuevo Código General Disciplinario._x000a_-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_______________x000a__x000a__x000a__x000a__x000a__x000a__x000a__x000a__x000a__x000a__x000a_"/>
    <s v="- Jefe de la Oficina de Control Interno Disciplinario_x000a_- Jefe de la Oficina de Control Interno Disciplinario_x000a_- Jefe de la Oficina de Control Interno Disciplinario_x000a__x000a__x000a__x000a__x000a__x000a__x000a__x000a_________________x000a__x000a__x000a__x000a__x000a__x000a__x000a__x000a__x000a__x000a__x000a_"/>
    <s v="- Procedimientos verbal y ordinario actualizados._x000a_- Estrategia de divulgación definida e implementada._x000a_- Informes cuatrimestrales sobre acciones preventivas, materialización de riesgos de corrupción y denuncias de posibles actos de corrupción recibidas en el período._x000a__x000a__x000a__x000a__x000a__x000a__x000a__x000a_________________x000a__x000a__x000a__x000a__x000a__x000a__x000a__x000a__x000a__x000a__x000a_"/>
    <s v="01/03/2022_x000a_14/02/2022_x000a_29/04/2022_x000a__x000a__x000a__x000a__x000a__x000a__x000a__x000a_________________x000a__x000a__x000a__x000a__x000a__x000a__x000a__x000a__x000a__x000a__x000a_"/>
    <s v="30/05/2022_x000a_30/11/2022_x000a_31/12/2022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Interno Disciplinario, con el fin de tramitar las actuaciones derivadas de la declaratoria de prescripción y/o caducidad._x000a__x000a__x000a__x000a__x000a__x000a__x000a_- Actualizar el mapa de riesgos Control Disciplinario"/>
    <s v="- Jefe Oficina de Control Interno Disciplinario_x000a_- Jefe Oficina de Control Interno Disciplinario._x000a_- Jefe Oficina de Control Interno Disciplinario._x000a__x000a__x000a__x000a__x000a__x000a__x000a_- Jefe Oficina de Control Interno Disciplinario"/>
    <s v="- Notificación realizada del presunto hecho de Posibilidad de afectación reputacional por sanción de un ente de control u otro ente regulador en materia disciplinaria, debido a decisiones ajustadas a intereses propios o de terceros al evaluar y tramitar el caso puesto en conocimiento de la Oficina de Control Interno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Mapa de riesgo  Control Disciplinario, actualizado."/>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d v="2021-12-02T00:00:00"/>
    <s v="Identificación del riesgo_x000a_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r>
  <r>
    <x v="3"/>
    <s v="Elaborar  los  impresos  de  los  trabajos  de  artes  gráficas  requeridos  por  las  entidades,  organismos  y  órganos  de  control  del  Distrito Capital  y  garantizar  la  eficacia  y  transparencia  pública  con  la  publicación  de  los  actos  y  documentos  administrativos  en  el  Registro Distrital."/>
    <s v="Inicia con las solicitudes de las entidades, organismos y órganos de control del Distrito Capital para la impresión de trabajos de artes gráficas  y  para  la  publicación  de  actos  y  documentos  administrativos;  finaliza  con  el  producto  terminado  y  con  la  publicación  en  el sistema  de  información  e  impresión  del  Registro  Distrital."/>
    <s v="Subdirector(a) de Imprenta Distrital"/>
    <s v="Misional"/>
    <s v="Recibir y custodiar los insumos y materas primas durante el proceso de producción y elaborar los impresos de conformidad con las características técnicas requeridas hasta la entrega del producto terminado al almacén."/>
    <s v="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s v="Corrupción"/>
    <s v="Fraude interno"/>
    <s v="No"/>
    <s v="- Posible vulnerabilidad en los controles de utilización de infraestructura y del recurso humano._x000a_- Falta de transparencia en las actuaciones._x000a__x000a__x000a__x000a__x000a__x000a__x000a__x000a_"/>
    <s v="- Tendencia a la personalización de productos, los cuales no se elaboran en la Subdirección de Imprenta Distrital._x000a_- Intención de soborno de terceros a funcionarios del Subdirección de Imprenta Distrital, para la realización de trabajos de impresión de artes gráficas, ajenos a la administración distrital._x000a_- Presiones o motivaciones individuales, sociales o colectivas, que inciten a la realizar conductas contrarias al deber ser._x000a__x000a__x000a__x000a__x000a__x000a__x000a_"/>
    <s v="- Reducción de disponibilidades de recursos técnicos, intelectuales y materiales para el cumplimiento de la demanda oficial de servicios._x000a_- La buena reputación de la Subdirección de Imprenta Distrital y por consiguiente la Secretaría General de la Alcaldía Mayor de Bogotá, D.C., se vería afectada, lo cual generaría desconfianza ante las partes interesadas.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Ningún otro proceso en el Sistema de Gestión de Calidad_x000a__x000a__x000a__x000a_"/>
    <s v="- No aplica_x000a__x000a__x000a__x000a_"/>
    <s v="Muy baja (1)"/>
    <n v="0.2"/>
    <s v="Moderado (3)"/>
    <n v="0.6"/>
    <s v="Moderado"/>
    <s v="El proceso estima que el riesgo se ubica en una zona moderada, debido a que el riesgo no se ha materializado en los últimos cuatro años, sin embargo, ante su materialización, podrían presentarse los efectos significativos, señalados en la encuesta del Departamento Administrativo de la Función Pública._x0009_"/>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análisis de los actuales puntos de control del procedimiento de producción de artes gráficas para entidades distritales y su vulnerabilidad para con posibilidad de materialización del riesgo._x000a__x000a__x000a__x000a__x000a__x000a__x000a__x000a__x000a__x000a_________________x000a__x000a__x000a__x000a__x000a__x000a__x000a__x000a__x000a__x000a__x000a_"/>
    <s v="- El (la) Subdirector(a) Técnico(a) de la Imprenta Distrital_x000a__x000a__x000a__x000a__x000a__x000a__x000a__x000a__x000a__x000a_________________x000a__x000a__x000a__x000a__x000a__x000a__x000a__x000a__x000a__x000a__x000a_"/>
    <s v="- Informe de resultados del análisis.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a la Oficina Asesora de Planeación en el informe de monitoreo en caso que tenga fallo._x000a_- Ejecutar las acciones inherentes a la Subdirección de Imprenta Distrital, determinadas en el fallo,_x000a__x000a__x000a__x000a__x000a__x000a__x000a__x000a_- Actualizar el mapa de riesgos Elaboración de Impresos y Registro Distrital"/>
    <s v="- Subdirector(a) de Imprenta Distrital_x000a_- Subdirector(a) de Imprenta Distrital_x000a__x000a__x000a__x000a__x000a__x000a__x000a__x000a_- Subdirector(a) de Imprenta Distrital"/>
    <s v="- Notificación realizada del presunto hecho de Posibilidad de afectación reputacional por fallo sancionatorio por parte de Oficina de control interno disciplinario o ente de control a funcionario o servidor público de la Subdirección de Imprenta Distrital, debido a desvío de recursos físicos o económicos durante la utilización de infraestructura física y/o tecnológica, materias primas, insumos, repuestos o sobrantes en la impresión de artes gráficas para las entidades del Distrito Capital. al operador disciplinario, y reporte de monitoreo a la Oficina Asesora de Planeación en caso que el riesgo tenga fallo definitivo._x000a_- Plan de acción para el cumplimiento del fallo._x000a__x000a__x000a__x000a__x000a__x000a__x000a__x000a_- Mapa de riesg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Cambio proyecto de inversión._x000a_Fila 126, 127, 128, 142 y 143 : Cambio de ejecución a &quot;Siempre&quot;_x000a_Fila 189: Cambio a &quot;Reducir&quot;_x000a_Fila 214,215,215, 224y 225: Se borra contenido inicial  por cambio de solidez._x000a_"/>
    <d v="2021-12-13T00:00:00"/>
    <s v="Identificación del riesgo_x000a_Análisis antes de controles_x000a_Análisis de controles_x000a_Análisis después de controles_x000a_Tratamiento del riesgo"/>
    <s v="Se ajustó la identificación del riesgo._x000a_Se ajustó la redacción y evaluación de los controles según los criterios definidos._x000a_Se incluyeron los controles correctivos._x000a_Se ajustaron las acciones de contingencia._x000a_Se definieron las acciones de tratamiento a implementar en la vigencia 2022._x000a_Se actualizó el contexto de la gestión del proceso._x000a_El riesgo se fusionó con el riesgo de corrupción denominado “Desvío de recursos físicos o económicos para la elaboración de trabajos de artes gráficas dirigidos a personas u organismos que no hacen parte de la Administración Distrital, con el fin de obtener dádivas o beneficio a nombre propio”. "/>
    <s v=""/>
    <s v="_x000a__x000a__x000a__x000a_"/>
    <s v=""/>
    <s v=""/>
    <s v="_x000a__x000a__x000a__x000a_"/>
    <s v=""/>
    <s v=""/>
    <s v="_x000a__x000a__x000a__x000a_"/>
    <s v=""/>
    <s v=""/>
    <s v="_x000a__x000a__x000a__x000a_"/>
    <s v=""/>
    <s v=""/>
    <s v="_x000a__x000a__x000a__x000a_"/>
    <s v=""/>
  </r>
  <r>
    <x v="4"/>
    <s v="Solucionar las necesidades y/o requerimientos tecnológicos con el fin de apoyar los procesos de la Secretaría General, que promueva y facilite el desarrollo de la estrategia de uso y apropiación de TI. Así como también permitir el acceso a la información autorizada por la  entidad  y  los  grupos  de  interés  considerando  criterios  de fiabilidad,  disponibilidad,  usabilidad,  eficiencia  y  seguridad de la información que deben ser utilizados por los responsables de los procesos. Elaborar y realizar el seguimiento del Plan Estratégico de Tecnologías de la Información y las Comunicaciones (PETI), basado en la arquitectura empresarial de TI con los proyectos de TI."/>
    <s v="Inicia  con  la  identificación  y  consolidación  de  las  necesidades  de  tecnológicas,  la  formulación  del  plan  estratégico  de  TIC,  la actualización  y  definición  de  lineamientos  en  materia  de  TIC  y  seguridad  de  la  información,  continúa  con  la  implementación  y monitoreo  de  los  planes  y  proyectos  de  tecnología  considerando  criterios  de  confiabilidad,  eficiencia  y  oportunidad,  seguridad  de  la información y finaliza con la verificación de cumplimiento del proceso y la implementación de acciones para asegurar el cumplimiento normativo, el tratamiento de los hallazgos y prevención de riesgos como seguimiento y mejora continua del proceso."/>
    <s v="Jefe Oficina de Tecnologías de la Información y las Comunicaciones"/>
    <s v="Estratégico"/>
    <s v="Formular el Plan Estratégico  de Tecnologías de la Información y las Comunicaciones "/>
    <s v="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s v="Corrupción"/>
    <s v="Ejecución y administración de procesos"/>
    <s v="Sí"/>
    <s v="- Conflicto de intereses._x000a_- Desatención a las observaciones encontradas, requisitos legales y técnicos establecidos en la formulación en los proyectos establecidos para la definición del PETI_x000a_- Falta de Transparencia en las actuaciones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 No aplica_x000a__x000a__x000a__x000a_"/>
    <s v="Muy baja (1)"/>
    <n v="0.2"/>
    <s v="Mayor (4)"/>
    <n v="0.8"/>
    <s v="Alto"/>
    <s v="La valoración del riesgo antes de control quedó en escala de probabilidad de frecuencia de posible a MUY BAJA. Se recalifica el impacto del riesgo dando como resultado: disminución en el impacto de catastrófico a MAYOR. En consecuencia bajó de zona resultante Extrema a zona ALTA._x0009__x0009_"/>
    <s v="Muy baja (1)"/>
    <n v="2.1167999999999999E-2"/>
    <s v="Mayor (4)"/>
    <n v="0.60000000000000009"/>
    <s v="Alto"/>
    <s v="La valoración del riesgo después de controles quedó en escala de probabilidad MUY BAJA y el impacto bajo de catastrófico a MAYOR. En consecuencia deja el riesgo en zona resultante ALTA."/>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integrantes de los procesos con el fin de fortalecer la aplicación de controles en los proceso_x000a__x000a__x000a__x000a__x000a__x000a__x000a__x000a__x000a__x000a_________________x000a__x000a_- Sensibilizar a integrantes de los procesos con el fin de fortalecer la aplicación de controles en los proceso_x000a__x000a__x000a__x000a__x000a__x000a__x000a__x000a__x000a_"/>
    <s v="- Jefe de la OTIC_x000a__x000a__x000a__x000a__x000a__x000a__x000a__x000a__x000a__x000a_________________x000a__x000a_- Jefe de la OTIC_x000a__x000a__x000a__x000a__x000a__x000a__x000a__x000a__x000a_"/>
    <s v="- Sensibilización a los integrantes del proceso_x000a__x000a__x000a__x000a__x000a__x000a__x000a__x000a__x000a__x000a_________________x000a__x000a_- Sensibilización a los integrantes del proceso_x000a__x000a__x000a__x000a__x000a__x000a__x000a__x000a__x000a_"/>
    <s v="28/02/2022_x000a__x000a__x000a__x000a__x000a__x000a__x000a__x000a__x000a__x000a_________________x000a__x000a_28/02/2022_x000a__x000a__x000a__x000a__x000a__x000a__x000a__x000a__x000a_"/>
    <s v="30/05/2022_x000a__x000a__x000a__x000a__x000a__x000a__x000a__x000a__x000a__x000a_________________x000a__x000a_30/05/2022_x000a__x000a__x000a__x000a__x000a__x000a__x000a__x000a__x000a_"/>
    <s v="- Reportar 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a la Oficina Asesora de Planeación en el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Posibilidad de afectación reputacional por sanción de un ente control o regulador, debido a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Estrategia de Tecnologías de la Información y las Comunicaciones, actualizado."/>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d v="2021-09-03T00:00:00"/>
    <s v="_x000a__x000a_Análisis de controles_x000a__x000a_Tratamiento del riesgo"/>
    <s v="Se ajustan las actividades de control, conforme a la última actualización efectuada al procedimiento 2213200-PR-116 “Elaboración y seguimiento del plan estratégico de TI basado en la arquitectura empresarial de TI”._x000a_Se cambia fecha fin real de la acción preventiva # 3 en las actividades 1 (CHIE 768) y 2 (CHIE 769)."/>
    <d v="2021-12-15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x v="5"/>
    <s v="Evaluar la efectividad del Sistema de Control Interno de manera independiente, objetiva y oportuna a través de las auditorías internas (de gestión o de la calidad), evaluaciones, reportes o informes de ley o seguimientos, que permitan generar valor, contribuyendo con el  mejoramiento  continuo  en  la  gestión  institucional  de  la  Secretaría  General,  bajo  el  enfoque  de  auditorías  basadas  en  riesgos,  de acuerdo  con  el  Plan  Anual  de  Auditorias  de  cada  vigencia."/>
    <s v="El proceso inicia con la planificación de la evaluación al Sistema de Control Interno y termina con el seguimiento a la implementación de las acciones de mejora y la generación de alertas tempranas para prevenir el incumplimiento de las acciones, de conformidad con el Plan Anual de Auditorias de cada vigencia."/>
    <s v="Jefe Oficina de Control Interno"/>
    <s v="Control"/>
    <s v="Desarrollar la fase de ejecución de la auditoria interna (de gestión o de la calidad), evaluación, reportes o informes de ley o seguimiento."/>
    <s v="Posibilidad de afectación reputacional por uso indebido de información privilegiada para beneficio propio o de un tercero, debido a debilidades en el proceder ético del auditor"/>
    <s v="Corrupción"/>
    <s v="Ejecución y administración de procesos"/>
    <s v="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7.1999999999999995E-2"/>
    <s v="Mayor (4)"/>
    <n v="0.60000000000000009"/>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dos taller internos de fortalecimiento de la ética del auditor._x000a__x000a__x000a__x000a__x000a__x000a__x000a__x000a__x000a__x000a_________________x000a__x000a__x000a__x000a__x000a__x000a__x000a__x000a__x000a__x000a__x000a_"/>
    <s v="- Jefe de la Oficina de Control Interno_x000a__x000a__x000a__x000a__x000a__x000a__x000a__x000a__x000a__x000a_________________x000a__x000a__x000a__x000a__x000a__x000a__x000a__x000a__x000a__x000a__x000a_"/>
    <s v="- 2 talleres internos realizados._x000a__x000a__x000a__x000a__x000a__x000a__x000a__x000a__x000a__x000a_________________x000a__x000a__x000a__x000a__x000a__x000a__x000a__x000a__x000a__x000a__x000a_"/>
    <s v="01/04/2022_x000a__x000a__x000a__x000a__x000a__x000a__x000a__x000a__x000a__x000a_________________x000a__x000a__x000a__x000a__x000a__x000a__x000a__x000a__x000a__x000a__x000a_"/>
    <s v="30/09/2022_x000a__x000a__x000a__x000a__x000a__x000a__x000a__x000a__x000a__x000a_________________x000a__x000a__x000a__x000a__x000a__x000a__x000a__x000a__x000a__x000a__x000a_"/>
    <s v="- Reportar el presunto hecho de Posibilidad de afectación reputacional por uso indebido de información privilegiada para beneficio propio o de un tercero, debido a debilidades en el proceder ético del auditor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mapa de riesgos Evaluación del Sistema de Control Interno"/>
    <s v="- Jefe Oficina de Control Interno_x000a_- Jefe de la Oficina de Control Interno_x000a__x000a__x000a__x000a__x000a__x000a__x000a__x000a_- Jefe Oficina de Control Interno"/>
    <s v="- Notificación realizada del presunto hecho de Posibilidad de afectación reputacional por uso indebido de información privilegiada para beneficio propio o de un tercero, debido a debilidades en el proceder ético del auditor al operador disciplinario, y reporte de monitoreo a la Oficina Asesora de Planeación en caso que el riesgo tenga fallo definitivo._x000a_- Comunicación de la reasignación_x000a__x000a__x000a__x000a__x000a__x000a__x000a__x000a_- Mapa de riesgo  Evaluación del Sistema de Control Interno, actualizado."/>
    <d v="2019-01-31T00:00:00"/>
    <s v="Identificación del riesgo_x000a_Análisis antes de controles_x000a_Análisis de controles_x000a_Análisis después de controles_x000a_Tratamiento del riesgo"/>
    <s v="Creación del mapa de riesgos.  "/>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_x000a_"/>
    <d v="2020-09-01T00:00:00"/>
    <s v="Identificación del riesgo_x000a__x000a_Análisis de controles_x000a__x000a_"/>
    <s v="Se ajusta la tipología del riesgo pasando de operativo a cumplimiento._x000a_Se incluye la actividad de control para &quot;&quot;revisar la suscripción y/o renovación del compromiso de ética por parte del auditor"/>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d v="2021-12-03T00:00:00"/>
    <s v="Identificación del riesgo_x000a__x000a__x000a__x000a_Tratamiento del riesgo"/>
    <s v="Se redefine el riesgo, según la guía del DAFP._x000a_Se define una acción de tratamiento._x000a_Este riesgo absorbe el riesgo de corrupción: &quot;Decisiones ajustadas a intereses propios o de terceros al Omitir la comunicación de hechos irregulares conocidos por la Oficina de Control Interno, para obtener beneficios a los que no haya lugar&quot;"/>
    <s v=""/>
    <s v="_x000a__x000a__x000a__x000a_"/>
    <s v=""/>
    <s v=""/>
    <s v="_x000a__x000a__x000a__x000a_"/>
    <s v=""/>
    <s v=""/>
    <s v="_x000a__x000a__x000a__x000a_"/>
    <s v=""/>
    <s v=""/>
    <s v="_x000a__x000a__x000a__x000a_"/>
    <s v=""/>
    <s v=""/>
    <s v="_x000a__x000a__x000a__x000a_"/>
    <s v=""/>
  </r>
  <r>
    <x v="6"/>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Gestionar los recursos necesarios para el ingreso a bodega y registro en los inventarios de los bienes objeto de solicitud."/>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Muy baja (1)"/>
    <n v="1.48176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ocializar el procedimiento 2211500-PR-148 Ingreso o Entrada de Bienes, 2211500-PR-235 Control y Seguimiento de Bienes, 2211500-PR 233 Movimiento de Bienes y 2211500-PR-236 Egreso o Salida Definitiva de Bienes a los supervisores y/o jefes de dependencia y/o delegados con el fin de dar a conocer los lineamientos que deben tener en cuenta para el ingreso, control y salida de bienes de los inventarios de la Secretaría General de la Alcaldía Mayor de Bogotá._x000a__x000a__x000a__x000a__x000a__x000a__x000a__x000a__x000a__x000a_________________x000a__x000a__x000a__x000a__x000a__x000a__x000a__x000a__x000a__x000a__x000a_"/>
    <s v="- Profesional Especializado y Contratista_x000a_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29/07/2022_x000a__x000a__x000a__x000a__x000a__x000a__x000a__x000a__x000a__x000a_______________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d v="2021-09-13T00:00:00"/>
    <s v="_x000a__x000a__x000a__x000a_Tratamiento del riesgo"/>
    <s v="Se actualiza mapa de riesgos incluyendo las acciones preventivas vigentes #819 y #820 registradas en la herramienta CHIE."/>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ingreso y/o salida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r>
  <r>
    <x v="6"/>
    <s v="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
    <s v="Inicia  con  la  formulación  de  acciones  y  programación  de  recursos  de  acuerdo  con  las  necesidades  para  la  gestión  de  los  recursos físicos,  continúa  con  la  administración  y  control  de  los  bienes  y  finaliza  con  el  seguimiento  y  mejora  del  proceso."/>
    <s v="Subdirector(a) de Servicios Administrativos"/>
    <s v="Apoyo operativo"/>
    <s v="Seguimiento y control de la información de los bienes de propiedad de la entidad"/>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Corrupción"/>
    <s v="Fraude interno"/>
    <s v="No"/>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operativo en el Sistema de Gestión de Calidad_x000a__x000a__x000a__x000a_"/>
    <s v="- No aplica_x000a__x000a__x000a__x000a_"/>
    <s v="Muy baja (1)"/>
    <n v="0.2"/>
    <s v="Mayor (4)"/>
    <n v="0.8"/>
    <s v="Alto"/>
    <s v="La valoración antes de controles bajó la probabilidad del riesgo de improbable a muy baja por frecuencia; sin embargo, en la escala de impacto continúa como Alta, es decir podría tener una perdida de la información que critica puede ser recuperada de forma parcial o incompleta."/>
    <s v="Muy baja (1)"/>
    <n v="2.1167999999999999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Elaborar y consolidar el listado de gestores de inventarios 2022 según delegación realizada por los jefes de dependencia._x000a_- Socializar los procedimientos PR235 Control y Seguimiento de Bienes, PR 233 Movimiento de Bienes y PR236 Egreso o Salida Definitiva de Bienes, a los gestores de inventarios delegados por los jefes de dependencia con el fin dar a conocer los lineamientos en materias de inventarios con respecto al control y seguimiento de bienes de la Secretaría General de la Alcaldía Mayor de Bogotá._x000a__x000a__x000a__x000a__x000a__x000a__x000a__x000a__x000a_________________x000a__x000a__x000a__x000a__x000a__x000a__x000a__x000a__x000a__x000a__x000a_"/>
    <s v="- Profesional Especializado y Contratista_x000a_- Profesional Universitario_x000a__x000a__x000a__x000a__x000a__x000a__x000a__x000a__x000a_________________x000a__x000a__x000a__x000a__x000a__x000a__x000a__x000a__x000a__x000a__x000a_"/>
    <s v="- Listado conformado con la información de los Gestores de dependencia delegados por los jefes de pendencia para el año 2022._x000a_- Evidencias de reunión y listados de asistencia de las socializaciones realizadas._x000a__x000a__x000a__x000a__x000a__x000a__x000a__x000a__x000a_________________x000a__x000a__x000a__x000a__x000a__x000a__x000a__x000a__x000a__x000a__x000a_"/>
    <s v="01/02/2022_x000a_01/02/2022_x000a__x000a__x000a__x000a__x000a__x000a__x000a__x000a__x000a_________________x000a__x000a__x000a__x000a__x000a__x000a__x000a__x000a__x000a__x000a__x000a_"/>
    <s v="29/07/2022_x000a_29/07/2022_x000a__x000a__x000a__x000a__x000a__x000a__x000a__x000a__x000a_______________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 _x000a__x000a__x000a__x000a__x000a__x000a__x000a_- Actualizar el mapa de riesgos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Mapa de riesgo  Gestión de Recursos Físicos, actualizado."/>
    <d v="2018-09-06T00:00:00"/>
    <s v="Identificación del riesgo_x000a_Análisis antes de controles_x000a_Análisis de controles_x000a_Análisis después de controles_x000a_Tratamiento del riesgo"/>
    <s v="Creación del mapa de riesgos."/>
    <d v="2019-05-07T00:00:00"/>
    <s v="_x000a__x000a__x000a__x000a_Tratamiento del riesgo"/>
    <s v="Definición del plan de contingencia."/>
    <d v="2019-11-07T00:00:00"/>
    <s v="Identificación del riesgo_x000a_Análisis antes de controles_x000a__x000a_Análisis después de controles_x000a_"/>
    <s v="Se incluyó una causa externa &quot;Cambios constantes en la normativa vigente&quot;._x000a_Al calificar la probabilidad de riesgos por frecuencia, disminuyó la probabilidad de probable a rara vez y en consecuencia bajo la zona resultante de extrema a alta. _x000a_La calificación de probabilidad bajó a rara vez (cuadrante 2 a 1)"/>
    <d v="2020-03-12T00:00:00"/>
    <s v="Identificación del riesgo_x000a_Análisis antes de controles_x000a__x000a_Análisis después de controles_x000a_"/>
    <s v="Se incluyeron los proyectos de inversión que se pueden ver afectados._x000a_En efectos se actualiza la perspectiva._x000a_Se actualiza el análisis antes de los controles._x000a_Se actualiza explicación después de los controles. "/>
    <d v="2020-10-08T00:00:00"/>
    <s v="_x000a__x000a_Análisis de controles_x000a_Análisis después de controles_x000a_"/>
    <s v="Se actualizó el análisis después de controles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
    <s v="Se realiza actualización con respecto a categoría &quot;Sin asociación a los proyectos de inversión&quot;"/>
    <d v="2021-12-03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el alcance con respecto a la nueva metodología._x000a_Se incluye el riesgo errores (fallas o deficiencias) en el control y seguimiento de bienes, junto con sus controles y demás características.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x v="7"/>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Prestar servicios de información y orientación a la ciudadanía, a través de los canales de interacción del modelo multicanal"/>
    <s v="Posibilidad de afectación reputacional por pérdida de credibilidad y confianza en la Secretaría General, debido a realización de cobros indebidos durante la prestación del servicio en el canal presencial de la Red CADE dispuesto para el servicio a la ciudadanía"/>
    <s v="Corrupción"/>
    <s v="Fraude interno"/>
    <s v="Sí"/>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control en el Sistema de Gestión de Calidad_x000a__x000a__x000a__x000a_"/>
    <s v="- No aplica_x000a__x000a__x000a__x000a_"/>
    <s v="Baja (2)"/>
    <n v="0.4"/>
    <s v="Mayor (4)"/>
    <n v="0.8"/>
    <s v="Alto"/>
    <s v="El proceso estima que el riesgo se ubica en una zona alta, debido a que el riesgo se presentó al menos una vez en los últimos cuatro años, sin embargo, ante su materialización, podrían presentarse los efectos significativos, señalados en la encuesta del Departamento Administrativo de la Función Pública."/>
    <s v="Muy baja (1)"/>
    <n v="0.11759999999999998"/>
    <s v="Mayor (4)"/>
    <n v="0.60000000000000009"/>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_______________x000a__x000a__x000a__x000a__x000a__x000a__x000a__x000a__x000a__x000a__x000a_"/>
    <s v="- Gestores de transparencia e integridad de la Dirección del Sistema Distrital de Servicio a la Ciudadana._x000a__x000a__x000a__x000a__x000a__x000a__x000a__x000a__x000a__x000a_________________x000a__x000a__x000a__x000a__x000a__x000a__x000a__x000a__x000a__x000a__x000a_"/>
    <s v="- Servidores de la Red CADE sensibilizados los valores de integridad y las posibles consecuencias disciplinarias establecidas en el Código Disciplinario Único.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2/2022_x000a__x000a__x000a__x000a__x000a__x000a__x000a__x000a__x000a__x000a_______________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mapa de riesgos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Posibilidad de afectación reputacional por pérdida de credibilidad y confianza en la Secretaría General, debido a realización de cobros indebidos durante la prestación del servicio en el canal presencial de la Red CADE dispuesto para el servicio a la ciudadanía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d v="2021-07-27T00:00:00"/>
    <s v="_x000a__x000a_Análisis de controles_x000a__x000a_Tratamiento del riesgo"/>
    <s v="Se ajustan los controles detectivos y preventivos en coherencia con la actualización del procedimiento Administración del Modelo Multicanal de Servicio a la Ciudadanía (2213300-PR-036) versión 14._x000a_Se ajusta la fecha de inicio de la Acción Preventiva # 31, de acuerdo con la información registrada en los aplicativos SIG y CHIE."/>
    <d v="2021-09-16T00:00:00"/>
    <s v="_x000a__x000a_Análisis de controles_x000a__x000a_"/>
    <s v="Se ajustan los controles detectivos y preventivos en coherencia con la actualización del procedimiento Administración del Modelo Multicanal de Servicio a la Ciudadanía (2213300-PR-036) versión 15."/>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_x000a_Se define acción de contingencia."/>
    <s v=""/>
    <s v="_x000a__x000a__x000a__x000a_"/>
    <s v=""/>
    <s v=""/>
    <s v="_x000a__x000a__x000a__x000a_"/>
    <s v=""/>
    <s v=""/>
    <s v="_x000a__x000a__x000a__x000a_"/>
    <s v=""/>
  </r>
  <r>
    <x v="7"/>
    <s v="Implementar los lineamientos de la Política Pública Distrital de Servicio a la Ciudadanía, facilitando a la Ciudadanía, el ejercicio de sus derechos y el cumplimiento de sus deberes, mediante la disposición de un Modelo Omnicanal  de Servicio que permita el acceso a la oferta  institucional  de  trámites  y  servicios,  de  forma  oportuna,  cálida  y  eficiente,  promoviendo  así  su  relacionamiento  con  la Administración  Distrital."/>
    <s v="Inicia con la identificación de las necesidades de la Ciudadanía, en el marco de los objetivos de la Política Pública Distrital de Servicio a la Ciudadanía, seguido de la formulación y ejecución de estrategias que permitan mejorar la eficiencia de la Administración Distrital en  la  prestación  de  servicios,  identificación,  valoración  y  tratamiento  de  riesgos,  a  través  del  aumento  de  la  cobertura  y  la administración  del  Modelo  Omnicanal  de  Servicio.  Finaliza  con  el  seguimiento  y  evaluación  de  la  operación."/>
    <s v="Subsecretario(a) de Servicio a la Ciudadanía"/>
    <s v="Misional"/>
    <s v="Realizar seguimiento y monitoreo a la gestión de las entidades participantes en la prestación de servicios a la ciudadanía."/>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Corrupción"/>
    <s v="Usuarios, productos y prácticas"/>
    <s v="Sí"/>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 No aplica_x000a__x000a__x000a__x000a_"/>
    <s v="Muy baja (1)"/>
    <n v="0.2"/>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Muy baja (1)"/>
    <n v="8.3999999999999991E-2"/>
    <s v="Moderado (3)"/>
    <n v="0.33749999999999997"/>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ensibilizar a los servidores de la DDCS sobre los valores de integridad, con relación al servicio a la ciudadanía._x000a__x000a__x000a__x000a__x000a__x000a__x000a__x000a__x000a__x000a_________________x000a__x000a__x000a__x000a__x000a__x000a__x000a__x000a__x000a__x000a__x000a_"/>
    <s v="- Gestor de integridad de la Dirección Distrital de Calidad del Servicio._x000a__x000a__x000a__x000a__x000a__x000a__x000a__x000a__x000a__x000a_________________x000a__x000a__x000a__x000a__x000a__x000a__x000a__x000a__x000a__x000a__x000a_"/>
    <s v="- Servidores de la DDCS sensibilizados en el Código de Integridad_x000a__x000a__x000a__x000a__x000a__x000a__x000a__x000a__x000a__x000a_________________x000a__x000a__x000a__x000a__x000a__x000a__x000a__x000a__x000a__x000a__x000a_"/>
    <s v="01/03/2022_x000a__x000a__x000a__x000a__x000a__x000a__x000a__x000a__x000a__x000a_________________x000a__x000a__x000a__x000a__x000a__x000a__x000a__x000a__x000a__x000a__x000a_"/>
    <s v="31/10/2022_x000a__x000a__x000a__x000a__x000a__x000a__x000a__x000a__x000a__x000a_______________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mapa de riesgos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Mapa de riesg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a la calificación del impacto._x000a_Se ajusta la redacción y evaluación de los controles según los criterios definidos._x000a_Se incluyeron los controles correctivos.."/>
    <s v=""/>
    <s v="_x000a__x000a__x000a__x000a_"/>
    <s v=""/>
    <s v=""/>
    <s v="_x000a__x000a__x000a__x000a_"/>
    <s v=""/>
    <s v=""/>
    <s v="_x000a__x000a__x000a__x000a_"/>
    <s v=""/>
    <s v=""/>
    <s v="_x000a__x000a__x000a__x000a_"/>
    <s v=""/>
  </r>
  <r>
    <x v="8"/>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Prestar el servicio para consulta de los fondos documentales custodiados por el archivo de Bogotá._x000a_Realizar Gestión de las solicitudes internas de documentos históricos"/>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Corrupción"/>
    <s v="Fraude interno"/>
    <s v="No"/>
    <s v="- Presentar una situación de conflicto de intereses y no manifestarla_x000a_- Debilidades en los controles de los procedimientos_x000a_- Sistemas de información susceptibles a manipulación indebida_x000a_- Desconocimiento de la ley mediante interpretaciones subjetivas de las normas vigentes para evitar o postergar su aplicación_x000a__x000a__x000a__x000a__x000a__x000a_"/>
    <s v="- Presiones ejercidas por terceros y o ofrecimientos de prebendas, gratificaciones o dadivas._x000a_- Presiones o motivaciones individuales, sociales o colectivas, que inciten a la realizar conductas contrarias al deber ser._x000a__x000a__x000a__x000a__x000a__x000a__x000a__x000a_"/>
    <s v="- Perdida de confianza, credibilidad y transparencia frente al manejo de la documentación patrimonial del Distrito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_x0009__x0009__x0009__x0009__x0009__x0009__x0009__x0009__x0009_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Muy baja (1)"/>
    <n v="1.2700799999999998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el procedimiento Ingreso de documentos históricos al Archivo de Bogotá 2215300-PR-282 fortaleciendo la definición de los controles_x000a_- Actualizar el procedimiento Ingreso de documentos históricos al Archivo de Bogotá 2215300-PR-282 fortaleciendo la definición de los controles_x000a__x000a__x000a__x000a__x000a__x000a__x000a__x000a__x000a_________________x000a__x000a__x000a__x000a__x000a__x000a__x000a__x000a__x000a__x000a__x000a_"/>
    <s v="- Subdirector de Gestión de Patrimonio Documental del Distrito_x000a_- Subdirector de Gestión de Patrimonio Documental del Distrito_x000a__x000a__x000a__x000a__x000a__x000a__x000a__x000a__x000a_________________x000a__x000a__x000a__x000a__x000a__x000a__x000a__x000a__x000a__x000a__x000a_"/>
    <s v="- Procedimiento Ingreso de documentos históricos al Archivo de Bogotá 2215300-PR-282 actualizado_x000a_- Procedimiento Ingreso de documentos históricos al Archivo de Bogotá 2215300-PR-282 actualizado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15/06/2022_x000a_15/06/2022_x000a__x000a__x000a__x000a__x000a__x000a__x000a__x000a__x000a_______________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mapa de riesgos Gestión de la Función Archivística y del Patrimonio Documental del Distrito Capital"/>
    <s v="- Director(a) Distrital de Archivo de Bogotá_x000a_- Subdirector(a) de Gestión de Patrimonio Documental del Distrito_x000a_- Profesional universitario de la Subdirección de Gestión de Patrimonio Documental del Distrito_x0009__x0009__x0009__x0009__x0009__x0009__x0009__x0009__x000a_- Director(a) Distrital de Archivo de Bogotá_x000a__x000a__x000a__x000a__x000a__x000a_- Director(a)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
    <d v="2021-09-09T00:00:00"/>
    <s v="_x000a__x000a__x000a__x000a_Tratamiento del riesgo"/>
    <s v="Se modifica la fecha de finalización de las acciones preventivas número 6 y 23, conforme a las fechas de finalización reprogramadas en el aplicativo SIG "/>
    <d v="2021-12-16T00:00:00"/>
    <s v="Identificación del riesgo_x000a_Análisis antes de controles_x000a_Análisis de controles_x000a_Análisis después de controles_x000a_Tratamiento del riesgo"/>
    <s v="Se actualizó el contexto de la gestión del proceso._x000a_Se ajustó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r>
  <r>
    <x v="8"/>
    <s v="Dirigir  y  coordinar  la  gestión  y  divulgación  de  la  función  archivística  y  del  patrimonio  documental  del  Distrito  Capital,  con  el  fin  de propender  la  gestión  del  conocimiento  y  el  acceso  a  la  información  por  parte  de  la  ciudadanía  y  los  grupos  de  interés,  así  como  la gestión  administrativa,  transparencia  y  buen  gobierno  de  la  Administración  Distrital."/>
    <s v="El proceso inicia con la identificación del estado de la administración de la gestión documental en el Distrito Capital, la evaluación y el seguimiento a la función archivística y finaliza con el ingreso de la documentación al Archivo de Bogotá, la ejecución de los procesos técnicos y la disposición de los fondos documentales custodiados por el Archivo de Bogotá para la consulta de los ciudadanos."/>
    <s v="Director(a) Distrital de Archivo de Bogotá"/>
    <s v="Misional"/>
    <s v="Diseñar o actualizar instrumentos técnicos para normalizar la gestión documental en el distrito capital._x000a_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Corrupción"/>
    <s v="Fraude interno"/>
    <s v="No"/>
    <s v="- Uso indebido del poder para la emisión de conceptos técnicos favorables._x000a_- Conflicto de intereses._x000a_- No hay distribución equitativa y objetiva de responsabilidades y tareas._x000a__x000a__x000a__x000a__x000a__x000a__x000a_"/>
    <s v="- Presiones ejercidas por terceros y o ofrecimientos de prebendas, gratificaciones o dadivas._x000a_- Presiones o motivaciones individuales, sociales o colectivas, que inciten a la realizar conductas contrarias al deber ser._x000a_- No hay conciencia en las entidades del distrito del verdadero impacto de la gestión documental._x000a__x000a_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3.5279999999999992E-2"/>
    <s v="Mayor (4)"/>
    <n v="0.14238281250000001"/>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_x000a_- Desarrollar dentro del nuevo modelo de asistencia técnica líneas argumentativas y acuerdos de servicios en materia contractual relacionadas con actividades de gestión documental, donde se emitirán las especificaciones técnicas a tener en cuenta por las entidades y por los equipos interdisciplinarios de la DDAB._x000a__x000a__x000a__x000a__x000a__x000a__x000a__x000a__x000a_________________x000a__x000a__x000a__x000a__x000a__x000a__x000a__x000a__x000a__x000a__x000a_"/>
    <s v="- Director Distrital de Archivo de Bogotá_x000a_- Director Distrital de Archivo de Bogotá_x000a__x000a__x000a__x000a__x000a__x000a__x000a__x000a__x000a_________________x000a__x000a__x000a__x000a__x000a__x000a__x000a__x000a__x000a__x000a__x000a_"/>
    <s v="- Documento con línea argumentativa y acuerdos de servicio en materia contractual relacionadas con actividades de gestión documental y archivos._x000a_- Documento con línea argumentativa y acuerdos de servicio en materia contractual relacionadas con actividades de gestión documental y archivos._x000a__x000a__x000a__x000a__x000a__x000a__x000a__x000a__x000a_________________x000a__x000a__x000a__x000a__x000a__x000a__x000a__x000a__x000a__x000a__x000a_"/>
    <s v="21/02/2022_x000a_21/02/2022_x000a__x000a__x000a__x000a__x000a__x000a__x000a__x000a__x000a_________________x000a__x000a__x000a__x000a__x000a__x000a__x000a__x000a__x000a__x000a__x000a_"/>
    <s v="21/06/2022_x000a_21/06/2022_x000a__x000a__x000a__x000a__x000a__x000a__x000a__x000a__x000a_______________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 Realizar mesa técnica de trabajo para la revisión del concepto técnico de procesos de  contratación relacionado con la materialización del riesgo_x000a_- Realizar un alcance con un nuevo concepto técnico de procesos de contratación relacionado con la materialización del riesgo_x000a__x000a__x000a_- Actualizar el mapa de riesgos Gestión de la Función Archivística y del Patrimonio Documental del Distrito Capital"/>
    <s v="- Director(a) Distrital de Archivo de Bogotá_x000a_- Director(a) Distrital de Archivo de Bogotá_x000a_- Profesional(es) Universitario(s)_x000a_- Director(a) Distrital de Archivo de Bogotá_x000a_- Director(a) Distrital de Archivo de Bogotá_x000a_- Subdirector del Sistema Distrital de Archivos_x000a_- Director(a) Distrital de Archivo de Bogotá_x000a__x000a__x000a_- Director(a)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 Evidencia de reunión 2213100-FT-449 de mesa técnica_x000a_- Concepto técnico de alcance de procesos de contratación_x000a__x000a__x000a_- Mapa de riesgo  Gestión de la Función Archivística y del Patrimonio Documental del Distrito Capital, actualizado."/>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d v="2020-03-26T00:00:00"/>
    <s v="Identificación del riesgo_x000a__x000a__x000a_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d v="2020-12-04T00:00:00"/>
    <s v="_x000a__x000a__x000a__x000a_Tratamiento del riesgo"/>
    <s v="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d v="2021-09-09T00:00:00"/>
    <s v="_x000a__x000a__x000a__x000a_Tratamiento del riesgo"/>
    <s v="Se modifica la fecha de finalización de la acción preventiva número 12, conforme a la fecha de finalización reprogramada en el aplicativo SIG"/>
    <d v="2021-12-16T00:00:00"/>
    <s v="Identificación del riesgo_x000a_Análisis antes de controles_x000a_Análisis de controles_x000a_Análisis después de controles_x000a_Tratamiento del riesgo"/>
    <s v="Se actualiza el contexto de la gestión del proceso. _x000a_Se ajusta la identificación del riesgo, delimitando el alcance frente a los conceptos técnicos solo para los conceptos de contratación; especificando los conceptos de revisión y evaluación de TRD y TVD y se eliminan del alcance lo correspondiente a informes, teniendo en cuanta que no aplican para el riesgo.  _x000a_Se ajustó la redacción y evaluación de los controles según los criterios definidos. _x000a_Se incluyeron los controles correctivos. _x000a_Se ajustaron las acciones de contingencia. _x000a_Se definieron acciones de tratamiento."/>
    <s v=""/>
    <s v="_x000a__x000a__x000a__x000a_"/>
    <s v=""/>
    <s v=""/>
    <s v="_x000a__x000a__x000a__x000a_"/>
    <s v=""/>
    <s v=""/>
    <s v="_x000a__x000a__x000a__x000a_"/>
    <s v=""/>
    <s v=""/>
    <s v="_x000a__x000a__x000a__x000a_"/>
    <s v=""/>
    <s v=""/>
    <s v="_x000a__x000a__x000a__x000a_"/>
    <s v=""/>
  </r>
  <r>
    <x v="9"/>
    <s v="Atender  las  necesidades  de  carácter  legal,  propendiendo  por  la  aplicación  de  la  normatividad  vigente  a  cada  uno  de  los procedimientos que se desarrollan en el marco jurídico, defensa institucional y representación judicial y extrajudicial de la Secretaría General."/>
    <s v="Inicia  con  la  actualización  del  marco  legal  que  rige  la  Secretaría  General  y  la  identificación  de  necesidades  afines  a  la  Gestión Jurídica,  continúa con  los  conceptos  jurídicos  emitidos,  los  actos  administrativos  revisados  o  los  fallos  proferidos  en  los  procesos judiciales  adelantados  contra  la  Entidad  y  finaliza  con  la  verificación  y  seguimiento  del  proceso."/>
    <s v="Jefe de Oficina Asesora de Jurídica"/>
    <s v="Apoyo operativo"/>
    <s v="Gestionar la defensa judicial y extrajudicial de la Secretaría General de la Alcaldía Mayor de Bogotá, D. C."/>
    <s v="Posibilidad de afectación económica (o presupuestal) por interposición de reclamaciones,  solicitudes de conciliación, demandas y/o decisiones judiciales adversas a los interés de la Entidad, debido a por acción u omisión para favorecer intereses propios o de terceros"/>
    <s v="Corrupción"/>
    <s v="Ejecución y administración de procesos"/>
    <s v="No"/>
    <s v="- Dificultades en la transferencia de conocimiento entre los servidores que se vinculan y retiran de la entidad._x000a__x000a_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Posibilidad de ocurrencia de eventos que afecten la situación jurídica de la organización debido al  incumplimiento o desacato de la normatividad legal.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oderado (3)"/>
    <n v="0.6"/>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Muy baja (1)"/>
    <n v="4.3199999999999995E-2"/>
    <s v="Moderado (3)"/>
    <n v="0.25312499999999999"/>
    <s v="Moderado"/>
    <s v="Desde la adopción de la Política de Administración del Riesgo no se ha identificado la ocurrencia del riesgo, por lo cual, la factibilidad es muy baja y el impacto es moderado, en este punto es de precisar que la Secretaria General de la Alcaldía de Bogotá D.C. implementó la política de prevención del daño antijurídico y en ella, se evidencia que la Entidad tiene baja litigiosidad, en efecto, hasta la fecha no se ha identificado que un asunto respecto del cual se haya solicitado la emisión de un concepto genere controversia judicial."/>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lizar estudio, evaluación y análisis de las conciliaciones, procesos y laudos arbitrales que fueron de conocimiento del Comité de Conciliación._x000a__x000a__x000a__x000a__x000a__x000a__x000a__x000a__x000a_________________x000a__x000a__x000a__x000a__x000a__x000a__x000a__x000a__x000a__x000a__x000a_"/>
    <s v="- Jefe de Oficina Asesora de Jurídica _x000a_- Comité de Conciliación. _x000a__x000a__x000a__x000a__x000a__x000a__x000a__x000a__x000a_________________x000a__x000a__x000a_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_x000a__x000a__x000a__x000a__x000a__x000a__x000a__x000a__x000a_"/>
    <s v="28/02/2022_x000a_01/02/2022_x000a__x000a__x000a__x000a__x000a__x000a__x000a__x000a__x000a_________________x000a__x000a__x000a__x000a__x000a__x000a__x000a__x000a__x000a__x000a__x000a_"/>
    <s v="31/03/2022_x000a_31/12/2022_x000a__x000a__x000a__x000a__x000a__x000a__x000a__x000a__x000a_______________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és de la Entidad, debido a por acción u omisión para favorecer intereses propios o de terceros al operador disciplinario, y a la Oficina Asesora de Planeación en el informe de monitoreo en caso que tenga fallo.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mapa de riesgos Gestión Jurídica"/>
    <s v="- Jefe de Oficina Asesora de Jurídica_x000a_- Comité de Conciliación_x000a__x000a__x000a__x000a__x000a__x000a__x000a__x000a_- Jefe de Oficina Asesora de Jurídica"/>
    <s v="- Notificación realizada del presunto hecho de Posibilidad de afectación económica (o presupuestal) por interposición de reclamaciones,  solicitudes de conciliación, demandas y/o decisiones judiciales adversas a los interés de la Entidad, debido a por acción u omisión para favorecer intereses propios o de terceros al operador disciplinario, y reporte de monitoreo a la Oficina Asesora de Planeación en caso que el riesgo tenga fallo definitivo._x000a_- Realiza recomendaciones para prevenir la recurrencia de la causa que originó el proceso o la sentencia lo cual se consigna en el acta de Comité de Conciliación_x000a__x000a__x000a__x000a__x000a__x000a__x000a__x000a_- Mapa de riesgo  Gestión Jurídica, actualizado."/>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d v="2021-08-11T00:00:00"/>
    <s v="_x000a__x000a_Análisis de controles_x000a__x000a_"/>
    <s v="Se realizó la actualización de los controles detectivos y preventivos"/>
    <d v="2021-12-14T00:00:00"/>
    <s v="Identificación del riesgo_x000a_Análisis antes de controles_x000a_Análisis de controles_x000a_Análisis después de controles_x000a_Tratamiento del riesgo"/>
    <s v="Se actualizó el contexto del proceso_x000a_Se actualizó la identificación del riesgo teniendo en cuenta los cambios sugeridos por la Guía para la administración de riesgos de Gestión, corrupción y proyectos de inversión._x000a_Se realizó el análisis de controles de la probabilidad por el criterio de exposición y se actualizo la valoración del impacto._x000a_Se definieron nuevos controles al riesgo y se realizó su respectiva calificación._x000a_Se realizó el análisis después de controles teniendo en cuenta la valoración obtenida con los controles definidos._x000a_Se definió el plan de contingencia para el riesgo identificado._x000a_Se definió como opción de tratamiento aceptar el riesgo."/>
    <s v=""/>
    <s v="_x000a__x000a__x000a__x000a_"/>
    <s v=""/>
    <s v=""/>
    <s v="_x000a__x000a__x000a__x000a_"/>
    <s v=""/>
    <s v=""/>
    <s v="_x000a__x000a__x000a__x000a_"/>
    <s v=""/>
  </r>
  <r>
    <x v="10"/>
    <s v="Identificar,  configurar,  instalar,  conectar  y  brindar  la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
    <s v="Inicia  con  la  formulación  de  acciones  para  la  Gestión,  administración  y  soporte  de  infraestructura  y  recursos  tecnológicos,  la planeación  de  mantenimientos  para  la  infraestructura  tecnología  de  la  Secretaria  General  continua  con  la  ejecución  tareas  de mantenimientos,  administración  y  soporte  de  la  infraestructura  tecnológica  (administración  de  usuarios,  redes,  infraestructura  de equipos activos y bases de datos, copias de respaldos y a la gestión de incidentes y requerimientos tecnológicos), finalizando con la verificación y mejora del proceso."/>
    <s v="Jefe Oficina de Tecnologías de la Información y las Comunicaciones"/>
    <s v="Apoyo operativo"/>
    <s v="Administración  y/o gestión de los recursos de la Infraestructura tecnológica de la secretaria general"/>
    <s v="Posibilidad de afectación reputacional por inadecuado seguimiento a las actividades, debido a exceso de las facultades otorgadas en la administración  y/o gestión de los recursos de la Infraestructura tecnológica de la secretaria general"/>
    <s v="Corrupción"/>
    <s v="Fallas tecnológicas"/>
    <s v="No"/>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Procesos de apoyo operativo en el Sistema de Gestión de Calidad_x000a__x000a__x000a__x000a_"/>
    <s v="- No aplica_x000a__x000a__x000a__x000a_"/>
    <s v="Muy baja (1)"/>
    <n v="0.2"/>
    <s v="Moderado (3)"/>
    <n v="0.6"/>
    <s v="Moderado"/>
    <s v="La valoración antes de controles calificó en rara vez toda vez que existe una probabilidad MUY  BAJA  que suceda. _x000a_El impacto arrojó MODERADO  toda vez que impacta  la imagen y metas de la oficina sumado a que es de corrupción. Lo anterior dejó el riesgo en zona resultante como MODERADO."/>
    <s v="Muy baja (1)"/>
    <n v="5.3343359999999994E-3"/>
    <s v="Moderado (3)"/>
    <n v="0.44999999999999996"/>
    <s v="Moderado"/>
    <s v="La evaluación después de controles continúa en &quot;MUY BAJA dentro de la escala de probabilidad dada la solidez de los controles. No obstante el impacto continúa MODERADO  aunque la solidez de los controles detectivos es fuerte (por ser de corrupción), lo que deja en zona resultante MODERAD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visar la precisión de las evidencias que se generan como resultado de la aplicación del control del procedimiento 2213200-PR-101 _x000a__x000a__x000a__x000a__x000a__x000a__x000a__x000a__x000a__x000a_________________x000a__x000a_- Verificar la pertinencia de las Modificación de 4204000-OT-020 Plan de Contingencia TI-DRP_x000a__x000a__x000a__x000a__x000a__x000a__x000a__x000a__x000a_"/>
    <s v="- Jefe de la OTIC_x000a__x000a__x000a__x000a__x000a__x000a__x000a__x000a__x000a__x000a_________________x000a__x000a_- Jefe de la OTIC_x000a__x000a__x000a__x000a__x000a__x000a__x000a__x000a__x000a_"/>
    <s v="- Procedimiento 2213200-PR-101 Modificado_x000a__x000a__x000a__x000a__x000a__x000a__x000a__x000a__x000a__x000a_________________x000a__x000a_- Modificación de 4204000-OT-020 Plan de Contingencia TI-DRP_x000a__x000a__x000a__x000a__x000a__x000a__x000a__x000a__x000a_"/>
    <s v="30/03/2022_x000a__x000a__x000a__x000a__x000a__x000a__x000a__x000a__x000a__x000a_________________x000a__x000a_01/04/2022_x000a__x000a__x000a__x000a__x000a__x000a__x000a__x000a__x000a_"/>
    <s v="30/05/2022_x000a__x000a__x000a__x000a__x000a__x000a__x000a__x000a__x000a__x000a_________________x000a__x000a_30/07/2022_x000a__x000a__x000a__x000a__x000a__x000a__x000a__x000a__x000a_"/>
    <s v="- Reportar 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a la Oficina Asesora de Planeación en el informe de monitoreo en caso que tenga fallo._x000a_- Determinar las acciones a seguir conforme al análisis de los hechos para subsanar de manera inmediata_x000a__x000a__x000a__x000a__x000a__x000a__x000a__x000a_- Actualizar el mapa de riesgos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Notificación realizada del presunto hecho de Posibilidad de afectación reputacional por inadecuado seguimiento a las actividades, debido a exceso de las facultades otorgadas en la administración  y/o gestión de los recursos de la Infraestructura tecnológica de la secretaria general al operador disciplinario, y reporte de monitoreo a la Oficina Asesora de Planeación en caso que el riesgo tenga fallo definitivo._x000a_- Acta o evidencia de reunión _x000a__x000a__x000a__x000a__x000a__x000a__x000a__x000a_- Mapa de riesgo  Gestión, Administración y Soporte de infraestructura y Recursos tecnológicos, actualizado."/>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d v="2021-09-03T00:00:00"/>
    <s v="_x000a__x000a_Análisis de controles_x000a__x000a_Tratamiento del riesgo"/>
    <s v="Se ajustan las actividades de control conforme a la última actualización efectuada al procedimiento 2213200-PR-101 “Gestión de Incidentes y Requerimientos Tecnológicos”._x000a_Se ajustan las actividades de control conforme a la última actualización efectuada al procedimiento 2213200-PR-104 “Mantenimientos de la infraestructura tecnológica”_x000a_Se cambia fecha fin real de la acción preventiva #22 en las actividades 1 (10-mar-2021) y 2 (31-may-2021). _x000a_"/>
    <d v="2021-12-06T00:00:00"/>
    <s v="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x v="11"/>
    <s v="Gestionar  la  seguridad  y  salud  en  el  trabajo  de  los(as)  Servidores(as)  Públicos(as)  de  la  entidad,  contratistas  y  visitantes,  para minimizar la ocurrencia de incidentes, accidentes de trabajo, enfermedades laborales y los riesgos que puedan afectar su calidad debida  y  fomentar  una  cultura  encaminada  al  cuidado  personal,  mediante  la  adopción  de  hábitos  de  vida  saludable,  promoviendo la salud,  previniendo  la  enfermedad  y  preparándolos  ante  situaciones  de  emergencia."/>
    <s v="Inicia  con  la  elaboración  del  diagnóstico,  la  identificación  de  peligros  y  valoración  de  riesgos  y  amenazas,  la  caracterización  de  las condiciones  de  salud  de  los  Servidores  públicos  de  la  Secretaria  General  de  la  Alcaldía  Mayor  de  Bogotá,  D.C.,  y  finaliza  con  la implementación de los planes y programas de prevención y promoción contenidos en el plan anual de seguridad y salud en el trabajo."/>
    <s v="Director(a) de Talento Humano"/>
    <s v="Apoyo operativo"/>
    <s v="Ejecutar actividades de Gestión de Peligros, Riesgos y Amenazas."/>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Corrupción"/>
    <s v="Fraude interno"/>
    <s v="No"/>
    <s v="- Deficiencias en la administración (custodio, uso y manejo) de los elementos dispuestos para la atención de emergencias en las distintas sedes de la entidad._x000a_- Deficiencias en la utilización de los elementos de protección personal - EPP por parte de los/as servidores/as y colaboradores/as de la entidad._x000a__x000a__x000a__x000a__x000a__x000a__x000a__x000a_"/>
    <s v="- Presiones o motivaciones individuales, sociales o colectivas, que inciten a realizar conductas contrarias al deber ser._x000a__x000a__x000a__x000a__x000a__x000a__x000a__x000a__x000a_"/>
    <s v="- Detrimento patrimonial_x000a_- Investigaciones disciplinarias._x000a_- Generación de reprocesos y desgaste administrativo._x000a_- Pérdida de credibilidad hacia la entidad de parte de los/as servidores/as, colaboradores/as y ciudadanos/as.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 No aplica_x000a__x000a__x000a__x000a_"/>
    <s v="Media (3)"/>
    <n v="0.6"/>
    <s v="Mayor (4)"/>
    <n v="0.8"/>
    <s v="Alto"/>
    <s v="El proceso estima que el riesgo se ubica en una zona alta, debido a que existe una posibilidad media que suceda y se identificó que ante su materialización, podrían presentarse los efectos significativos, señalados en la encuesta del Departamento Administrativo de la Función Pública."/>
    <s v="Muy baja (1)"/>
    <n v="0.1764"/>
    <s v="Mayor (4)"/>
    <n v="0.45000000000000007"/>
    <s v="Alto"/>
    <s v="El proceso estima que el riesgo se ubica en una zona alta, debido a que los controles establecidos son adecuados y la calificación de los criterios es satisfactoria, ubicando el riesgo en la escala de probabilidad mas baja frente a la resultante antes de controles, y ante su materialización, podrían disminuirse los efectos, aplicando las acciones de contingencia, sin embargo, el impacto no disminuye en riesgos de corrupción."/>
    <s v="Reducir"/>
    <s v="- Alinear actividades y puntos de control del procedimiento   4232000-PR-372 - Gestión de Peligros, Riesgos y Amenazas_x000a_ con los controles preventivos y detectivos definidos en el mapa de riesgo del proceso de Gestión de Seguridad y Salud en el Trabajo._x000a_- Alinear actividades y puntos de control del procedimiento   4232000-PR-372 - Gestión de Peligros, Riesgos y Amenazas_x000a_ con los controles preventivos y detectivos definidos en el mapa de riesgo del proceso de Gestión de Seguridad y Salud en el Trabajo._x000a_- Alinear actividades y puntos de control del procedimiento   4232000-PR-372 - Gestión de Peligros, Riesgos y Amenazas_x000a_ con los controles preventivos y detectivos definidos en el mapa de riesgo del proceso de Gestión de Seguridad y Salud en el Trabajo._x000a__x000a__x000a__x000a__x000a__x000a__x000a__x000a__x000a__x000a__x000a__x000a__x000a__x000a__x000a__x000a__x000a__x000a__x000a_________________x000a__x000a__x000a__x000a__x000a__x000a__x000a__x000a__x000a__x000a__x000a_"/>
    <s v="- Director/a Técnico/a de Talento Humano._x000a_- Director/a Técnico/a de Talento Humano._x000a_- Director/a Técnico/a de Talento Humano._x000a__x000a__x000a__x000a__x000a__x000a__x000a__x000a__x000a__x000a__x000a__x000a__x000a__x000a__x000a__x000a__x000a__x000a__x000a_________________x000a__x000a__x000a__x000a__x000a__x000a__x000a__x000a__x000a__x000a__x000a_"/>
    <s v="- Procedimiento 4232000-PR-372 - Gestión de Peligros, Riesgos y Amenazas       actualizado_x000a_- Procedimiento 4232000-PR-372 - Gestión de Peligros, Riesgos y Amenazas       actualizado_x000a_- Procedimiento 4232000-PR-372 - Gestión de Peligros, Riesgos y Amenazas       actualizado_x000a__x000a__x000a__x000a__x000a__x000a__x000a__x000a__x000a__x000a__x000a__x000a__x000a__x000a__x000a__x000a__x000a__x000a__x000a_________________x000a__x000a__x000a__x000a__x000a__x000a__x000a__x000a__x000a__x000a__x000a_"/>
    <s v="15/02/2022_x000a_15/02/2022_x000a_15/02/2022_x000a__x000a__x000a__x000a__x000a__x000a__x000a__x000a__x000a__x000a__x000a__x000a__x000a__x000a__x000a__x000a__x000a__x000a__x000a_________________x000a__x000a__x000a__x000a__x000a__x000a__x000a__x000a__x000a__x000a__x000a_"/>
    <s v="01/08/2022_x000a_01/08/2022_x000a_01/08/2022_x000a__x000a__x000a__x000a__x000a__x000a__x000a__x000a__x000a__x000a__x000a__x000a__x000a__x000a__x000a__x000a__x000a__x000a__x000a_________________x000a__x000a__x000a__x000a__x000a__x000a__x000a__x000a__x000a__x000a__x000a_"/>
    <s v="- Definir cronograma de verificación a la completitud de los botiquines ubicados en las diferentes sedes de la entidad._x000a__x000a__x000a__x000a__x000a__x000a__x000a__x000a__x000a__x000a_________________x000a__x000a__x000a__x000a__x000a__x000a__x000a__x000a__x000a__x000a__x000a_"/>
    <s v="- Director/a Técnico/a de Talento Humano._x000a__x000a__x000a__x000a__x000a__x000a__x000a__x000a__x000a__x000a_________________x000a__x000a__x000a__x000a__x000a__x000a__x000a__x000a__x000a__x000a__x000a_"/>
    <s v="- Cronograma de verificación a los botiquines en términos de completitud y cumplimiento de las condiciones establecidas en la normatividad aplicable.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15/03/2022_x000a__x000a__x000a__x000a__x000a__x000a__x000a__x000a__x000a__x000a_______________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mapa de riesgos Gestión de Seguridad y Salud en el Trabajo"/>
    <s v="- Director(a) de Talento Humano_x000a_- Profesional Universitario de Talento Humano. _x000a_- Director/a Técnico/a y Profesional Universitario de Talento Humano._x000a__x000a__x000a__x000a__x000a__x000a__x000a_- Director(a)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Mapa de riesgo  Gestión de Seguridad y Salud en el Trabajo, actualizado."/>
    <d v="2021-12-17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x v="12"/>
    <s v="Disponer de los recursos necesarios para garantizar la prestación de los servicios de apoyo administrativo para el cumplimiento de los objetivos de la Secretaría General de la Alcaldía Mayor de Bogotá D.C, y  la gestión de todas las dependencias que la componen."/>
    <s v="Inicia con la identificación de las necesidades y/o recepción de las solicitudes para la prestación de servicios de apoyo administrativo, la  formulación  del  Plan  Institucional  de  Gestión  Ambiental  –PIGA  y  del  Plan  Estratégico  de  Seguridad  Vial  –PESV.  Continua  con  la gestión a cada uno de los requerimientos y/o necesidades, ejecución de las actividades para la implementación del Plan Institucional de  Gestión  Ambiental  –PIGA  y  del  Plan  Estratégico  de  Seguridad  Vial  –PESV,  finalizando  con  la  verificación  del  cumplimiento  del proceso  y  el  mejoramiento  continuo  del  mismo."/>
    <s v="Subdirector(a) de Servicios Administrativos"/>
    <s v="Apoyo operativo"/>
    <s v="Realizar la adquisición del bien o servicio y su legalización "/>
    <s v="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s v="Corrupción"/>
    <s v="Fraude interno"/>
    <s v="No"/>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ayor (4)"/>
    <n v="0.8"/>
    <s v="Alto"/>
    <s v="Se determina la probabilidad (Muy baja 1)  teniendo en cuenta que no se he presentado en los últimos cuatro años. El impacto (Mayor 4) obedece a la afectación de la imagen y las sanciones por entes de control que se puedan generar por la materialización del riesgo."/>
    <s v="Muy baja (1)"/>
    <n v="2.4695999999999999E-2"/>
    <s v="Mayor (4)"/>
    <n v="0.45000000000000007"/>
    <s v="Alto"/>
    <s v="Se determina la probabilidad (Muy baja (1)) ya que las actividades de control preventivas son fuertes y mitigan la mayoría de las causas. El riesgo no disminuye el impacto."/>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nsibilización del procedimiento a los jefes de las dependencias de la Secretaría General  y/o sus delegados, con énfasis en la prevención de la materialización del riesgo de corrupción._x000a__x000a__x000a__x000a__x000a__x000a__x000a__x000a__x000a__x000a_________________x000a__x000a__x000a__x000a__x000a__x000a__x000a__x000a__x000a__x000a__x000a_"/>
    <s v="- Subdirector de Servicios Administrativos_x000a__x000a__x000a__x000a__x000a__x000a__x000a__x000a__x000a__x000a_________________x000a__x000a__x000a__x000a__x000a__x000a__x000a__x000a__x000a__x000a__x000a_"/>
    <s v="- Soportes del desarrollo de la sensibilización_x000a__x000a__x000a__x000a__x000a__x000a__x000a__x000a__x000a__x000a_________________x000a__x000a__x000a__x000a__x000a__x000a__x000a__x000a__x000a__x000a__x000a_"/>
    <s v="01/02/2022_x000a__x000a__x000a__x000a__x000a__x000a__x000a__x000a__x000a__x000a_________________x000a__x000a__x000a__x000a__x000a__x000a__x000a__x000a__x000a__x000a__x000a_"/>
    <s v="30/07/2022_x000a__x000a__x000a__x000a__x000a__x000a__x000a__x000a__x000a__x000a_________________x000a__x000a__x000a__x000a__x000a__x000a__x000a__x000a__x000a__x000a__x000a_"/>
    <s v="- Reportar 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mapa de riesgos Gestión de Servicios Administrativos"/>
    <s v="- Subdirector(a) de Servicios Administrativos_x000a_- Subdirector(a) de Servicios Administrativos._x000a_- Subdirector Servicios Administrativos_x000a__x000a__x000a__x000a__x000a__x000a__x000a_- Subdirector(a) de Servicios Administrativos"/>
    <s v="- Notificación realizada del presunto hecho de Posibilidad de afectación reputacional por pérdida de credibilidad y desconfianza en la administración de la caja menor , debido a desvío de recursos físicos o económicos en la legalización de la adquisición de bienes y servicios imprevistos, urgentes, imprescindibles e inaplazable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Mapa de riesgo  Gestión de Servicios Administrativos, actualizado."/>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d v="2021-07-30T00:00:00"/>
    <s v="_x000a__x000a__x000a__x000a_Tratamiento del riesgo"/>
    <s v="Se eliminó la acción preventiva No. 2 teniendo en cuenta que se cerró el 30 de junio de 2021 y se incluye la acción de mejora 827 registrada en CHIE. "/>
    <d v="2021-12-16T00:00:00"/>
    <s v="Identificación del riesgo_x000a_Análisis antes de controles_x000a_Análisis de controles_x000a_Análisis después de controles_x000a_Tratamiento del riesgo"/>
    <s v="Se actualiza el contexto de la gestión del proceso_x000a_Se ajusta la identificación del riesgo, ampliando su alcance_x000a_Se define la probabilidad por frecuencia_x000a_Se ajustó la calificación del impacto_x000a_Se ajustó la redacción y evaluación de los controles según los criterios definidos_x000a_Se incluyeron los controles correctivos _x000a_Se ajustaron las acciones de contingencia"/>
    <s v=""/>
    <s v="_x000a__x000a__x000a__x000a_"/>
    <s v=""/>
    <s v=""/>
    <s v="_x000a__x000a__x000a__x000a_"/>
    <s v=""/>
    <s v=""/>
    <s v="_x000a__x000a__x000a__x000a_"/>
    <s v=""/>
  </r>
  <r>
    <x v="13"/>
    <s v="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
    <s v="Inicia con la identificación de necesidades en materia archivística en la Secretaría General, la gestión de la documentación producida y recibida con fin de facilitar el acceso y finaliza con la atención a consultas de la información."/>
    <s v="Subdirector(a) de Servicios Administrativos"/>
    <s v="Apoyo operativo"/>
    <s v="Gestionar y tramitar las comunicaciones oficiales, transferencias documentales, actos administrativos, consulta y préstamo de documentos."/>
    <s v="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s v="Corrupción"/>
    <s v="Ejecución y administración de procesos"/>
    <s v="Sí"/>
    <s v="- Dificultad en la articulación de actividades comunes a las dependencias._x000a_- No existe una apropiación frente a la cultura de la gestión documental por parte de los servidores públicos y demás personas involucradas con la entidad._x000a__x000a__x000a__x000a__x000a__x000a__x000a__x000a_"/>
    <s v="- Cambios de estructura organizacional que afecten el desempeño del proceso de gestión documental._x000a_- Altos costos de la tecnología.  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8.3999999999999991E-2"/>
    <s v="Mayor (4)"/>
    <n v="0.33750000000000002"/>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nsibilización cuatrimestral sobre el manejo y custodia de los documentos conforme a los lineamientos establecidos en el proceso_x000a__x000a__x000a__x000a__x000a__x000a__x000a__x000a__x000a__x000a_________________x000a__x000a__x000a__x000a__x000a__x000a__x000a__x000a__x000a__x000a__x000a_"/>
    <s v="- Profesional Especializado (Subdirección de Servicios Administrativos)_x000a__x000a__x000a__x000a__x000a__x000a__x000a__x000a__x000a__x000a_________________x000a__x000a__x000a__x000a__x000a__x000a__x000a__x000a__x000a__x000a__x000a_"/>
    <s v="- Evidencias de sensibilizaciones realizadas_x000a__x000a__x000a__x000a__x000a__x000a__x000a__x000a__x000a__x000a_________________x000a__x000a__x000a__x000a__x000a__x000a__x000a__x000a__x000a__x000a__x000a_"/>
    <s v="15/02/2022_x000a__x000a__x000a__x000a__x000a__x000a__x000a__x000a__x000a__x000a_________________x000a__x000a__x000a__x000a__x000a__x000a__x000a__x000a__x000a__x000a__x000a_"/>
    <s v="30/11/2022_x000a__x000a__x000a__x000a__x000a__x000a__x000a__x000a__x000a__x000a_______________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a la Oficina Asesora de Planeación en el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Notificar a la instancia o autoridad competente para que se tomen las medidas pertinentes._x000a__x000a__x000a__x000a__x000a__x000a_- Actualizar el mapa de riesgos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Posibilidad de afectación reputacional por sanciones de ente de control o ente regulador, debido a uso indebido de información privilegiada durante el manejo de los documentos que se tramitan en el área de Gestión Documental con el fin de obtener beneficios propios o de terceros al operador disciplinario, y reporte de monitoreo a la Oficina Asesora de Planeación en caso que el riesgo tenga fallo definitivo._x000a_- Correo electrónico informando el acto de corrupción_x000a_- Memorando informando el acto de corrupción_x000a_- Oficio informando el acto de corrupción_x000a__x000a__x000a__x000a__x000a__x000a_- Mapa de riesgo  Gestión Documental Interna, actualizado."/>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d v="2021-02-22T00:00:00"/>
    <s v="_x000a__x000a__x000a__x000a_Tratamiento del riesgo"/>
    <s v="Se  ajusta acción de tratamiento para la vigencia, de acuerdo con lo registrado en el aplicativo SIG."/>
    <d v="2021-12-10T00:00:00"/>
    <s v="Identificación del riesgo_x000a_Análisis antes de controles_x000a_Análisis de controles_x000a_Análisis después de controles_x000a_Tratamiento del riesgo"/>
    <s v="Se actualiza el contexto de la gestión del proceso._x000a_Se ajusta la identificación del riesgo._x000a_Se ajustó la redacción y evaluación de los controles según los criterios definidos._x000a_Se incluyeron los controles correctivos.._x000a_Se ajustaron las acciones de contingencia._x000a_Se definieron acciones de tratamiento."/>
    <s v=""/>
    <s v="_x000a__x000a__x000a__x000a_"/>
    <s v=""/>
    <s v=""/>
    <s v="_x000a__x000a__x000a__x000a_"/>
    <s v=""/>
    <s v=""/>
    <s v="_x000a__x000a__x000a__x000a_"/>
    <s v=""/>
    <s v=""/>
    <s v="_x000a__x000a__x000a__x000a_"/>
    <s v=""/>
    <s v=""/>
    <s v="_x000a__x000a__x000a__x000a_"/>
    <s v=""/>
  </r>
  <r>
    <x v="14"/>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Anual de Vacantes y el Plan de Previsión de Recursos Humanos."/>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Corrupción"/>
    <s v="Fraude interno"/>
    <s v="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Muy baja (1)"/>
    <n v="2.1167999999999999E-2"/>
    <s v="Mayor (4)"/>
    <n v="0.60000000000000009"/>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_x000a_- Expedir la certificación de cumplimiento de requisitos mínimos con base en la información contenida en los soportes (certificaciones académicas o laborales) aportados por el aspirante en su hoja de vida o historia laboral.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_______________x000a__x000a__x000a__x000a__x000a__x000a__x000a__x000a__x000a__x000a__x000a_"/>
    <s v="- Profesional de la Dirección de Talento Humano autorizado por el(la) Director(a) de Talento Humano._x000a_- Director/a Técnico/a de Talento Humano_x000a_- Director/a Técnico/a de Talento Humano_x000a__x000a__x000a__x000a__x000a__x000a__x000a__x000a_________________x000a__x000a__x000a__x000a__x000a__x000a__x000a__x000a__x000a__x000a__x000a_"/>
    <s v="- Base de Datos de la planta de personal de la entidad actualizada._x000a_- Certificación de cumplimiento de requisitos mínimos proyectada y revisada por los Profesionales de la Dirección de Talento._x000a_- Certificación de cumplimiento de requisitos mínimos proyectada y revisada por los Profesionales de la Dirección de Talento.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1/12/2022_x000a_31/12/2022_x000a_31/12/2022_x000a__x000a__x000a__x000a__x000a__x000a__x000a__x000a_______________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mapa de riesgos Gestión Estratégica de Talento Humano"/>
    <s v="- Director(a) Técnico(a) de Talento Humano_x000a_- Director/a Técnico/a de Talento Humano y Profesional Especializado o Profesional Universitario de Talento Humano._x000a__x000a__x000a__x000a__x000a__x000a__x000a__x000a_- Director(a) Técnico(a)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1-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1. "/>
    <d v="2021-12-13T00:00:00"/>
    <s v="Identificación del riesgo_x000a_Análisis antes de controles_x000a_Análisis de controles_x000a_Análisis después de controles_x000a_Tratamiento del riesgo"/>
    <s v="Se actualizó el contexto de la gestión del proceso._x000a_Se ajustó la identificación del riesgo. _x000a_Se ajustó la redacción y evaluación de los controles según los criterios definidos._x000a_Se incluyeron los controles correctivos._x000a_Se ajustaron las acciones de contingencia.  _x000a_Se definieron las acciones de tratamiento."/>
    <s v=""/>
    <s v="_x000a__x000a__x000a__x000a_"/>
    <s v=""/>
    <s v=""/>
    <s v="_x000a__x000a__x000a__x000a_"/>
    <s v=""/>
    <s v=""/>
    <s v="_x000a__x000a__x000a__x000a_"/>
    <s v=""/>
  </r>
  <r>
    <x v="14"/>
    <s v="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públicos  (as)  que  el  Alcalde  Mayor  nombre  o  designe,  de  conformidad  con  las  competencias  que  asisten  a  la  dependencia."/>
    <s v="La  Gestión  Estratégica  de  Talento  Humano  inicia  con  la  gestión  organizacional  de  los  servidores  públicos  de  la  Entidad  y  la identificación  y  alineación  de  estrategias  para  generar  transformación  cultural  y  organizacional  en  el  logro  de  los  objetivos  y  metas institucionales mediante la implementación de políticas que nos permitan construir capital humano en condiciones de trabajo decente, con  una  visión  estratégica  del  gerenciamiento  del  capital  más  valioso  de  la  entidad  y,  finaliza  con  la  formulación  y  ejecución  de acciones  preventivas,  correctivas  y  de  mejora."/>
    <s v="Director(a) Técnico(a) de Talento Humano"/>
    <s v="Estratégico"/>
    <s v="Ejecutar el Plan para el pago de nómina"/>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Corrupción"/>
    <s v="Fraude interno"/>
    <s v="No"/>
    <s v="- Conflicto de intereses._x000a_- Desconocimiento de los principios y valores institucionales._x000a_- Amiguismo._x000a_- Abuso de los privilegios de acceso a la información para la liquidación de nómina por la solicitud y/o aceptación de dádivas_x000a_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 No aplica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Muy baja (1)"/>
    <n v="1.8143999999999997E-2"/>
    <s v="Mayor (4)"/>
    <n v="0.33750000000000002"/>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Proyectar para firma de la Subsecretaría Corporativa, la solicitud que se realiza a la Subdirección Financiera, para la expedición del Registro Presupuestal acompañado de los respectivos soportes firmados y aprobados por los responsables._x000a_-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x000a__x000a_________________x000a__x000a__x000a__x000a__x000a__x000a__x000a__x000a__x000a__x000a__x000a_"/>
    <s v="- Profesional Especializado o Profesional Universitario de Talento Humano._x000a_- Profesional Especializado o Profesional Universitario de Talento Humano._x000a__x000a__x000a__x000a__x000a__x000a__x000a__x000a__x000a_________________x000a__x000a__x000a__x000a__x000a__x000a__x000a__x000a__x000a__x000a__x000a_"/>
    <s v="- Memorando en el cual se solicita el registro presupuestal a la Subdirección Financiera._x000a_- Memorando en el cual se solicita el registro presupuestal a la Subdirección Financiera.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1/12/2022_x000a_31/12/2022_x000a__x000a__x000a__x000a__x000a__x000a__x000a__x000a__x000a_______________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r el requerimiento  al/a la servidor/a  sobre la devolución del dinero adicional reconocido en los pagos de nómina  y las demás acciones a que haya lugar para efectiva la recuperación del dinero._x000a__x000a__x000a__x000a__x000a__x000a_- Actualizar el mapa de riesgos Gestión Estratégica de Talento Humano"/>
    <s v="- Director(a) Técnico(a) de Talento Humano_x000a_- Director/a Técnico/a de Talento Humano o quien se designe por competencia._x000a_- Director/a Técnico/a y Profesional Especializado o Profesional Universitario de Talento Humano._x000a_- Director/a Técnico/a de Talento Humano_x000a__x000a__x000a__x000a__x000a__x000a_- Director(a) Técnico(a)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Mapa de riesg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d v="2021-12-13T00:00:00"/>
    <s v="Identificación del riesgo_x000a_Análisis antes de controles_x000a_Análisis de controles_x000a_Análisis después de controles_x000a_Tratamiento del riesgo"/>
    <s v="_x000a_Se actualizó el contexto de la gestión del proceso._x000a_Se ajustó la identificación del riesgo. _x000a_Se ajustó la redacción y evaluación de los controles según los criterios definidos._x000a_Se realizó la eliminación de actividades de control preventivo que no se ejecutan desde el procedimiento Gestión de Nómina y se incluyó control detectivo propio del proceso. _x000a_Se eliminó control detectivo de auditoría. _x000a_Se incluyeron los controles correctivos._x000a_Se ajustaron las acciones de contingencia.  _x000a_Se definieron las acciones de tratamiento._x000a_"/>
    <s v=""/>
    <s v="_x000a__x000a__x000a__x000a_"/>
    <s v=""/>
    <s v=""/>
    <s v="_x000a__x000a__x000a__x000a_"/>
    <s v=""/>
    <s v=""/>
    <s v="_x000a__x000a__x000a__x000a_"/>
    <s v=""/>
  </r>
  <r>
    <x v="15"/>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Coordinar las actividades necesarias para garantizar el pago de las obligaciones adquiridas por la Secretaría General, de conformidad con las normas vigentes."/>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s v="Corrupción"/>
    <s v="Ejecución y administración de procesos"/>
    <s v="N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Contratación_x000a_- Procesos de control en el Sistema de Gestión de Calidad_x000a__x000a_"/>
    <s v="- No aplica_x000a__x000a__x000a__x000a_"/>
    <s v="Muy baja (1)"/>
    <n v="0.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Muy baja (1)"/>
    <n v="1.2700799999999998E-2"/>
    <s v="Catastrófico (5)"/>
    <n v="0.31640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Realizar seguimiento al avance a oficina de OTIC respecto al desarrollo de las funcionalidades de los  aplicativos financieros teniendo en cuenta los requerimientos realizados a los sistemas internos de información derivados de la gestión contable  _x000a_- Construir una herramienta de validación para la identificación de las cuentas bancarias asociadas a los proveedores que tienen varios contratos suscritos con la Secretaría General_x000a_- Establecer una herramienta de control del trámite de pagos_x000a__x000a__x000a__x000a__x000a__x000a__x000a__x000a_________________x000a__x000a__x000a__x000a__x000a__x000a__x000a__x000a__x000a__x000a__x000a_"/>
    <s v="- Subdirector Financiero y equipo de pagos_x000a_- Subdirector Financiero y equipo de pagos_x000a_- Subdirector Financiero y equipo de pagos_x000a__x000a__x000a__x000a__x000a__x000a__x000a__x000a_________________x000a__x000a__x000a__x000a__x000a__x000a__x000a__x000a__x000a__x000a__x000a_"/>
    <s v="- Registros de seguimiento al avance en el desarrollo de las funcionalidades de los sistemas internos de información derivados de la gestión contable  _x000a_- Matriz cuentas bancarias identificadas_x000a_- Matriz Control de Pagos_x000a__x000a__x000a__x000a__x000a__x000a__x000a__x000a_________________x000a__x000a__x000a__x000a__x000a__x000a__x000a__x000a__x000a__x000a__x000a_"/>
    <s v="15/02/2022_x000a_15/02/2022_x000a_15/02/2022_x000a__x000a__x000a__x000a__x000a__x000a__x000a__x000a_________________x000a__x000a__x000a__x000a__x000a__x000a__x000a__x000a__x000a__x000a__x000a_"/>
    <s v="30/06/2022_x000a_30/06/2022_x000a_30/06/2022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d v="2021-07-15T00:00:00"/>
    <s v="_x000a__x000a__x000a__x000a_Tratamiento del riesgo"/>
    <s v="Se reprogramaron las actividades asociadas a la acción preventiva #30"/>
    <d v="2021-09-10T00:00:00"/>
    <s v="_x000a__x000a__x000a_Análisis después de controles_x000a_Tratamiento del riesgo"/>
    <s v="Se reprogramaron las actividades asociadas a la acción preventiva #30_x000a_Se ajustaron todas las actividades de control de acuerdo con la modificación realizada en el  procedimiento   2211400-PR-333 Gestión de pagos versión 06"/>
    <d v="2021-12-02T00:00:00"/>
    <s v="Identificación del riesgo_x000a_Análisis antes de controles_x000a_Análisis de controles_x000a_Análisis después de controles_x000a_Tratamiento del riesgo"/>
    <s v="_x000a_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s v=""/>
    <s v="_x000a__x000a__x000a__x000a_"/>
    <s v=""/>
  </r>
  <r>
    <x v="15"/>
    <s v="Verificar, registrar, controlar y evaluar las operaciones financieras con cargo al presupuesto asignado a la entidad, para garantizar su adecuado manejo y la oportuna y transparente rendición de cuentas."/>
    <s v="Inicia  con  la  verificación  de  las  solicitudes  de  Certificados  de  Disponibilidad  Presupuestal,  continúa  con  la  expedición  del  registro presupuestal del compromiso, con el trámite de pago de las obligaciones adquiridas por la Secretaría General junto con el registro de las  operaciones  económicas  en  la  contabilidad  para  culminar  con  la  presentación  de  los  Estados  Financieros  y  de  la  rendición  de cuentas  ante  organismos  de  control._x000a_Adicionalmente  participa  dentro  del  proceso  de  planeación  en  la  conformación  de  anteproyecto  de  presupuesto  y  en  el  proceso  de contratación  en  la  evaluación  de  indicadores  financieros."/>
    <s v="Subdirector Financiero"/>
    <s v="Apoyo operativo"/>
    <s v="Garantizar el registro adecuado y oportuno de los hechos económicos de la Entidad, que permite elaborar y presentar los estados financieros."/>
    <s v="Posibilidad de afectación reputacional por  hallazgos y sanciones impuestas por órganos de control, debido a uso indebido de información privilegiada para el inadecuado registro de los hechos económicos, con el fin de obtener beneficios propios o de terceros  "/>
    <s v="Corrupción"/>
    <s v="Ejecución y administración de procesos"/>
    <s v="Sí"/>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_x000a_pública efectiva."/>
    <s v="- -- Ningún trámite y/o procedimiento administrativo_x000a__x000a_"/>
    <s v="- Direccionamiento Estratégico_x000a_- Gestión de Recursos Físicos_x000a_- Gestión Estratégica de Talento Humano_x000a_- Contratación_x000a_"/>
    <s v="- No aplica_x000a__x000a__x000a__x000a_"/>
    <s v="Muy baja (1)"/>
    <n v="0.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Muy baja (1)"/>
    <n v="1.8143999999999997E-2"/>
    <s v="Catastrófico (5)"/>
    <n v="0.5625"/>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x000a__x000a__x000a__x000a__x000a__x000a__x000a__x000a__x000a__x000a__x000a_________________x000a__x000a__x000a__x000a__x000a__x000a__x000a__x000a__x000a__x000a__x000a_"/>
    <s v="- Solicitar a la oficina de OTIC la realización de capacitaciones relacionadas con cada uno de los aplicativos internos financieros_x000a_- Realizar seguimiento al avance a oficina de OTIC respecto al desarrollo de las funcionalidades de los  aplicativos financieros teniendo en cuenta los requerimientos realizados a los sistemas internos de información derivados de la gestión contable  _x000a__x000a__x000a__x000a__x000a__x000a__x000a__x000a__x000a_________________x000a__x000a__x000a__x000a__x000a__x000a__x000a__x000a__x000a__x000a__x000a_"/>
    <s v="- Subdirector Financiero y equipo contable_x000a_- Subdirector Financiero y equipo contable_x000a__x000a__x000a__x000a__x000a__x000a__x000a__x000a__x000a_________________x000a__x000a__x000a__x000a__x000a__x000a__x000a__x000a__x000a__x000a__x000a_"/>
    <s v="- Solicitud de la capacitación relacionada con cada uno de los aplicativos internos financieros y evidencia de la participación del equipo contable_x000a_- Registros de seguimiento al avance en el desarrollo de las funcionalidades de los sistemas internos de información derivados de la gestión contable  _x000a__x000a__x000a__x000a__x000a__x000a__x000a__x000a__x000a_________________x000a__x000a__x000a__x000a__x000a__x000a__x000a__x000a__x000a__x000a__x000a_"/>
    <s v="15/02/2022_x000a_15/02/2022_x000a__x000a__x000a__x000a__x000a__x000a__x000a__x000a__x000a_________________x000a__x000a__x000a__x000a__x000a__x000a__x000a__x000a__x000a__x000a__x000a_"/>
    <s v="30/06/2022_x000a_30/06/2022_x000a__x000a__x000a__x000a__x000a__x000a__x000a__x000a__x000a_______________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Gestión Financiera"/>
    <s v="- Subdirector Financiero_x000a_- Profesional de la Subdirección Financiera_x000a_- Profesional de la Subdirección Financiera_x000a__x000a__x000a__x000a__x000a__x000a__x000a_- Subdirector Financiero"/>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Mapa de riesgo  Gestión Financiera, actualizado."/>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d v="2021-07-15T00:00:00"/>
    <s v="_x000a__x000a__x000a__x000a_Tratamiento del riesgo"/>
    <s v=" Se reprogramaron las actividades asociadas a la acción preventiva #31"/>
    <d v="2021-09-10T00:00:00"/>
    <s v="_x000a__x000a__x000a_Análisis después de controles_x000a_Tratamiento del riesgo"/>
    <s v="Se reprogramaron las actividades asociadas a la acción preventiva #31_x000a_Se ajustaron todas las actividades de control de acuerdo con la modificación realizada en el  procedimiento  Gestión Contable 2211400-PR-025   con versión 16"/>
    <d v="2021-12-02T00:00:00"/>
    <s v="Identificación del riesgo_x000a_Análisis antes de controles_x000a_Análisis de controles_x000a_Análisis después de controles_x000a_Tratamiento del riesgo"/>
    <s v="Se actualiza el contexto de la gestión del proceso_x000a_Se ajusta la descripción del riesgo, dejándola mas clara y precisa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
    <s v=""/>
    <s v="_x000a__x000a__x000a__x000a_"/>
    <s v=""/>
    <s v=""/>
    <s v="_x000a__x000a__x000a__x000a_"/>
    <s v=""/>
    <s v=""/>
    <s v="_x000a__x000a__x000a__x000a_"/>
    <s v=""/>
    <s v=""/>
    <s v="_x000a__x000a__x000a__x000a_"/>
    <s v=""/>
  </r>
  <r>
    <x v="16"/>
    <s v="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
    <s v="Este  proceso  inicia  con  la  formulación  del  Plan  de  Acción  Distrital,  continúa  con  la  Coordinación  del  Sistema  Distrital  de  Asistencia, Atención   y   Reparación   Integral   a   Víctimas   en   Bogotá,   el   Otorgamiento   de   Ayuda   Humanitaria   Inmediata,   la   Elaboración, implementación,  seguimiento  y  medidas  individuales  de  reparación  en  los  planes  de  atención  a  víctimas  del  conflicto  armado residentes en Bogotá, la Implementación de Medidas de Reparación Colectiva a cargo de la Alta Consejería para los Derechos de las Víctimas,  la  Paz  y  la  Reconciliación,  además  de  la  Implementación  de  acciones  en  materia  de  Memoria,  Paz  y  Reconciliación  con saldo  pedagógico,  y  termina  con  la  contribución  al  acceso  al  goce  efectivo  de  derechos  de  las  víctimas."/>
    <s v="Jefe de Oficina Alta Consejería de Paz, Víctimas y la Reconciliación"/>
    <s v="Misional"/>
    <s v="Entregar medidas de ayuda humanitaria inmediata a las personas que llegan a la ciudad de Bogotá y que manifiestan haber sido desplazadas y encontrarse en situación de vulnerabilidad acentuada _x000a_Fase (actividad): Gestionar el funcionamiento administrativo y operativo para el otorgamiento de la ayuda humanitaria."/>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Corrupción"/>
    <s v="Fraude interno"/>
    <s v="N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 7871 Construcción de Bogotá-región como territorio de paz para las víctimas y la reconciliación_x000a__x000a__x000a__x000a_"/>
    <s v="Muy baja (1)"/>
    <n v="0.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Muy baja (1)"/>
    <n v="5.04E-2"/>
    <s v="Mayor (4)"/>
    <n v="0.45000000000000007"/>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Implementar controles preventivos automátic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 Alto Consejero de Paz, Victimas y Reconciliación_x000a__x000a__x000a__x000a__x000a__x000a__x000a__x000a__x000a__x000a__x000a__x000a__x000a__x000a__x000a__x000a__x000a__x000a__x000a__x000a__x000a_________________x000a__x000a__x000a__x000a__x000a__x000a__x000a__x000a__x000a__x000a__x000a_"/>
    <s v="- Controles preventivos automáticos implementados en el sistema de información de víctimas de Bogotá - SIVIC_x000a__x000a__x000a__x000a__x000a__x000a__x000a__x000a__x000a__x000a__x000a__x000a__x000a__x000a__x000a__x000a__x000a__x000a__x000a__x000a__x000a_________________x000a__x000a__x000a__x000a__x000a__x000a__x000a__x000a__x000a__x000a__x000a_"/>
    <s v="15/02/2022_x000a__x000a__x000a__x000a__x000a__x000a__x000a__x000a__x000a__x000a__x000a__x000a__x000a__x000a__x000a__x000a__x000a__x000a__x000a__x000a__x000a_________________x000a__x000a__x000a__x000a__x000a__x000a__x000a__x000a__x000a__x000a__x000a_"/>
    <s v="31/07/2022_x000a__x000a__x000a__x000a__x000a__x000a__x000a__x000a__x000a__x000a__x000a_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mapa de riesgos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Jefe de Oficina Alta Consejería de Paz, Víctimas y la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Mapa de riesgo  Asistencia, atención y reparación integral a víctimas del conflicto armado e implementación de acciones de memoria, paz y reconciliación en Bogotá, actualizado."/>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realizó el análisis de probabilidad por frecuencia y por tanto se redujo la valoración del riesgo antes de controles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d v="2021-12-15T00:00:00"/>
    <s v="Identificación del riesgo_x000a_Análisis antes de controles_x000a_Análisis de controles_x000a_Análisis después de controles_x000a_Tratamiento del riesgo"/>
    <s v="Se actualiza el contexto de la gestión del proceso._x000a_Se ajusta la identificación del riesgo_x000a_Se define la probabilidad por exposición._x000a_Se ajustó la calificación del impacto._x000a_Se ajustó la redacción y evaluación de los controles según los criterios definidos._x000a_Se incluyeron los controles correctivos._x000a_Se ajustaron las acciones de contingencia._x000a_Se formulo acción de tratamiento"/>
    <s v=""/>
    <s v="_x000a__x000a__x000a__x000a_"/>
    <s v=""/>
    <s v=""/>
    <s v="_x000a__x000a__x000a__x000a_"/>
    <s v=""/>
    <s v=""/>
    <s v="_x000a__x000a__x000a__x000a_"/>
    <s v=""/>
    <s v=""/>
    <s v="_x000a__x000a__x000a__x000a_"/>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53772B2-081F-47AD-A4D7-767FE9F4F18A}" name="TablaDinámica2" cacheId="5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s">
  <location ref="A3:B17" firstHeaderRow="1" firstDataRow="1" firstDataCol="1"/>
  <pivotFields count="8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numFmtId="9"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4">
        <item x="1"/>
        <item x="10"/>
        <item x="8"/>
        <item x="9"/>
        <item x="12"/>
        <item x="0"/>
        <item x="5"/>
        <item x="2"/>
        <item x="4"/>
        <item x="3"/>
        <item x="6"/>
        <item x="11"/>
        <item x="7"/>
        <item t="default"/>
      </items>
    </pivotField>
  </pivotFields>
  <rowFields count="1">
    <field x="79"/>
  </rowFields>
  <rowItems count="14">
    <i>
      <x/>
    </i>
    <i>
      <x v="1"/>
    </i>
    <i>
      <x v="2"/>
    </i>
    <i>
      <x v="3"/>
    </i>
    <i>
      <x v="4"/>
    </i>
    <i>
      <x v="5"/>
    </i>
    <i>
      <x v="6"/>
    </i>
    <i>
      <x v="7"/>
    </i>
    <i>
      <x v="8"/>
    </i>
    <i>
      <x v="9"/>
    </i>
    <i>
      <x v="10"/>
    </i>
    <i>
      <x v="11"/>
    </i>
    <i>
      <x v="12"/>
    </i>
    <i t="grand">
      <x/>
    </i>
  </rowItems>
  <colItems count="1">
    <i/>
  </colItems>
  <dataFields count="1">
    <dataField name="Número de riesgos" fld="6" subtotal="count" baseField="0" baseItem="0"/>
  </dataFields>
  <formats count="12">
    <format dxfId="21">
      <pivotArea type="all" dataOnly="0" outline="0" fieldPosition="0"/>
    </format>
    <format dxfId="20">
      <pivotArea outline="0" collapsedLevelsAreSubtotals="1" fieldPosition="0"/>
    </format>
    <format dxfId="19">
      <pivotArea dataOnly="0" labelOnly="1" grandRow="1" outline="0"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79" type="button" dataOnly="0" labelOnly="1" outline="0" axis="axisRow" fieldPosition="0"/>
    </format>
    <format dxfId="14">
      <pivotArea dataOnly="0" labelOnly="1" fieldPosition="0">
        <references count="1">
          <reference field="79" count="0"/>
        </references>
      </pivotArea>
    </format>
    <format dxfId="13">
      <pivotArea dataOnly="0" labelOnly="1" grandRow="1" outline="0" fieldPosition="0"/>
    </format>
    <format dxfId="12">
      <pivotArea dataOnly="0" labelOnly="1" outline="0" axis="axisValues" fieldPosition="0"/>
    </format>
    <format dxfId="11">
      <pivotArea collapsedLevelsAreSubtotals="1" fieldPosition="0">
        <references count="1">
          <reference field="79" count="7">
            <x v="0"/>
            <x v="1"/>
            <x v="2"/>
            <x v="9"/>
            <x v="10"/>
            <x v="11"/>
            <x v="12"/>
          </reference>
        </references>
      </pivotArea>
    </format>
    <format dxfId="10">
      <pivotArea dataOnly="0" labelOnly="1" fieldPosition="0">
        <references count="1">
          <reference field="79" count="7">
            <x v="0"/>
            <x v="1"/>
            <x v="2"/>
            <x v="9"/>
            <x v="10"/>
            <x v="11"/>
            <x v="12"/>
          </reference>
        </references>
      </pivotArea>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60526DA-18C4-4A09-B0C8-CAAA90098DB4}" name="TablaDinámica3" cacheId="5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Procesos / Proyectos de inversión">
  <location ref="A26:B44" firstHeaderRow="1" firstDataRow="1" firstDataCol="1"/>
  <pivotFields count="79">
    <pivotField axis="axisRow" showAll="0">
      <items count="24">
        <item m="1" x="19"/>
        <item m="1" x="18"/>
        <item x="0"/>
        <item x="16"/>
        <item m="1" x="17"/>
        <item x="1"/>
        <item x="2"/>
        <item m="1" x="22"/>
        <item x="3"/>
        <item x="4"/>
        <item x="5"/>
        <item m="1" x="21"/>
        <item x="8"/>
        <item x="6"/>
        <item x="11"/>
        <item x="12"/>
        <item x="7"/>
        <item x="13"/>
        <item x="14"/>
        <item x="15"/>
        <item x="9"/>
        <item x="10"/>
        <item m="1" x="20"/>
        <item t="default"/>
      </items>
    </pivotField>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numFmtId="9"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8">
    <i>
      <x v="2"/>
    </i>
    <i>
      <x v="3"/>
    </i>
    <i>
      <x v="5"/>
    </i>
    <i>
      <x v="6"/>
    </i>
    <i>
      <x v="8"/>
    </i>
    <i>
      <x v="9"/>
    </i>
    <i>
      <x v="10"/>
    </i>
    <i>
      <x v="12"/>
    </i>
    <i>
      <x v="13"/>
    </i>
    <i>
      <x v="14"/>
    </i>
    <i>
      <x v="15"/>
    </i>
    <i>
      <x v="16"/>
    </i>
    <i>
      <x v="17"/>
    </i>
    <i>
      <x v="18"/>
    </i>
    <i>
      <x v="19"/>
    </i>
    <i>
      <x v="20"/>
    </i>
    <i>
      <x v="21"/>
    </i>
    <i t="grand">
      <x/>
    </i>
  </rowItems>
  <colItems count="1">
    <i/>
  </colItems>
  <dataFields count="1">
    <dataField name="Número de riesgos" fld="6" subtotal="count" baseField="0" baseItem="0"/>
  </dataFields>
  <formats count="10">
    <format dxfId="31">
      <pivotArea type="all" dataOnly="0" outline="0" fieldPosition="0"/>
    </format>
    <format dxfId="30">
      <pivotArea outline="0" collapsedLevelsAreSubtotals="1" fieldPosition="0"/>
    </format>
    <format dxfId="29">
      <pivotArea dataOnly="0" labelOnly="1" grandRow="1" outline="0" fieldPosition="0"/>
    </format>
    <format dxfId="28">
      <pivotArea dataOnly="0" labelOnly="1" outline="0" axis="axisValues" fieldPosition="0"/>
    </format>
    <format dxfId="27">
      <pivotArea type="all" dataOnly="0" outline="0" fieldPosition="0"/>
    </format>
    <format dxfId="26">
      <pivotArea outline="0" collapsedLevelsAreSubtotals="1" fieldPosition="0"/>
    </format>
    <format dxfId="25">
      <pivotArea dataOnly="0" labelOnly="1" grandRow="1" outline="0" fieldPosition="0"/>
    </format>
    <format dxfId="24">
      <pivotArea dataOnly="0" labelOnly="1" outline="0" axis="axisValues" fieldPosition="0"/>
    </format>
    <format dxfId="23">
      <pivotArea collapsedLevelsAreSubtotals="1" fieldPosition="0">
        <references count="1">
          <reference field="0" count="21">
            <x v="1"/>
            <x v="2"/>
            <x v="3"/>
            <x v="4"/>
            <x v="5"/>
            <x v="6"/>
            <x v="7"/>
            <x v="8"/>
            <x v="9"/>
            <x v="10"/>
            <x v="11"/>
            <x v="12"/>
            <x v="13"/>
            <x v="14"/>
            <x v="15"/>
            <x v="16"/>
            <x v="17"/>
            <x v="18"/>
            <x v="19"/>
            <x v="20"/>
            <x v="21"/>
          </reference>
        </references>
      </pivotArea>
    </format>
    <format dxfId="22">
      <pivotArea dataOnly="0" labelOnly="1" fieldPosition="0">
        <references count="1">
          <reference field="0" count="21">
            <x v="1"/>
            <x v="2"/>
            <x v="3"/>
            <x v="4"/>
            <x v="5"/>
            <x v="6"/>
            <x v="7"/>
            <x v="8"/>
            <x v="9"/>
            <x v="10"/>
            <x v="11"/>
            <x v="12"/>
            <x v="13"/>
            <x v="14"/>
            <x v="15"/>
            <x v="16"/>
            <x v="17"/>
            <x v="18"/>
            <x v="19"/>
            <x v="20"/>
            <x v="21"/>
          </reference>
        </references>
      </pivotArea>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AJ25"/>
  <sheetViews>
    <sheetView topLeftCell="N1" workbookViewId="0">
      <selection activeCell="T1" sqref="T1:U6"/>
    </sheetView>
  </sheetViews>
  <sheetFormatPr baseColWidth="10" defaultColWidth="11.42578125" defaultRowHeight="15" x14ac:dyDescent="0.25"/>
  <cols>
    <col min="1" max="1" width="12.42578125" style="185" customWidth="1"/>
    <col min="2" max="2" width="11.42578125" style="185"/>
    <col min="3" max="3" width="56.5703125" style="185" customWidth="1"/>
    <col min="4" max="5" width="77.5703125" style="185" customWidth="1"/>
    <col min="6" max="6" width="18.28515625" style="185" customWidth="1"/>
    <col min="7" max="7" width="21.140625" style="185" customWidth="1"/>
    <col min="8" max="9" width="14" style="185" customWidth="1"/>
    <col min="10" max="10" width="18" style="185" customWidth="1"/>
    <col min="11" max="11" width="36.7109375" style="185" customWidth="1"/>
    <col min="12" max="12" width="34.85546875" style="185" customWidth="1"/>
    <col min="13" max="13" width="14.42578125" style="185" customWidth="1"/>
    <col min="14" max="14" width="13.85546875" style="185" customWidth="1"/>
    <col min="15" max="16" width="11.42578125" style="185"/>
    <col min="17" max="17" width="17.85546875" style="185" customWidth="1"/>
    <col min="18" max="18" width="23.85546875" style="185" customWidth="1"/>
    <col min="19" max="19" width="11.42578125" style="185"/>
    <col min="20" max="20" width="20.28515625" style="185" customWidth="1"/>
    <col min="21" max="21" width="21" style="185" customWidth="1"/>
    <col min="22" max="22" width="11.42578125" style="185"/>
    <col min="23" max="23" width="13.85546875" style="185" customWidth="1"/>
    <col min="24" max="24" width="21.7109375" style="185" customWidth="1"/>
    <col min="25" max="25" width="17.85546875" style="185" customWidth="1"/>
    <col min="26" max="27" width="11.42578125" style="185"/>
    <col min="28" max="28" width="15" style="185" customWidth="1"/>
    <col min="29" max="29" width="15.85546875" style="185" customWidth="1"/>
    <col min="30" max="30" width="16" style="185" customWidth="1"/>
    <col min="31" max="31" width="15" style="185" customWidth="1"/>
    <col min="32" max="32" width="11.42578125" style="185"/>
    <col min="33" max="33" width="18.42578125" style="185" customWidth="1"/>
    <col min="34" max="34" width="11.140625" style="185" bestFit="1" customWidth="1"/>
    <col min="35" max="35" width="15.140625" style="185" customWidth="1"/>
    <col min="36" max="16384" width="11.42578125" style="185"/>
  </cols>
  <sheetData>
    <row r="1" spans="1:36" ht="38.25" x14ac:dyDescent="0.25">
      <c r="A1" s="172" t="s">
        <v>732</v>
      </c>
      <c r="B1" s="172" t="s">
        <v>733</v>
      </c>
      <c r="C1" s="3" t="s">
        <v>0</v>
      </c>
      <c r="D1" s="3" t="s">
        <v>734</v>
      </c>
      <c r="E1" s="3" t="s">
        <v>735</v>
      </c>
      <c r="F1" s="173" t="s">
        <v>736</v>
      </c>
      <c r="G1" s="173" t="s">
        <v>737</v>
      </c>
      <c r="H1" s="174" t="s">
        <v>738</v>
      </c>
      <c r="I1" s="174" t="s">
        <v>739</v>
      </c>
      <c r="J1" s="175" t="s">
        <v>740</v>
      </c>
      <c r="K1" s="175" t="s">
        <v>741</v>
      </c>
      <c r="L1" s="175" t="s">
        <v>742</v>
      </c>
      <c r="M1" s="176" t="s">
        <v>743</v>
      </c>
      <c r="N1" s="176" t="s">
        <v>744</v>
      </c>
      <c r="O1" s="177" t="s">
        <v>745</v>
      </c>
      <c r="P1" s="173" t="s">
        <v>746</v>
      </c>
      <c r="Q1" s="178" t="s">
        <v>747</v>
      </c>
      <c r="R1" s="178" t="s">
        <v>748</v>
      </c>
      <c r="S1" s="3" t="s">
        <v>749</v>
      </c>
      <c r="T1" s="179" t="s">
        <v>750</v>
      </c>
      <c r="U1" s="179" t="s">
        <v>751</v>
      </c>
      <c r="V1" s="3" t="s">
        <v>752</v>
      </c>
      <c r="W1" s="179" t="s">
        <v>753</v>
      </c>
      <c r="X1" s="175" t="s">
        <v>754</v>
      </c>
      <c r="Y1" s="175" t="s">
        <v>755</v>
      </c>
      <c r="Z1" s="175" t="s">
        <v>756</v>
      </c>
      <c r="AA1" s="180" t="s">
        <v>757</v>
      </c>
      <c r="AB1" s="175" t="s">
        <v>758</v>
      </c>
      <c r="AC1" s="175" t="s">
        <v>759</v>
      </c>
      <c r="AD1" s="181" t="s">
        <v>760</v>
      </c>
      <c r="AE1" s="182" t="s">
        <v>761</v>
      </c>
      <c r="AF1" s="182" t="s">
        <v>762</v>
      </c>
      <c r="AG1" s="3" t="s">
        <v>763</v>
      </c>
      <c r="AH1" s="183" t="s">
        <v>764</v>
      </c>
      <c r="AI1" s="183" t="s">
        <v>765</v>
      </c>
      <c r="AJ1" s="184" t="s">
        <v>101</v>
      </c>
    </row>
    <row r="2" spans="1:36" ht="150" x14ac:dyDescent="0.25">
      <c r="A2" s="186">
        <v>1</v>
      </c>
      <c r="B2" s="186" t="s">
        <v>1</v>
      </c>
      <c r="C2" s="4" t="s">
        <v>2</v>
      </c>
      <c r="D2" s="187" t="s">
        <v>766</v>
      </c>
      <c r="E2" s="188" t="s">
        <v>3</v>
      </c>
      <c r="F2" s="189" t="s">
        <v>4</v>
      </c>
      <c r="G2" s="190" t="s">
        <v>5</v>
      </c>
      <c r="H2" s="191" t="s">
        <v>767</v>
      </c>
      <c r="I2" s="192" t="s">
        <v>768</v>
      </c>
      <c r="J2" s="193" t="s">
        <v>769</v>
      </c>
      <c r="K2" s="187" t="s">
        <v>770</v>
      </c>
      <c r="L2" s="187" t="s">
        <v>771</v>
      </c>
      <c r="M2" s="191" t="s">
        <v>772</v>
      </c>
      <c r="N2" s="194" t="s">
        <v>773</v>
      </c>
      <c r="O2" s="187" t="e">
        <f>IF(#REF!="","",#REF!)</f>
        <v>#REF!</v>
      </c>
      <c r="P2" s="187" t="e">
        <f>IF(#REF!="","",#REF!)</f>
        <v>#REF!</v>
      </c>
      <c r="Q2" s="195" t="s">
        <v>774</v>
      </c>
      <c r="R2" s="195" t="s">
        <v>775</v>
      </c>
      <c r="S2" s="187" t="s">
        <v>776</v>
      </c>
      <c r="T2" s="195" t="s">
        <v>898</v>
      </c>
      <c r="U2" s="195" t="s">
        <v>6</v>
      </c>
      <c r="V2" s="187" t="s">
        <v>7</v>
      </c>
      <c r="W2" s="196" t="s">
        <v>8</v>
      </c>
      <c r="X2" s="187" t="s">
        <v>777</v>
      </c>
      <c r="Y2" s="197" t="s">
        <v>778</v>
      </c>
      <c r="Z2" s="187" t="s">
        <v>779</v>
      </c>
      <c r="AA2" s="197" t="s">
        <v>780</v>
      </c>
      <c r="AB2" s="187" t="s">
        <v>781</v>
      </c>
      <c r="AC2" s="187" t="s">
        <v>782</v>
      </c>
      <c r="AD2" s="198" t="s">
        <v>783</v>
      </c>
      <c r="AE2" s="191" t="s">
        <v>784</v>
      </c>
      <c r="AF2" s="191" t="s">
        <v>784</v>
      </c>
      <c r="AG2" s="4" t="s">
        <v>785</v>
      </c>
      <c r="AH2" s="199" t="e">
        <f>IF(#REF!="","",#REF!)</f>
        <v>#REF!</v>
      </c>
      <c r="AI2" s="200">
        <v>43585</v>
      </c>
      <c r="AJ2" s="199" t="s">
        <v>786</v>
      </c>
    </row>
    <row r="3" spans="1:36" ht="105" x14ac:dyDescent="0.25">
      <c r="A3" s="186">
        <v>2</v>
      </c>
      <c r="B3" s="186" t="s">
        <v>9</v>
      </c>
      <c r="C3" s="4" t="s">
        <v>10</v>
      </c>
      <c r="D3" s="187" t="s">
        <v>11</v>
      </c>
      <c r="E3" s="188" t="s">
        <v>3</v>
      </c>
      <c r="F3" s="189" t="s">
        <v>787</v>
      </c>
      <c r="G3" s="190" t="s">
        <v>12</v>
      </c>
      <c r="H3" s="191" t="s">
        <v>788</v>
      </c>
      <c r="I3" s="192" t="s">
        <v>789</v>
      </c>
      <c r="J3" s="201" t="s">
        <v>790</v>
      </c>
      <c r="K3" s="187" t="s">
        <v>791</v>
      </c>
      <c r="L3" s="187" t="s">
        <v>792</v>
      </c>
      <c r="M3" s="191" t="s">
        <v>793</v>
      </c>
      <c r="N3" s="194" t="s">
        <v>794</v>
      </c>
      <c r="O3" s="187" t="e">
        <f>IF(#REF!="","",#REF!)</f>
        <v>#REF!</v>
      </c>
      <c r="P3" s="187" t="e">
        <f>IF(#REF!="","",#REF!)</f>
        <v>#REF!</v>
      </c>
      <c r="Q3" s="195" t="s">
        <v>795</v>
      </c>
      <c r="R3" s="195" t="s">
        <v>796</v>
      </c>
      <c r="T3" s="195" t="s">
        <v>899</v>
      </c>
      <c r="U3" s="195" t="s">
        <v>13</v>
      </c>
      <c r="V3" s="187" t="s">
        <v>14</v>
      </c>
      <c r="W3" s="202" t="s">
        <v>15</v>
      </c>
      <c r="X3" s="187" t="s">
        <v>797</v>
      </c>
      <c r="Y3" s="197" t="s">
        <v>797</v>
      </c>
      <c r="Z3" s="187" t="s">
        <v>798</v>
      </c>
      <c r="AA3" s="197" t="s">
        <v>799</v>
      </c>
      <c r="AB3" s="187" t="s">
        <v>800</v>
      </c>
      <c r="AC3" s="187" t="s">
        <v>800</v>
      </c>
      <c r="AD3" s="203" t="s">
        <v>16</v>
      </c>
      <c r="AE3" s="191" t="s">
        <v>801</v>
      </c>
      <c r="AF3" s="191" t="s">
        <v>802</v>
      </c>
      <c r="AG3" s="4" t="s">
        <v>803</v>
      </c>
      <c r="AH3" s="199" t="e">
        <f>IF(#REF!="","",#REF!)</f>
        <v>#REF!</v>
      </c>
      <c r="AI3" s="200">
        <v>43708</v>
      </c>
      <c r="AJ3" s="199" t="s">
        <v>804</v>
      </c>
    </row>
    <row r="4" spans="1:36" ht="120" x14ac:dyDescent="0.25">
      <c r="B4" s="204"/>
      <c r="C4" s="4" t="s">
        <v>17</v>
      </c>
      <c r="D4" s="187" t="s">
        <v>805</v>
      </c>
      <c r="E4" s="188" t="s">
        <v>18</v>
      </c>
      <c r="F4" s="205" t="s">
        <v>19</v>
      </c>
      <c r="G4" s="190" t="s">
        <v>20</v>
      </c>
      <c r="H4" s="191" t="s">
        <v>806</v>
      </c>
      <c r="I4" s="192" t="s">
        <v>807</v>
      </c>
      <c r="J4" s="201" t="s">
        <v>808</v>
      </c>
      <c r="K4" s="187" t="s">
        <v>809</v>
      </c>
      <c r="L4" s="187" t="s">
        <v>810</v>
      </c>
      <c r="M4" s="191" t="s">
        <v>0</v>
      </c>
      <c r="N4" s="194" t="s">
        <v>811</v>
      </c>
      <c r="O4" s="187" t="e">
        <f>IF(#REF!="","",#REF!)</f>
        <v>#REF!</v>
      </c>
      <c r="P4" s="187" t="e">
        <f>IF(#REF!="","",#REF!)</f>
        <v>#REF!</v>
      </c>
      <c r="Q4" s="195" t="s">
        <v>812</v>
      </c>
      <c r="R4" s="195" t="s">
        <v>813</v>
      </c>
      <c r="T4" s="195" t="s">
        <v>215</v>
      </c>
      <c r="U4" s="195" t="s">
        <v>21</v>
      </c>
      <c r="W4" s="206" t="s">
        <v>22</v>
      </c>
      <c r="Z4" s="187" t="s">
        <v>814</v>
      </c>
      <c r="AA4" s="197" t="s">
        <v>815</v>
      </c>
      <c r="AB4" s="187" t="s">
        <v>816</v>
      </c>
      <c r="AC4" s="187" t="s">
        <v>817</v>
      </c>
      <c r="AD4" s="207" t="s">
        <v>818</v>
      </c>
      <c r="AF4" s="191" t="s">
        <v>801</v>
      </c>
      <c r="AG4" s="4" t="s">
        <v>819</v>
      </c>
      <c r="AH4" s="199" t="e">
        <f>IF(#REF!="","",#REF!)</f>
        <v>#REF!</v>
      </c>
      <c r="AI4" s="200">
        <v>43830</v>
      </c>
      <c r="AJ4" s="199" t="s">
        <v>820</v>
      </c>
    </row>
    <row r="5" spans="1:36" ht="75" x14ac:dyDescent="0.25">
      <c r="B5" s="208"/>
      <c r="C5" s="4" t="s">
        <v>23</v>
      </c>
      <c r="D5" s="187" t="s">
        <v>24</v>
      </c>
      <c r="E5" s="188" t="s">
        <v>25</v>
      </c>
      <c r="F5" s="205" t="s">
        <v>26</v>
      </c>
      <c r="G5" s="190" t="s">
        <v>27</v>
      </c>
      <c r="H5" s="191" t="s">
        <v>821</v>
      </c>
      <c r="I5" s="192" t="s">
        <v>18</v>
      </c>
      <c r="J5" s="193" t="s">
        <v>822</v>
      </c>
      <c r="K5" s="187" t="s">
        <v>823</v>
      </c>
      <c r="L5" s="187" t="s">
        <v>824</v>
      </c>
      <c r="M5" s="191" t="s">
        <v>807</v>
      </c>
      <c r="N5" s="194" t="s">
        <v>825</v>
      </c>
      <c r="O5" s="187" t="e">
        <f>IF(#REF!="","",#REF!)</f>
        <v>#REF!</v>
      </c>
      <c r="P5" s="187" t="e">
        <f>IF(#REF!="","",#REF!)</f>
        <v>#REF!</v>
      </c>
      <c r="Q5" s="195" t="s">
        <v>826</v>
      </c>
      <c r="R5" s="195" t="s">
        <v>827</v>
      </c>
      <c r="T5" s="195" t="s">
        <v>171</v>
      </c>
      <c r="U5" s="195" t="s">
        <v>828</v>
      </c>
      <c r="W5" s="209" t="s">
        <v>28</v>
      </c>
      <c r="AB5" s="187" t="s">
        <v>829</v>
      </c>
      <c r="AC5" s="187" t="s">
        <v>830</v>
      </c>
      <c r="AG5" s="4" t="s">
        <v>29</v>
      </c>
      <c r="AH5" s="199" t="e">
        <f>IF(#REF!="","",#REF!)</f>
        <v>#REF!</v>
      </c>
      <c r="AI5" s="210"/>
      <c r="AJ5" s="199" t="s">
        <v>98</v>
      </c>
    </row>
    <row r="6" spans="1:36" ht="75" x14ac:dyDescent="0.25">
      <c r="B6" s="208"/>
      <c r="C6" s="4" t="s">
        <v>30</v>
      </c>
      <c r="D6" s="187" t="s">
        <v>831</v>
      </c>
      <c r="E6" s="187" t="s">
        <v>31</v>
      </c>
      <c r="F6" s="205" t="s">
        <v>32</v>
      </c>
      <c r="G6" s="190" t="s">
        <v>832</v>
      </c>
      <c r="H6" s="191" t="s">
        <v>833</v>
      </c>
      <c r="I6" s="192" t="s">
        <v>834</v>
      </c>
      <c r="J6" s="201" t="s">
        <v>835</v>
      </c>
      <c r="K6" s="187" t="s">
        <v>836</v>
      </c>
      <c r="L6" s="187" t="s">
        <v>837</v>
      </c>
      <c r="M6" s="191" t="s">
        <v>838</v>
      </c>
      <c r="N6" s="194" t="s">
        <v>839</v>
      </c>
      <c r="O6" s="187" t="e">
        <f>IF(#REF!="","",#REF!)</f>
        <v>#REF!</v>
      </c>
      <c r="P6" s="187" t="e">
        <f>IF(#REF!="","",#REF!)</f>
        <v>#REF!</v>
      </c>
      <c r="Q6" s="195" t="s">
        <v>840</v>
      </c>
      <c r="R6" s="195" t="s">
        <v>841</v>
      </c>
      <c r="T6" s="195" t="s">
        <v>172</v>
      </c>
      <c r="U6" s="195" t="s">
        <v>900</v>
      </c>
      <c r="AG6" s="4" t="s">
        <v>33</v>
      </c>
      <c r="AH6" s="199" t="e">
        <f>IF(#REF!="","",#REF!)</f>
        <v>#REF!</v>
      </c>
      <c r="AI6" s="211"/>
      <c r="AJ6" s="199" t="s">
        <v>842</v>
      </c>
    </row>
    <row r="7" spans="1:36" ht="90" x14ac:dyDescent="0.25">
      <c r="B7" s="208"/>
      <c r="C7" s="4" t="s">
        <v>34</v>
      </c>
      <c r="D7" s="187" t="s">
        <v>843</v>
      </c>
      <c r="E7" s="187" t="s">
        <v>18</v>
      </c>
      <c r="F7" s="205" t="s">
        <v>35</v>
      </c>
      <c r="G7" s="190" t="s">
        <v>36</v>
      </c>
      <c r="H7" s="191" t="s">
        <v>844</v>
      </c>
      <c r="I7" s="192" t="s">
        <v>845</v>
      </c>
      <c r="J7" s="201" t="s">
        <v>846</v>
      </c>
      <c r="K7" s="187" t="s">
        <v>847</v>
      </c>
      <c r="L7" s="187" t="s">
        <v>848</v>
      </c>
      <c r="M7" s="191" t="s">
        <v>849</v>
      </c>
      <c r="N7" s="194" t="s">
        <v>850</v>
      </c>
      <c r="O7" s="187" t="e">
        <f>IF(#REF!="","",#REF!)</f>
        <v>#REF!</v>
      </c>
      <c r="P7" s="187" t="e">
        <f>IF(#REF!="","",#REF!)</f>
        <v>#REF!</v>
      </c>
      <c r="AG7" s="4" t="s">
        <v>851</v>
      </c>
      <c r="AH7" s="199" t="e">
        <f>IF(#REF!="","",#REF!)</f>
        <v>#REF!</v>
      </c>
      <c r="AI7" s="212"/>
      <c r="AJ7" s="199" t="s">
        <v>91</v>
      </c>
    </row>
    <row r="8" spans="1:36" ht="90" x14ac:dyDescent="0.25">
      <c r="B8" s="208"/>
      <c r="C8" s="4" t="s">
        <v>37</v>
      </c>
      <c r="D8" s="187" t="s">
        <v>852</v>
      </c>
      <c r="E8" s="187" t="s">
        <v>3</v>
      </c>
      <c r="F8" s="205" t="s">
        <v>38</v>
      </c>
      <c r="H8" s="191" t="s">
        <v>853</v>
      </c>
      <c r="I8" s="213"/>
      <c r="J8" s="201" t="s">
        <v>854</v>
      </c>
      <c r="K8" s="214" t="s">
        <v>855</v>
      </c>
      <c r="L8" s="187" t="s">
        <v>856</v>
      </c>
      <c r="M8" s="191" t="s">
        <v>857</v>
      </c>
      <c r="N8" s="192" t="s">
        <v>858</v>
      </c>
      <c r="O8" s="187" t="e">
        <f>IF(#REF!="","",#REF!)</f>
        <v>#REF!</v>
      </c>
      <c r="P8" s="187" t="e">
        <f>IF(#REF!="","",#REF!)</f>
        <v>#REF!</v>
      </c>
      <c r="AG8" s="4" t="s">
        <v>39</v>
      </c>
      <c r="AH8" s="199" t="e">
        <f>IF(#REF!="","",#REF!)</f>
        <v>#REF!</v>
      </c>
      <c r="AJ8" s="199" t="s">
        <v>95</v>
      </c>
    </row>
    <row r="9" spans="1:36" ht="105" x14ac:dyDescent="0.25">
      <c r="B9" s="208"/>
      <c r="C9" s="4" t="s">
        <v>40</v>
      </c>
      <c r="D9" s="187" t="s">
        <v>859</v>
      </c>
      <c r="E9" s="187" t="s">
        <v>18</v>
      </c>
      <c r="F9" s="205" t="s">
        <v>41</v>
      </c>
      <c r="H9" s="191" t="s">
        <v>860</v>
      </c>
      <c r="I9" s="215"/>
      <c r="J9" s="216" t="s">
        <v>861</v>
      </c>
      <c r="L9" s="187" t="s">
        <v>862</v>
      </c>
      <c r="O9" s="187" t="e">
        <f>IF(#REF!="","",#REF!)</f>
        <v>#REF!</v>
      </c>
      <c r="P9" s="187" t="e">
        <f>IF(#REF!="","",#REF!)</f>
        <v>#REF!</v>
      </c>
      <c r="AG9" s="4" t="s">
        <v>42</v>
      </c>
      <c r="AH9" s="199" t="e">
        <f>IF(#REF!="","",#REF!)</f>
        <v>#REF!</v>
      </c>
      <c r="AJ9" s="199" t="s">
        <v>863</v>
      </c>
    </row>
    <row r="10" spans="1:36" ht="75" x14ac:dyDescent="0.25">
      <c r="B10" s="208"/>
      <c r="C10" s="4" t="s">
        <v>43</v>
      </c>
      <c r="D10" s="187" t="s">
        <v>864</v>
      </c>
      <c r="E10" s="187" t="s">
        <v>31</v>
      </c>
      <c r="F10" s="205" t="s">
        <v>44</v>
      </c>
      <c r="H10" s="191" t="s">
        <v>865</v>
      </c>
      <c r="I10" s="217"/>
      <c r="L10" s="187" t="s">
        <v>866</v>
      </c>
      <c r="O10" s="187" t="e">
        <f>IF(#REF!="","",#REF!)</f>
        <v>#REF!</v>
      </c>
      <c r="P10" s="187" t="e">
        <f>IF(#REF!="","",#REF!)</f>
        <v>#REF!</v>
      </c>
      <c r="AG10" s="4" t="s">
        <v>45</v>
      </c>
      <c r="AH10" s="199" t="e">
        <f>IF(#REF!="","",#REF!)</f>
        <v>#REF!</v>
      </c>
      <c r="AJ10" s="199" t="s">
        <v>867</v>
      </c>
    </row>
    <row r="11" spans="1:36" ht="75" x14ac:dyDescent="0.25">
      <c r="B11" s="208"/>
      <c r="C11" s="4" t="s">
        <v>46</v>
      </c>
      <c r="D11" s="187" t="s">
        <v>868</v>
      </c>
      <c r="E11" s="187" t="s">
        <v>3</v>
      </c>
      <c r="L11" s="187" t="s">
        <v>869</v>
      </c>
      <c r="O11" s="187" t="e">
        <f>IF(#REF!="","",#REF!)</f>
        <v>#REF!</v>
      </c>
      <c r="P11" s="187" t="e">
        <f>IF(#REF!="","",#REF!)</f>
        <v>#REF!</v>
      </c>
      <c r="AG11" s="4" t="s">
        <v>870</v>
      </c>
      <c r="AH11" s="199" t="e">
        <f>IF(#REF!="","",#REF!)</f>
        <v>#REF!</v>
      </c>
      <c r="AJ11" s="199" t="s">
        <v>94</v>
      </c>
    </row>
    <row r="12" spans="1:36" ht="105" x14ac:dyDescent="0.25">
      <c r="B12" s="208"/>
      <c r="C12" s="4" t="s">
        <v>47</v>
      </c>
      <c r="D12" s="187" t="s">
        <v>871</v>
      </c>
      <c r="E12" s="187" t="s">
        <v>25</v>
      </c>
      <c r="L12" s="187" t="s">
        <v>872</v>
      </c>
      <c r="AG12" s="4" t="s">
        <v>42</v>
      </c>
      <c r="AH12" s="199" t="e">
        <f>IF(#REF!="","",#REF!)</f>
        <v>#REF!</v>
      </c>
      <c r="AJ12" s="199" t="s">
        <v>863</v>
      </c>
    </row>
    <row r="13" spans="1:36" ht="90" x14ac:dyDescent="0.25">
      <c r="B13" s="208"/>
      <c r="C13" s="4" t="s">
        <v>48</v>
      </c>
      <c r="D13" s="187" t="s">
        <v>873</v>
      </c>
      <c r="E13" s="187" t="s">
        <v>3</v>
      </c>
      <c r="L13" s="187" t="s">
        <v>874</v>
      </c>
      <c r="AG13" s="4" t="s">
        <v>875</v>
      </c>
      <c r="AH13" s="199" t="e">
        <f>IF(#REF!="","",#REF!)</f>
        <v>#REF!</v>
      </c>
      <c r="AJ13" s="199" t="s">
        <v>96</v>
      </c>
    </row>
    <row r="14" spans="1:36" ht="75" x14ac:dyDescent="0.25">
      <c r="B14" s="208"/>
      <c r="C14" s="4" t="s">
        <v>49</v>
      </c>
      <c r="D14" s="187" t="s">
        <v>876</v>
      </c>
      <c r="E14" s="187" t="s">
        <v>3</v>
      </c>
      <c r="L14" s="187" t="s">
        <v>877</v>
      </c>
      <c r="AG14" s="4" t="s">
        <v>878</v>
      </c>
      <c r="AH14" s="199" t="e">
        <f>IF(#REF!="","",#REF!)</f>
        <v>#REF!</v>
      </c>
      <c r="AJ14" s="185" t="s">
        <v>879</v>
      </c>
    </row>
    <row r="15" spans="1:36" ht="75" x14ac:dyDescent="0.25">
      <c r="B15" s="208"/>
      <c r="C15" s="4" t="s">
        <v>50</v>
      </c>
      <c r="D15" s="187" t="s">
        <v>880</v>
      </c>
      <c r="E15" s="187" t="s">
        <v>25</v>
      </c>
      <c r="L15" s="187" t="s">
        <v>881</v>
      </c>
      <c r="AG15" s="4" t="s">
        <v>51</v>
      </c>
      <c r="AH15" s="199" t="e">
        <f>IF(#REF!="","",#REF!)</f>
        <v>#REF!</v>
      </c>
      <c r="AJ15" s="199" t="s">
        <v>100</v>
      </c>
    </row>
    <row r="16" spans="1:36" ht="90" x14ac:dyDescent="0.25">
      <c r="B16" s="208"/>
      <c r="C16" s="4" t="s">
        <v>52</v>
      </c>
      <c r="D16" s="187" t="s">
        <v>882</v>
      </c>
      <c r="E16" s="187" t="s">
        <v>25</v>
      </c>
      <c r="L16" s="187" t="s">
        <v>883</v>
      </c>
      <c r="AG16" s="4" t="s">
        <v>53</v>
      </c>
      <c r="AH16" s="199" t="e">
        <f>IF(#REF!="","",#REF!)</f>
        <v>#REF!</v>
      </c>
      <c r="AJ16" s="199" t="s">
        <v>92</v>
      </c>
    </row>
    <row r="17" spans="2:36" ht="75" x14ac:dyDescent="0.25">
      <c r="B17" s="208"/>
      <c r="C17" s="4" t="s">
        <v>54</v>
      </c>
      <c r="D17" s="187" t="s">
        <v>884</v>
      </c>
      <c r="E17" s="187" t="s">
        <v>25</v>
      </c>
      <c r="L17" s="187" t="s">
        <v>885</v>
      </c>
      <c r="AG17" s="4" t="s">
        <v>886</v>
      </c>
      <c r="AJ17" s="199" t="s">
        <v>100</v>
      </c>
    </row>
    <row r="18" spans="2:36" ht="75" x14ac:dyDescent="0.25">
      <c r="B18" s="208"/>
      <c r="C18" s="4" t="s">
        <v>55</v>
      </c>
      <c r="D18" s="187" t="s">
        <v>887</v>
      </c>
      <c r="E18" s="187" t="s">
        <v>3</v>
      </c>
      <c r="L18" s="214" t="s">
        <v>888</v>
      </c>
      <c r="AG18" s="4" t="s">
        <v>56</v>
      </c>
      <c r="AJ18" s="199" t="s">
        <v>93</v>
      </c>
    </row>
    <row r="19" spans="2:36" ht="75" x14ac:dyDescent="0.25">
      <c r="B19" s="208"/>
      <c r="C19" s="4" t="s">
        <v>57</v>
      </c>
      <c r="D19" s="187" t="s">
        <v>58</v>
      </c>
      <c r="E19" s="187" t="s">
        <v>25</v>
      </c>
      <c r="L19" s="214" t="s">
        <v>889</v>
      </c>
      <c r="AG19" s="4" t="s">
        <v>51</v>
      </c>
      <c r="AJ19" s="199" t="s">
        <v>100</v>
      </c>
    </row>
    <row r="20" spans="2:36" ht="150" x14ac:dyDescent="0.25">
      <c r="B20" s="208"/>
      <c r="C20" s="4" t="s">
        <v>59</v>
      </c>
      <c r="D20" s="187" t="s">
        <v>890</v>
      </c>
      <c r="E20" s="187" t="s">
        <v>18</v>
      </c>
      <c r="AG20" s="4" t="s">
        <v>60</v>
      </c>
      <c r="AJ20" s="199" t="s">
        <v>92</v>
      </c>
    </row>
    <row r="21" spans="2:36" ht="45" x14ac:dyDescent="0.25">
      <c r="B21" s="208"/>
      <c r="C21" s="4" t="s">
        <v>61</v>
      </c>
      <c r="D21" s="187" t="s">
        <v>62</v>
      </c>
      <c r="E21" s="187" t="s">
        <v>25</v>
      </c>
      <c r="AG21" s="4" t="s">
        <v>63</v>
      </c>
      <c r="AJ21" s="199" t="s">
        <v>99</v>
      </c>
    </row>
    <row r="22" spans="2:36" ht="60" x14ac:dyDescent="0.25">
      <c r="B22" s="208"/>
      <c r="C22" s="4" t="s">
        <v>64</v>
      </c>
      <c r="D22" s="187" t="s">
        <v>891</v>
      </c>
      <c r="E22" s="187" t="s">
        <v>25</v>
      </c>
      <c r="AG22" s="4" t="s">
        <v>65</v>
      </c>
      <c r="AJ22" s="199" t="s">
        <v>892</v>
      </c>
    </row>
    <row r="23" spans="2:36" ht="75" x14ac:dyDescent="0.25">
      <c r="B23" s="208"/>
      <c r="C23" s="4" t="s">
        <v>66</v>
      </c>
      <c r="D23" s="187" t="s">
        <v>893</v>
      </c>
      <c r="E23" s="187" t="s">
        <v>3</v>
      </c>
      <c r="AG23" s="4" t="s">
        <v>894</v>
      </c>
      <c r="AJ23" s="199" t="s">
        <v>97</v>
      </c>
    </row>
    <row r="24" spans="2:36" ht="105" x14ac:dyDescent="0.25">
      <c r="C24" s="4" t="s">
        <v>124</v>
      </c>
      <c r="AJ24" s="199" t="s">
        <v>126</v>
      </c>
    </row>
    <row r="25" spans="2:36" ht="45" x14ac:dyDescent="0.25">
      <c r="C25" s="4" t="s">
        <v>125</v>
      </c>
      <c r="AJ25" s="199" t="s">
        <v>91</v>
      </c>
    </row>
  </sheetData>
  <autoFilter ref="B1:G1" xr:uid="{26BE5D6B-E1F1-4732-8B88-E1F067D8600A}"/>
  <conditionalFormatting sqref="AC16">
    <cfRule type="cellIs" priority="1" operator="equal">
      <formula>$W$4</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B117"/>
  <sheetViews>
    <sheetView showGridLines="0" tabSelected="1" view="pageBreakPreview" zoomScale="70" zoomScaleNormal="60" zoomScaleSheetLayoutView="70" workbookViewId="0">
      <selection sqref="A1:AB1"/>
    </sheetView>
  </sheetViews>
  <sheetFormatPr baseColWidth="10" defaultColWidth="11.42578125" defaultRowHeight="12.75" x14ac:dyDescent="0.2"/>
  <cols>
    <col min="1" max="1" width="35.5703125" style="1" customWidth="1"/>
    <col min="2" max="2" width="30.7109375" style="1" customWidth="1"/>
    <col min="3" max="3" width="53.85546875" style="1" customWidth="1"/>
    <col min="4" max="4" width="25" style="1" customWidth="1"/>
    <col min="5" max="5" width="19" style="1" customWidth="1"/>
    <col min="6" max="6" width="53.85546875" style="1" customWidth="1"/>
    <col min="7" max="7" width="57.5703125" style="1" customWidth="1"/>
    <col min="8" max="8" width="15.7109375" style="1" customWidth="1"/>
    <col min="9" max="9" width="19.42578125" style="1" customWidth="1"/>
    <col min="10" max="10" width="17.140625" style="1" customWidth="1"/>
    <col min="11" max="13" width="41" style="1" customWidth="1"/>
    <col min="14" max="14" width="44.85546875" style="1" customWidth="1"/>
    <col min="15" max="17" width="50.7109375" style="1" customWidth="1"/>
    <col min="18" max="18" width="5.28515625" style="1" customWidth="1"/>
    <col min="19" max="19" width="8.140625" style="1" customWidth="1"/>
    <col min="20" max="21" width="5.28515625" style="1" customWidth="1"/>
    <col min="22" max="22" width="18.85546875" style="1" customWidth="1"/>
    <col min="23" max="23" width="52.28515625" style="1" customWidth="1"/>
    <col min="24" max="24" width="5.28515625" style="1" customWidth="1"/>
    <col min="25" max="25" width="8.42578125" style="1" customWidth="1"/>
    <col min="26" max="26" width="5.28515625" style="1" customWidth="1"/>
    <col min="27" max="27" width="8.42578125" style="1" customWidth="1"/>
    <col min="28" max="28" width="18.85546875" style="1" customWidth="1"/>
    <col min="29" max="29" width="31.140625" style="1" customWidth="1"/>
    <col min="30" max="30" width="15.85546875" style="1" customWidth="1"/>
    <col min="31" max="31" width="70.85546875" style="1" customWidth="1"/>
    <col min="32" max="32" width="46.5703125" style="1" customWidth="1"/>
    <col min="33" max="33" width="30.7109375" style="1" customWidth="1"/>
    <col min="34" max="35" width="20.42578125" style="1" customWidth="1"/>
    <col min="36" max="36" width="70.85546875" style="1" customWidth="1"/>
    <col min="37" max="38" width="30.7109375" style="1" customWidth="1"/>
    <col min="39" max="40" width="20.42578125" style="1" customWidth="1"/>
    <col min="41" max="43" width="70.7109375" style="1" customWidth="1"/>
    <col min="44" max="44" width="14.7109375" style="1" customWidth="1"/>
    <col min="45" max="45" width="23.42578125" style="1" customWidth="1"/>
    <col min="46" max="46" width="31.42578125" style="1" customWidth="1"/>
    <col min="47" max="47" width="14.7109375" style="1" customWidth="1"/>
    <col min="48" max="48" width="23.42578125" style="1" customWidth="1"/>
    <col min="49" max="49" width="31.42578125" style="1" customWidth="1"/>
    <col min="50" max="50" width="14.7109375" style="1" customWidth="1"/>
    <col min="51" max="51" width="23.42578125" style="1" customWidth="1"/>
    <col min="52" max="52" width="31.42578125" style="1" customWidth="1"/>
    <col min="53" max="53" width="14.7109375" style="1" customWidth="1"/>
    <col min="54" max="54" width="23.42578125" style="1" customWidth="1"/>
    <col min="55" max="55" width="31.42578125" style="1" customWidth="1"/>
    <col min="56" max="56" width="14.7109375" style="1" customWidth="1"/>
    <col min="57" max="57" width="23.42578125" style="1" customWidth="1"/>
    <col min="58" max="58" width="31.42578125" style="1" customWidth="1"/>
    <col min="59" max="59" width="14.7109375" style="1" customWidth="1"/>
    <col min="60" max="60" width="23.42578125" style="1" customWidth="1"/>
    <col min="61" max="61" width="31.42578125" style="1" customWidth="1"/>
    <col min="62" max="62" width="14.7109375" style="1" customWidth="1"/>
    <col min="63" max="63" width="23.42578125" style="1" customWidth="1"/>
    <col min="64" max="64" width="31.42578125" style="1" customWidth="1"/>
    <col min="65" max="65" width="14.7109375" style="1" customWidth="1"/>
    <col min="66" max="66" width="23.42578125" style="1" customWidth="1"/>
    <col min="67" max="67" width="31.42578125" style="1" customWidth="1"/>
    <col min="68" max="68" width="14.7109375" style="1" customWidth="1"/>
    <col min="69" max="69" width="23.42578125" style="1" customWidth="1"/>
    <col min="70" max="70" width="31.42578125" style="1" customWidth="1"/>
    <col min="71" max="71" width="14.7109375" style="1" customWidth="1"/>
    <col min="72" max="72" width="23.42578125" style="1" customWidth="1"/>
    <col min="73" max="73" width="31.42578125" style="1" customWidth="1"/>
    <col min="74" max="74" width="14.7109375" style="1" customWidth="1"/>
    <col min="75" max="75" width="23.42578125" style="1" customWidth="1"/>
    <col min="76" max="76" width="31.42578125" style="1" customWidth="1"/>
    <col min="77" max="77" width="14.7109375" style="1" customWidth="1"/>
    <col min="78" max="78" width="23.42578125" style="1" customWidth="1"/>
    <col min="79" max="79" width="31.42578125" style="1" customWidth="1"/>
    <col min="80" max="16384" width="11.42578125" style="1"/>
  </cols>
  <sheetData>
    <row r="1" spans="1:80" ht="81" customHeight="1" x14ac:dyDescent="0.2">
      <c r="A1" s="128"/>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02"/>
      <c r="AD1" s="103"/>
      <c r="AE1" s="102"/>
      <c r="AF1" s="102"/>
      <c r="AG1" s="102"/>
      <c r="AH1" s="102"/>
      <c r="AI1" s="102"/>
      <c r="AJ1" s="102"/>
      <c r="AK1" s="102"/>
      <c r="AL1" s="102"/>
      <c r="AM1" s="102"/>
      <c r="AN1" s="102"/>
      <c r="AO1" s="102"/>
      <c r="AP1" s="102"/>
      <c r="AQ1" s="104"/>
    </row>
    <row r="2" spans="1:80" ht="9.75" customHeight="1" x14ac:dyDescent="0.2">
      <c r="A2" s="160" t="s">
        <v>89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2"/>
    </row>
    <row r="3" spans="1:80" ht="9.75" customHeight="1" x14ac:dyDescent="0.2">
      <c r="A3" s="160"/>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2"/>
    </row>
    <row r="4" spans="1:80" ht="9.75" customHeight="1" x14ac:dyDescent="0.2">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2"/>
    </row>
    <row r="5" spans="1:80" ht="5.25" customHeight="1" thickBot="1" x14ac:dyDescent="0.25">
      <c r="A5" s="126"/>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26"/>
      <c r="AD5" s="26"/>
      <c r="AE5" s="26"/>
      <c r="AF5" s="26"/>
      <c r="AG5" s="26"/>
      <c r="AH5" s="26"/>
      <c r="AI5" s="26"/>
      <c r="AJ5" s="26"/>
      <c r="AK5" s="26"/>
      <c r="AL5" s="26"/>
      <c r="AM5" s="26"/>
      <c r="AN5" s="26"/>
      <c r="AO5" s="26"/>
      <c r="AP5" s="26"/>
      <c r="AQ5" s="105"/>
    </row>
    <row r="6" spans="1:80" ht="51" customHeight="1" x14ac:dyDescent="0.2">
      <c r="A6" s="106" t="s">
        <v>76</v>
      </c>
      <c r="B6" s="85">
        <v>44587</v>
      </c>
      <c r="C6" s="2"/>
      <c r="D6" s="107"/>
      <c r="E6" s="107"/>
      <c r="F6" s="107"/>
      <c r="G6" s="107"/>
      <c r="H6" s="107"/>
      <c r="I6" s="107"/>
      <c r="J6" s="107"/>
      <c r="K6" s="107"/>
      <c r="L6" s="107"/>
      <c r="M6" s="107"/>
      <c r="N6" s="107"/>
      <c r="O6" s="107"/>
      <c r="P6" s="107"/>
      <c r="Q6" s="107"/>
      <c r="R6" s="154" t="s">
        <v>731</v>
      </c>
      <c r="S6" s="155"/>
      <c r="T6" s="155"/>
      <c r="U6" s="155"/>
      <c r="V6" s="155"/>
      <c r="W6" s="155"/>
      <c r="X6" s="155"/>
      <c r="Y6" s="155"/>
      <c r="Z6" s="155"/>
      <c r="AA6" s="155"/>
      <c r="AB6" s="155"/>
      <c r="AC6" s="156"/>
      <c r="AD6" s="9"/>
      <c r="AE6" s="26"/>
      <c r="AF6" s="26"/>
      <c r="AG6" s="26"/>
      <c r="AH6" s="26"/>
      <c r="AI6" s="26"/>
      <c r="AJ6" s="26"/>
      <c r="AK6" s="26"/>
      <c r="AL6" s="26"/>
      <c r="AM6" s="26"/>
      <c r="AN6" s="26"/>
      <c r="AO6" s="26"/>
      <c r="AP6" s="26"/>
      <c r="AQ6" s="105"/>
    </row>
    <row r="7" spans="1:80" ht="4.5" customHeight="1" thickBot="1" x14ac:dyDescent="0.25">
      <c r="A7" s="2"/>
      <c r="B7" s="26"/>
      <c r="C7" s="26"/>
      <c r="D7" s="26"/>
      <c r="E7" s="26"/>
      <c r="F7" s="26"/>
      <c r="G7" s="26"/>
      <c r="H7" s="26"/>
      <c r="I7" s="26"/>
      <c r="J7" s="26"/>
      <c r="K7" s="26"/>
      <c r="L7" s="26"/>
      <c r="M7" s="26"/>
      <c r="N7" s="26"/>
      <c r="O7" s="26"/>
      <c r="P7" s="26"/>
      <c r="Q7" s="26"/>
      <c r="R7" s="157"/>
      <c r="S7" s="158"/>
      <c r="T7" s="158"/>
      <c r="U7" s="158"/>
      <c r="V7" s="158"/>
      <c r="W7" s="158"/>
      <c r="X7" s="158"/>
      <c r="Y7" s="158"/>
      <c r="Z7" s="158"/>
      <c r="AA7" s="158"/>
      <c r="AB7" s="158"/>
      <c r="AC7" s="159"/>
      <c r="AD7" s="5"/>
      <c r="AE7" s="26"/>
      <c r="AF7" s="26"/>
      <c r="AG7" s="26"/>
      <c r="AH7" s="26"/>
      <c r="AI7" s="26"/>
      <c r="AJ7" s="26"/>
      <c r="AK7" s="26"/>
      <c r="AL7" s="26"/>
      <c r="AM7" s="26"/>
      <c r="AN7" s="26"/>
      <c r="AO7" s="26"/>
      <c r="AP7" s="26"/>
      <c r="AQ7" s="105"/>
    </row>
    <row r="8" spans="1:80" ht="5.25" customHeight="1" thickBot="1" x14ac:dyDescent="0.25">
      <c r="A8" s="108"/>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5"/>
      <c r="AE8" s="26"/>
      <c r="AF8" s="26"/>
      <c r="AG8" s="26"/>
      <c r="AH8" s="26"/>
      <c r="AI8" s="26"/>
      <c r="AJ8" s="26"/>
      <c r="AK8" s="26"/>
      <c r="AL8" s="26"/>
      <c r="AM8" s="26"/>
      <c r="AN8" s="26"/>
      <c r="AO8" s="26"/>
      <c r="AP8" s="26"/>
      <c r="AQ8" s="105"/>
    </row>
    <row r="9" spans="1:80" ht="18" customHeight="1" x14ac:dyDescent="0.2">
      <c r="A9" s="109"/>
      <c r="B9" s="86"/>
      <c r="C9" s="109"/>
      <c r="D9" s="109"/>
      <c r="E9" s="86"/>
      <c r="F9" s="13"/>
      <c r="G9" s="89"/>
      <c r="H9" s="90"/>
      <c r="I9" s="13"/>
      <c r="J9" s="90"/>
      <c r="K9" s="130" t="s">
        <v>77</v>
      </c>
      <c r="L9" s="131"/>
      <c r="M9" s="132"/>
      <c r="N9" s="136" t="s">
        <v>78</v>
      </c>
      <c r="O9" s="137"/>
      <c r="P9" s="137"/>
      <c r="Q9" s="138"/>
      <c r="R9" s="142"/>
      <c r="S9" s="142"/>
      <c r="T9" s="143" t="s">
        <v>79</v>
      </c>
      <c r="U9" s="143"/>
      <c r="V9" s="143"/>
      <c r="W9" s="144"/>
      <c r="X9" s="148" t="s">
        <v>80</v>
      </c>
      <c r="Y9" s="149"/>
      <c r="Z9" s="149"/>
      <c r="AA9" s="149"/>
      <c r="AB9" s="149"/>
      <c r="AC9" s="150"/>
      <c r="AD9" s="163" t="s">
        <v>75</v>
      </c>
      <c r="AE9" s="164"/>
      <c r="AF9" s="164"/>
      <c r="AG9" s="164"/>
      <c r="AH9" s="164"/>
      <c r="AI9" s="164"/>
      <c r="AJ9" s="164"/>
      <c r="AK9" s="164"/>
      <c r="AL9" s="164"/>
      <c r="AM9" s="164"/>
      <c r="AN9" s="164"/>
      <c r="AO9" s="164"/>
      <c r="AP9" s="164"/>
      <c r="AQ9" s="164"/>
      <c r="AR9" s="113" t="s">
        <v>73</v>
      </c>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4"/>
    </row>
    <row r="10" spans="1:80" ht="21.95" customHeight="1" x14ac:dyDescent="0.2">
      <c r="A10" s="110"/>
      <c r="B10" s="87"/>
      <c r="C10" s="110"/>
      <c r="D10" s="110"/>
      <c r="E10" s="87"/>
      <c r="F10" s="93"/>
      <c r="G10" s="91"/>
      <c r="H10" s="92"/>
      <c r="I10" s="93"/>
      <c r="J10" s="92"/>
      <c r="K10" s="133"/>
      <c r="L10" s="134"/>
      <c r="M10" s="135"/>
      <c r="N10" s="139"/>
      <c r="O10" s="140"/>
      <c r="P10" s="140"/>
      <c r="Q10" s="141"/>
      <c r="R10" s="94"/>
      <c r="S10" s="95"/>
      <c r="T10" s="145"/>
      <c r="U10" s="146"/>
      <c r="V10" s="146"/>
      <c r="W10" s="147"/>
      <c r="X10" s="151"/>
      <c r="Y10" s="152"/>
      <c r="Z10" s="152"/>
      <c r="AA10" s="152"/>
      <c r="AB10" s="152"/>
      <c r="AC10" s="153"/>
      <c r="AD10" s="14"/>
      <c r="AE10" s="117" t="s">
        <v>134</v>
      </c>
      <c r="AF10" s="118"/>
      <c r="AG10" s="118"/>
      <c r="AH10" s="118"/>
      <c r="AI10" s="119"/>
      <c r="AJ10" s="120" t="s">
        <v>81</v>
      </c>
      <c r="AK10" s="121"/>
      <c r="AL10" s="121"/>
      <c r="AM10" s="121"/>
      <c r="AN10" s="122"/>
      <c r="AO10" s="123" t="s">
        <v>82</v>
      </c>
      <c r="AP10" s="124"/>
      <c r="AQ10" s="12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6"/>
    </row>
    <row r="11" spans="1:80" ht="132" customHeight="1" x14ac:dyDescent="0.2">
      <c r="A11" s="111" t="s">
        <v>127</v>
      </c>
      <c r="B11" s="88" t="s">
        <v>130</v>
      </c>
      <c r="C11" s="111" t="s">
        <v>131</v>
      </c>
      <c r="D11" s="111" t="s">
        <v>132</v>
      </c>
      <c r="E11" s="88" t="s">
        <v>133</v>
      </c>
      <c r="F11" s="74" t="s">
        <v>145</v>
      </c>
      <c r="G11" s="96" t="s">
        <v>135</v>
      </c>
      <c r="H11" s="74" t="s">
        <v>67</v>
      </c>
      <c r="I11" s="74" t="s">
        <v>146</v>
      </c>
      <c r="J11" s="74" t="s">
        <v>136</v>
      </c>
      <c r="K11" s="6" t="s">
        <v>68</v>
      </c>
      <c r="L11" s="6" t="s">
        <v>69</v>
      </c>
      <c r="M11" s="7" t="s">
        <v>137</v>
      </c>
      <c r="N11" s="6" t="s">
        <v>128</v>
      </c>
      <c r="O11" s="6" t="s">
        <v>138</v>
      </c>
      <c r="P11" s="6" t="s">
        <v>84</v>
      </c>
      <c r="Q11" s="6" t="s">
        <v>139</v>
      </c>
      <c r="R11" s="11" t="s">
        <v>140</v>
      </c>
      <c r="S11" s="11" t="s">
        <v>147</v>
      </c>
      <c r="T11" s="11" t="s">
        <v>141</v>
      </c>
      <c r="U11" s="11" t="s">
        <v>148</v>
      </c>
      <c r="V11" s="12" t="s">
        <v>142</v>
      </c>
      <c r="W11" s="12" t="s">
        <v>85</v>
      </c>
      <c r="X11" s="8" t="s">
        <v>143</v>
      </c>
      <c r="Y11" s="11" t="s">
        <v>149</v>
      </c>
      <c r="Z11" s="8" t="s">
        <v>150</v>
      </c>
      <c r="AA11" s="11" t="s">
        <v>151</v>
      </c>
      <c r="AB11" s="7" t="s">
        <v>144</v>
      </c>
      <c r="AC11" s="7" t="s">
        <v>85</v>
      </c>
      <c r="AD11" s="6" t="s">
        <v>86</v>
      </c>
      <c r="AE11" s="7" t="s">
        <v>152</v>
      </c>
      <c r="AF11" s="7" t="s">
        <v>157</v>
      </c>
      <c r="AG11" s="7" t="s">
        <v>153</v>
      </c>
      <c r="AH11" s="7" t="s">
        <v>154</v>
      </c>
      <c r="AI11" s="7" t="s">
        <v>155</v>
      </c>
      <c r="AJ11" s="6" t="s">
        <v>156</v>
      </c>
      <c r="AK11" s="6" t="s">
        <v>158</v>
      </c>
      <c r="AL11" s="6" t="s">
        <v>159</v>
      </c>
      <c r="AM11" s="6" t="s">
        <v>160</v>
      </c>
      <c r="AN11" s="6" t="s">
        <v>161</v>
      </c>
      <c r="AO11" s="7" t="s">
        <v>162</v>
      </c>
      <c r="AP11" s="7" t="s">
        <v>163</v>
      </c>
      <c r="AQ11" s="7" t="s">
        <v>164</v>
      </c>
      <c r="AR11" s="100" t="s">
        <v>87</v>
      </c>
      <c r="AS11" s="25" t="s">
        <v>88</v>
      </c>
      <c r="AT11" s="19" t="s">
        <v>74</v>
      </c>
      <c r="AU11" s="7" t="s">
        <v>87</v>
      </c>
      <c r="AV11" s="20" t="s">
        <v>88</v>
      </c>
      <c r="AW11" s="17" t="s">
        <v>74</v>
      </c>
      <c r="AX11" s="6" t="s">
        <v>87</v>
      </c>
      <c r="AY11" s="25" t="s">
        <v>88</v>
      </c>
      <c r="AZ11" s="19" t="s">
        <v>74</v>
      </c>
      <c r="BA11" s="7" t="s">
        <v>87</v>
      </c>
      <c r="BB11" s="20" t="s">
        <v>88</v>
      </c>
      <c r="BC11" s="17" t="s">
        <v>74</v>
      </c>
      <c r="BD11" s="6" t="s">
        <v>87</v>
      </c>
      <c r="BE11" s="25" t="s">
        <v>88</v>
      </c>
      <c r="BF11" s="19" t="s">
        <v>74</v>
      </c>
      <c r="BG11" s="7" t="s">
        <v>87</v>
      </c>
      <c r="BH11" s="20" t="s">
        <v>88</v>
      </c>
      <c r="BI11" s="17" t="s">
        <v>74</v>
      </c>
      <c r="BJ11" s="6" t="s">
        <v>87</v>
      </c>
      <c r="BK11" s="25" t="s">
        <v>88</v>
      </c>
      <c r="BL11" s="19" t="s">
        <v>74</v>
      </c>
      <c r="BM11" s="7" t="s">
        <v>87</v>
      </c>
      <c r="BN11" s="20" t="s">
        <v>88</v>
      </c>
      <c r="BO11" s="17" t="s">
        <v>74</v>
      </c>
      <c r="BP11" s="6" t="s">
        <v>87</v>
      </c>
      <c r="BQ11" s="25" t="s">
        <v>88</v>
      </c>
      <c r="BR11" s="19" t="s">
        <v>74</v>
      </c>
      <c r="BS11" s="7" t="s">
        <v>87</v>
      </c>
      <c r="BT11" s="20" t="s">
        <v>88</v>
      </c>
      <c r="BU11" s="17" t="s">
        <v>74</v>
      </c>
      <c r="BV11" s="6" t="s">
        <v>87</v>
      </c>
      <c r="BW11" s="25" t="s">
        <v>88</v>
      </c>
      <c r="BX11" s="19" t="s">
        <v>74</v>
      </c>
      <c r="BY11" s="7" t="s">
        <v>87</v>
      </c>
      <c r="BZ11" s="25" t="s">
        <v>88</v>
      </c>
      <c r="CA11" s="23" t="s">
        <v>74</v>
      </c>
      <c r="CB11" s="1" t="s">
        <v>897</v>
      </c>
    </row>
    <row r="12" spans="1:80" ht="399.95" customHeight="1" x14ac:dyDescent="0.2">
      <c r="A12" s="27" t="s">
        <v>112</v>
      </c>
      <c r="B12" s="27" t="s">
        <v>165</v>
      </c>
      <c r="C12" s="10" t="s">
        <v>166</v>
      </c>
      <c r="D12" s="27" t="s">
        <v>167</v>
      </c>
      <c r="E12" s="112" t="s">
        <v>3</v>
      </c>
      <c r="F12" s="10" t="s">
        <v>192</v>
      </c>
      <c r="G12" s="97" t="s">
        <v>193</v>
      </c>
      <c r="H12" s="27" t="s">
        <v>9</v>
      </c>
      <c r="I12" s="27" t="s">
        <v>194</v>
      </c>
      <c r="J12" s="27" t="s">
        <v>7</v>
      </c>
      <c r="K12" s="10" t="s">
        <v>195</v>
      </c>
      <c r="L12" s="10" t="s">
        <v>196</v>
      </c>
      <c r="M12" s="10" t="s">
        <v>197</v>
      </c>
      <c r="N12" s="10" t="s">
        <v>169</v>
      </c>
      <c r="O12" s="10" t="s">
        <v>170</v>
      </c>
      <c r="P12" s="10" t="s">
        <v>198</v>
      </c>
      <c r="Q12" s="10" t="s">
        <v>199</v>
      </c>
      <c r="R12" s="29" t="s">
        <v>172</v>
      </c>
      <c r="S12" s="98">
        <v>0.2</v>
      </c>
      <c r="T12" s="29" t="s">
        <v>6</v>
      </c>
      <c r="U12" s="98">
        <v>1</v>
      </c>
      <c r="V12" s="27" t="s">
        <v>111</v>
      </c>
      <c r="W12" s="10" t="s">
        <v>200</v>
      </c>
      <c r="X12" s="29" t="s">
        <v>172</v>
      </c>
      <c r="Y12" s="99">
        <v>9.8000000000000004E-2</v>
      </c>
      <c r="Z12" s="29" t="s">
        <v>6</v>
      </c>
      <c r="AA12" s="99">
        <v>0.75</v>
      </c>
      <c r="AB12" s="27" t="s">
        <v>111</v>
      </c>
      <c r="AC12" s="10" t="s">
        <v>201</v>
      </c>
      <c r="AD12" s="27" t="s">
        <v>202</v>
      </c>
      <c r="AE12" s="10" t="s">
        <v>173</v>
      </c>
      <c r="AF12" s="10" t="s">
        <v>173</v>
      </c>
      <c r="AG12" s="10" t="s">
        <v>173</v>
      </c>
      <c r="AH12" s="10" t="s">
        <v>173</v>
      </c>
      <c r="AI12" s="10" t="s">
        <v>173</v>
      </c>
      <c r="AJ12" s="10" t="s">
        <v>203</v>
      </c>
      <c r="AK12" s="10" t="s">
        <v>204</v>
      </c>
      <c r="AL12" s="10" t="s">
        <v>205</v>
      </c>
      <c r="AM12" s="10" t="s">
        <v>206</v>
      </c>
      <c r="AN12" s="10" t="s">
        <v>207</v>
      </c>
      <c r="AO12" s="10" t="s">
        <v>208</v>
      </c>
      <c r="AP12" s="10" t="s">
        <v>209</v>
      </c>
      <c r="AQ12" s="10" t="s">
        <v>210</v>
      </c>
      <c r="AR12" s="101">
        <v>43350</v>
      </c>
      <c r="AS12" s="16" t="s">
        <v>175</v>
      </c>
      <c r="AT12" s="21" t="s">
        <v>176</v>
      </c>
      <c r="AU12" s="15">
        <v>43593</v>
      </c>
      <c r="AV12" s="22" t="s">
        <v>177</v>
      </c>
      <c r="AW12" s="18" t="s">
        <v>178</v>
      </c>
      <c r="AX12" s="15">
        <v>43755</v>
      </c>
      <c r="AY12" s="16" t="s">
        <v>179</v>
      </c>
      <c r="AZ12" s="21" t="s">
        <v>180</v>
      </c>
      <c r="BA12" s="15">
        <v>43896</v>
      </c>
      <c r="BB12" s="22" t="s">
        <v>181</v>
      </c>
      <c r="BC12" s="18" t="s">
        <v>182</v>
      </c>
      <c r="BD12" s="15">
        <v>44056</v>
      </c>
      <c r="BE12" s="16" t="s">
        <v>183</v>
      </c>
      <c r="BF12" s="21" t="s">
        <v>184</v>
      </c>
      <c r="BG12" s="15">
        <v>44168</v>
      </c>
      <c r="BH12" s="22" t="s">
        <v>179</v>
      </c>
      <c r="BI12" s="18" t="s">
        <v>185</v>
      </c>
      <c r="BJ12" s="15">
        <v>44249</v>
      </c>
      <c r="BK12" s="16" t="s">
        <v>186</v>
      </c>
      <c r="BL12" s="21" t="s">
        <v>187</v>
      </c>
      <c r="BM12" s="15">
        <v>44335</v>
      </c>
      <c r="BN12" s="22" t="s">
        <v>183</v>
      </c>
      <c r="BO12" s="18" t="s">
        <v>188</v>
      </c>
      <c r="BP12" s="15">
        <v>44530</v>
      </c>
      <c r="BQ12" s="16" t="s">
        <v>175</v>
      </c>
      <c r="BR12" s="21" t="s">
        <v>189</v>
      </c>
      <c r="BS12" s="15" t="s">
        <v>190</v>
      </c>
      <c r="BT12" s="22" t="s">
        <v>191</v>
      </c>
      <c r="BU12" s="18" t="s">
        <v>190</v>
      </c>
      <c r="BV12" s="15" t="s">
        <v>190</v>
      </c>
      <c r="BW12" s="16" t="s">
        <v>191</v>
      </c>
      <c r="BX12" s="21" t="s">
        <v>190</v>
      </c>
      <c r="BY12" s="15" t="s">
        <v>190</v>
      </c>
      <c r="BZ12" s="22" t="s">
        <v>191</v>
      </c>
      <c r="CA12" s="24" t="s">
        <v>190</v>
      </c>
      <c r="CB12" s="218" t="str">
        <f>VLOOKUP(A12,Datos!$C$2:$AJ$25,34,0)</f>
        <v>Oficina de Alta Consejería Distrital de Tecnologías de Información y Comunicaciones - TIC</v>
      </c>
    </row>
    <row r="13" spans="1:80" ht="399.95" customHeight="1" x14ac:dyDescent="0.2">
      <c r="A13" s="27" t="s">
        <v>113</v>
      </c>
      <c r="B13" s="27" t="s">
        <v>24</v>
      </c>
      <c r="C13" s="10" t="s">
        <v>222</v>
      </c>
      <c r="D13" s="27" t="s">
        <v>29</v>
      </c>
      <c r="E13" s="112" t="s">
        <v>25</v>
      </c>
      <c r="F13" s="10" t="s">
        <v>234</v>
      </c>
      <c r="G13" s="97" t="s">
        <v>235</v>
      </c>
      <c r="H13" s="27" t="s">
        <v>9</v>
      </c>
      <c r="I13" s="27" t="s">
        <v>194</v>
      </c>
      <c r="J13" s="27" t="s">
        <v>14</v>
      </c>
      <c r="K13" s="10" t="s">
        <v>236</v>
      </c>
      <c r="L13" s="10" t="s">
        <v>232</v>
      </c>
      <c r="M13" s="10" t="s">
        <v>223</v>
      </c>
      <c r="N13" s="10" t="s">
        <v>212</v>
      </c>
      <c r="O13" s="10" t="s">
        <v>170</v>
      </c>
      <c r="P13" s="10" t="s">
        <v>213</v>
      </c>
      <c r="Q13" s="10" t="s">
        <v>224</v>
      </c>
      <c r="R13" s="29" t="s">
        <v>172</v>
      </c>
      <c r="S13" s="98">
        <v>0.2</v>
      </c>
      <c r="T13" s="29" t="s">
        <v>6</v>
      </c>
      <c r="U13" s="98">
        <v>1</v>
      </c>
      <c r="V13" s="27" t="s">
        <v>111</v>
      </c>
      <c r="W13" s="10" t="s">
        <v>237</v>
      </c>
      <c r="X13" s="29" t="s">
        <v>172</v>
      </c>
      <c r="Y13" s="99">
        <v>5.04E-2</v>
      </c>
      <c r="Z13" s="29" t="s">
        <v>6</v>
      </c>
      <c r="AA13" s="99">
        <v>0.5625</v>
      </c>
      <c r="AB13" s="27" t="s">
        <v>111</v>
      </c>
      <c r="AC13" s="10" t="s">
        <v>238</v>
      </c>
      <c r="AD13" s="27" t="s">
        <v>202</v>
      </c>
      <c r="AE13" s="10" t="s">
        <v>173</v>
      </c>
      <c r="AF13" s="10" t="s">
        <v>173</v>
      </c>
      <c r="AG13" s="10" t="s">
        <v>173</v>
      </c>
      <c r="AH13" s="10" t="s">
        <v>173</v>
      </c>
      <c r="AI13" s="10" t="s">
        <v>173</v>
      </c>
      <c r="AJ13" s="10" t="s">
        <v>225</v>
      </c>
      <c r="AK13" s="10" t="s">
        <v>226</v>
      </c>
      <c r="AL13" s="10" t="s">
        <v>227</v>
      </c>
      <c r="AM13" s="10" t="s">
        <v>228</v>
      </c>
      <c r="AN13" s="10" t="s">
        <v>229</v>
      </c>
      <c r="AO13" s="10" t="s">
        <v>239</v>
      </c>
      <c r="AP13" s="10" t="s">
        <v>230</v>
      </c>
      <c r="AQ13" s="10" t="s">
        <v>240</v>
      </c>
      <c r="AR13" s="101">
        <v>43496</v>
      </c>
      <c r="AS13" s="16" t="s">
        <v>175</v>
      </c>
      <c r="AT13" s="21" t="s">
        <v>214</v>
      </c>
      <c r="AU13" s="15">
        <v>43593</v>
      </c>
      <c r="AV13" s="22" t="s">
        <v>175</v>
      </c>
      <c r="AW13" s="18" t="s">
        <v>241</v>
      </c>
      <c r="AX13" s="15">
        <v>43755</v>
      </c>
      <c r="AY13" s="16" t="s">
        <v>242</v>
      </c>
      <c r="AZ13" s="21" t="s">
        <v>243</v>
      </c>
      <c r="BA13" s="15">
        <v>43917</v>
      </c>
      <c r="BB13" s="22" t="s">
        <v>217</v>
      </c>
      <c r="BC13" s="18" t="s">
        <v>244</v>
      </c>
      <c r="BD13" s="15">
        <v>44022</v>
      </c>
      <c r="BE13" s="16" t="s">
        <v>181</v>
      </c>
      <c r="BF13" s="21" t="s">
        <v>233</v>
      </c>
      <c r="BG13" s="15">
        <v>44084</v>
      </c>
      <c r="BH13" s="22" t="s">
        <v>183</v>
      </c>
      <c r="BI13" s="18" t="s">
        <v>245</v>
      </c>
      <c r="BJ13" s="15">
        <v>44169</v>
      </c>
      <c r="BK13" s="16" t="s">
        <v>246</v>
      </c>
      <c r="BL13" s="21" t="s">
        <v>247</v>
      </c>
      <c r="BM13" s="15">
        <v>44249</v>
      </c>
      <c r="BN13" s="22" t="s">
        <v>217</v>
      </c>
      <c r="BO13" s="18" t="s">
        <v>248</v>
      </c>
      <c r="BP13" s="15">
        <v>44545</v>
      </c>
      <c r="BQ13" s="16" t="s">
        <v>175</v>
      </c>
      <c r="BR13" s="21" t="s">
        <v>249</v>
      </c>
      <c r="BS13" s="15" t="s">
        <v>190</v>
      </c>
      <c r="BT13" s="22" t="s">
        <v>191</v>
      </c>
      <c r="BU13" s="18" t="s">
        <v>190</v>
      </c>
      <c r="BV13" s="15" t="s">
        <v>190</v>
      </c>
      <c r="BW13" s="16" t="s">
        <v>191</v>
      </c>
      <c r="BX13" s="21" t="s">
        <v>190</v>
      </c>
      <c r="BY13" s="15" t="s">
        <v>190</v>
      </c>
      <c r="BZ13" s="22" t="s">
        <v>191</v>
      </c>
      <c r="CA13" s="24" t="s">
        <v>190</v>
      </c>
      <c r="CB13" s="218" t="str">
        <f>VLOOKUP(A13,Datos!$C$2:$AJ$25,34,0)</f>
        <v>Dirección de Contratación</v>
      </c>
    </row>
    <row r="14" spans="1:80" ht="399.95" customHeight="1" x14ac:dyDescent="0.2">
      <c r="A14" s="27" t="s">
        <v>113</v>
      </c>
      <c r="B14" s="27" t="s">
        <v>24</v>
      </c>
      <c r="C14" s="10" t="s">
        <v>222</v>
      </c>
      <c r="D14" s="27" t="s">
        <v>29</v>
      </c>
      <c r="E14" s="112" t="s">
        <v>25</v>
      </c>
      <c r="F14" s="10" t="s">
        <v>250</v>
      </c>
      <c r="G14" s="97" t="s">
        <v>251</v>
      </c>
      <c r="H14" s="27" t="s">
        <v>9</v>
      </c>
      <c r="I14" s="27" t="s">
        <v>194</v>
      </c>
      <c r="J14" s="27" t="s">
        <v>14</v>
      </c>
      <c r="K14" s="10" t="s">
        <v>252</v>
      </c>
      <c r="L14" s="10" t="s">
        <v>232</v>
      </c>
      <c r="M14" s="10" t="s">
        <v>253</v>
      </c>
      <c r="N14" s="10" t="s">
        <v>212</v>
      </c>
      <c r="O14" s="10" t="s">
        <v>170</v>
      </c>
      <c r="P14" s="10" t="s">
        <v>213</v>
      </c>
      <c r="Q14" s="10" t="s">
        <v>199</v>
      </c>
      <c r="R14" s="29" t="s">
        <v>172</v>
      </c>
      <c r="S14" s="98">
        <v>0.2</v>
      </c>
      <c r="T14" s="29" t="s">
        <v>6</v>
      </c>
      <c r="U14" s="98">
        <v>1</v>
      </c>
      <c r="V14" s="27" t="s">
        <v>111</v>
      </c>
      <c r="W14" s="10" t="s">
        <v>254</v>
      </c>
      <c r="X14" s="29" t="s">
        <v>172</v>
      </c>
      <c r="Y14" s="99">
        <v>8.3999999999999991E-2</v>
      </c>
      <c r="Z14" s="29" t="s">
        <v>6</v>
      </c>
      <c r="AA14" s="99">
        <v>0.5625</v>
      </c>
      <c r="AB14" s="27" t="s">
        <v>111</v>
      </c>
      <c r="AC14" s="10" t="s">
        <v>255</v>
      </c>
      <c r="AD14" s="27" t="s">
        <v>202</v>
      </c>
      <c r="AE14" s="10" t="s">
        <v>173</v>
      </c>
      <c r="AF14" s="10" t="s">
        <v>173</v>
      </c>
      <c r="AG14" s="10" t="s">
        <v>173</v>
      </c>
      <c r="AH14" s="10" t="s">
        <v>173</v>
      </c>
      <c r="AI14" s="10" t="s">
        <v>173</v>
      </c>
      <c r="AJ14" s="10" t="s">
        <v>256</v>
      </c>
      <c r="AK14" s="10" t="s">
        <v>257</v>
      </c>
      <c r="AL14" s="10" t="s">
        <v>258</v>
      </c>
      <c r="AM14" s="10" t="s">
        <v>259</v>
      </c>
      <c r="AN14" s="10" t="s">
        <v>260</v>
      </c>
      <c r="AO14" s="10" t="s">
        <v>261</v>
      </c>
      <c r="AP14" s="10" t="s">
        <v>230</v>
      </c>
      <c r="AQ14" s="10" t="s">
        <v>262</v>
      </c>
      <c r="AR14" s="101">
        <v>43496</v>
      </c>
      <c r="AS14" s="16" t="s">
        <v>175</v>
      </c>
      <c r="AT14" s="21" t="s">
        <v>214</v>
      </c>
      <c r="AU14" s="15">
        <v>43594</v>
      </c>
      <c r="AV14" s="22" t="s">
        <v>175</v>
      </c>
      <c r="AW14" s="18" t="s">
        <v>241</v>
      </c>
      <c r="AX14" s="15">
        <v>43917</v>
      </c>
      <c r="AY14" s="16" t="s">
        <v>217</v>
      </c>
      <c r="AZ14" s="21" t="s">
        <v>263</v>
      </c>
      <c r="BA14" s="15">
        <v>44022</v>
      </c>
      <c r="BB14" s="22" t="s">
        <v>181</v>
      </c>
      <c r="BC14" s="18" t="s">
        <v>233</v>
      </c>
      <c r="BD14" s="15">
        <v>44169</v>
      </c>
      <c r="BE14" s="16" t="s">
        <v>242</v>
      </c>
      <c r="BF14" s="21" t="s">
        <v>264</v>
      </c>
      <c r="BG14" s="15">
        <v>44249</v>
      </c>
      <c r="BH14" s="22" t="s">
        <v>175</v>
      </c>
      <c r="BI14" s="18" t="s">
        <v>265</v>
      </c>
      <c r="BJ14" s="15">
        <v>44249</v>
      </c>
      <c r="BK14" s="16" t="s">
        <v>181</v>
      </c>
      <c r="BL14" s="21" t="s">
        <v>266</v>
      </c>
      <c r="BM14" s="15">
        <v>44545</v>
      </c>
      <c r="BN14" s="22" t="s">
        <v>175</v>
      </c>
      <c r="BO14" s="18" t="s">
        <v>249</v>
      </c>
      <c r="BP14" s="15" t="s">
        <v>190</v>
      </c>
      <c r="BQ14" s="16" t="s">
        <v>191</v>
      </c>
      <c r="BR14" s="21" t="s">
        <v>190</v>
      </c>
      <c r="BS14" s="15" t="s">
        <v>190</v>
      </c>
      <c r="BT14" s="22" t="s">
        <v>191</v>
      </c>
      <c r="BU14" s="18" t="s">
        <v>190</v>
      </c>
      <c r="BV14" s="15" t="s">
        <v>190</v>
      </c>
      <c r="BW14" s="16" t="s">
        <v>191</v>
      </c>
      <c r="BX14" s="21" t="s">
        <v>190</v>
      </c>
      <c r="BY14" s="15" t="s">
        <v>190</v>
      </c>
      <c r="BZ14" s="22" t="s">
        <v>191</v>
      </c>
      <c r="CA14" s="24" t="s">
        <v>190</v>
      </c>
      <c r="CB14" s="218" t="str">
        <f>VLOOKUP(A14,Datos!$C$2:$AJ$25,34,0)</f>
        <v>Dirección de Contratación</v>
      </c>
    </row>
    <row r="15" spans="1:80" ht="399.95" customHeight="1" x14ac:dyDescent="0.2">
      <c r="A15" s="27" t="s">
        <v>114</v>
      </c>
      <c r="B15" s="27" t="s">
        <v>269</v>
      </c>
      <c r="C15" s="10" t="s">
        <v>270</v>
      </c>
      <c r="D15" s="27" t="s">
        <v>33</v>
      </c>
      <c r="E15" s="112" t="s">
        <v>31</v>
      </c>
      <c r="F15" s="10" t="s">
        <v>272</v>
      </c>
      <c r="G15" s="97" t="s">
        <v>273</v>
      </c>
      <c r="H15" s="27" t="s">
        <v>9</v>
      </c>
      <c r="I15" s="27" t="s">
        <v>211</v>
      </c>
      <c r="J15" s="27" t="s">
        <v>14</v>
      </c>
      <c r="K15" s="10" t="s">
        <v>274</v>
      </c>
      <c r="L15" s="10" t="s">
        <v>275</v>
      </c>
      <c r="M15" s="10" t="s">
        <v>276</v>
      </c>
      <c r="N15" s="10" t="s">
        <v>212</v>
      </c>
      <c r="O15" s="10" t="s">
        <v>170</v>
      </c>
      <c r="P15" s="10" t="s">
        <v>213</v>
      </c>
      <c r="Q15" s="10" t="s">
        <v>199</v>
      </c>
      <c r="R15" s="29" t="s">
        <v>172</v>
      </c>
      <c r="S15" s="98">
        <v>0.2</v>
      </c>
      <c r="T15" s="29" t="s">
        <v>13</v>
      </c>
      <c r="U15" s="98">
        <v>0.8</v>
      </c>
      <c r="V15" s="27" t="s">
        <v>110</v>
      </c>
      <c r="W15" s="10" t="s">
        <v>277</v>
      </c>
      <c r="X15" s="29" t="s">
        <v>172</v>
      </c>
      <c r="Y15" s="99">
        <v>3.5279999999999999E-2</v>
      </c>
      <c r="Z15" s="29" t="s">
        <v>13</v>
      </c>
      <c r="AA15" s="99">
        <v>0.45000000000000007</v>
      </c>
      <c r="AB15" s="27" t="s">
        <v>110</v>
      </c>
      <c r="AC15" s="10" t="s">
        <v>278</v>
      </c>
      <c r="AD15" s="27" t="s">
        <v>202</v>
      </c>
      <c r="AE15" s="10" t="s">
        <v>173</v>
      </c>
      <c r="AF15" s="10" t="s">
        <v>173</v>
      </c>
      <c r="AG15" s="10" t="s">
        <v>173</v>
      </c>
      <c r="AH15" s="10" t="s">
        <v>173</v>
      </c>
      <c r="AI15" s="10" t="s">
        <v>173</v>
      </c>
      <c r="AJ15" s="10" t="s">
        <v>279</v>
      </c>
      <c r="AK15" s="10" t="s">
        <v>280</v>
      </c>
      <c r="AL15" s="10" t="s">
        <v>281</v>
      </c>
      <c r="AM15" s="10" t="s">
        <v>282</v>
      </c>
      <c r="AN15" s="10" t="s">
        <v>283</v>
      </c>
      <c r="AO15" s="10" t="s">
        <v>284</v>
      </c>
      <c r="AP15" s="10" t="s">
        <v>285</v>
      </c>
      <c r="AQ15" s="10" t="s">
        <v>286</v>
      </c>
      <c r="AR15" s="101">
        <v>43353</v>
      </c>
      <c r="AS15" s="16" t="s">
        <v>175</v>
      </c>
      <c r="AT15" s="21" t="s">
        <v>271</v>
      </c>
      <c r="AU15" s="15">
        <v>43593</v>
      </c>
      <c r="AV15" s="22" t="s">
        <v>175</v>
      </c>
      <c r="AW15" s="18" t="s">
        <v>287</v>
      </c>
      <c r="AX15" s="15">
        <v>43763</v>
      </c>
      <c r="AY15" s="16" t="s">
        <v>216</v>
      </c>
      <c r="AZ15" s="21" t="s">
        <v>288</v>
      </c>
      <c r="BA15" s="15">
        <v>43895</v>
      </c>
      <c r="BB15" s="22" t="s">
        <v>289</v>
      </c>
      <c r="BC15" s="18" t="s">
        <v>290</v>
      </c>
      <c r="BD15" s="15">
        <v>44074</v>
      </c>
      <c r="BE15" s="16" t="s">
        <v>186</v>
      </c>
      <c r="BF15" s="21" t="s">
        <v>291</v>
      </c>
      <c r="BG15" s="15">
        <v>44167</v>
      </c>
      <c r="BH15" s="22" t="s">
        <v>242</v>
      </c>
      <c r="BI15" s="18" t="s">
        <v>292</v>
      </c>
      <c r="BJ15" s="15">
        <v>44245</v>
      </c>
      <c r="BK15" s="16" t="s">
        <v>218</v>
      </c>
      <c r="BL15" s="21" t="s">
        <v>293</v>
      </c>
      <c r="BM15" s="15">
        <v>44293</v>
      </c>
      <c r="BN15" s="22" t="s">
        <v>216</v>
      </c>
      <c r="BO15" s="18" t="s">
        <v>294</v>
      </c>
      <c r="BP15" s="15">
        <v>44532</v>
      </c>
      <c r="BQ15" s="16" t="s">
        <v>295</v>
      </c>
      <c r="BR15" s="21" t="s">
        <v>296</v>
      </c>
      <c r="BS15" s="15" t="s">
        <v>190</v>
      </c>
      <c r="BT15" s="22" t="s">
        <v>191</v>
      </c>
      <c r="BU15" s="18" t="s">
        <v>190</v>
      </c>
      <c r="BV15" s="15" t="s">
        <v>190</v>
      </c>
      <c r="BW15" s="16" t="s">
        <v>191</v>
      </c>
      <c r="BX15" s="21" t="s">
        <v>190</v>
      </c>
      <c r="BY15" s="15" t="s">
        <v>190</v>
      </c>
      <c r="BZ15" s="22" t="s">
        <v>191</v>
      </c>
      <c r="CA15" s="24" t="s">
        <v>190</v>
      </c>
      <c r="CB15" s="218" t="str">
        <f>VLOOKUP(A15,Datos!$C$2:$AJ$25,34,0)</f>
        <v>Oficina de Control Interno Disciplinario</v>
      </c>
    </row>
    <row r="16" spans="1:80" ht="399.95" customHeight="1" x14ac:dyDescent="0.2">
      <c r="A16" s="27" t="s">
        <v>37</v>
      </c>
      <c r="B16" s="27" t="s">
        <v>298</v>
      </c>
      <c r="C16" s="10" t="s">
        <v>299</v>
      </c>
      <c r="D16" s="27" t="s">
        <v>39</v>
      </c>
      <c r="E16" s="112" t="s">
        <v>3</v>
      </c>
      <c r="F16" s="10" t="s">
        <v>300</v>
      </c>
      <c r="G16" s="97" t="s">
        <v>301</v>
      </c>
      <c r="H16" s="27" t="s">
        <v>9</v>
      </c>
      <c r="I16" s="27" t="s">
        <v>194</v>
      </c>
      <c r="J16" s="27" t="s">
        <v>14</v>
      </c>
      <c r="K16" s="10" t="s">
        <v>302</v>
      </c>
      <c r="L16" s="10" t="s">
        <v>303</v>
      </c>
      <c r="M16" s="10" t="s">
        <v>304</v>
      </c>
      <c r="N16" s="10" t="s">
        <v>212</v>
      </c>
      <c r="O16" s="10" t="s">
        <v>220</v>
      </c>
      <c r="P16" s="10" t="s">
        <v>198</v>
      </c>
      <c r="Q16" s="10" t="s">
        <v>199</v>
      </c>
      <c r="R16" s="29" t="s">
        <v>172</v>
      </c>
      <c r="S16" s="98">
        <v>0.2</v>
      </c>
      <c r="T16" s="29" t="s">
        <v>21</v>
      </c>
      <c r="U16" s="98">
        <v>0.6</v>
      </c>
      <c r="V16" s="27" t="s">
        <v>16</v>
      </c>
      <c r="W16" s="10" t="s">
        <v>305</v>
      </c>
      <c r="X16" s="29" t="s">
        <v>172</v>
      </c>
      <c r="Y16" s="99">
        <v>8.3999999999999991E-2</v>
      </c>
      <c r="Z16" s="29" t="s">
        <v>21</v>
      </c>
      <c r="AA16" s="99">
        <v>0.33749999999999997</v>
      </c>
      <c r="AB16" s="27" t="s">
        <v>16</v>
      </c>
      <c r="AC16" s="10" t="s">
        <v>306</v>
      </c>
      <c r="AD16" s="27" t="s">
        <v>202</v>
      </c>
      <c r="AE16" s="10" t="s">
        <v>173</v>
      </c>
      <c r="AF16" s="10" t="s">
        <v>173</v>
      </c>
      <c r="AG16" s="10" t="s">
        <v>173</v>
      </c>
      <c r="AH16" s="10" t="s">
        <v>173</v>
      </c>
      <c r="AI16" s="10" t="s">
        <v>173</v>
      </c>
      <c r="AJ16" s="10" t="s">
        <v>307</v>
      </c>
      <c r="AK16" s="10" t="s">
        <v>308</v>
      </c>
      <c r="AL16" s="10" t="s">
        <v>309</v>
      </c>
      <c r="AM16" s="10" t="s">
        <v>221</v>
      </c>
      <c r="AN16" s="10" t="s">
        <v>267</v>
      </c>
      <c r="AO16" s="10" t="s">
        <v>310</v>
      </c>
      <c r="AP16" s="10" t="s">
        <v>311</v>
      </c>
      <c r="AQ16" s="10" t="s">
        <v>312</v>
      </c>
      <c r="AR16" s="101">
        <v>43496</v>
      </c>
      <c r="AS16" s="16" t="s">
        <v>175</v>
      </c>
      <c r="AT16" s="21" t="s">
        <v>214</v>
      </c>
      <c r="AU16" s="15">
        <v>43594</v>
      </c>
      <c r="AV16" s="22" t="s">
        <v>175</v>
      </c>
      <c r="AW16" s="18" t="s">
        <v>313</v>
      </c>
      <c r="AX16" s="15">
        <v>43998</v>
      </c>
      <c r="AY16" s="16" t="s">
        <v>175</v>
      </c>
      <c r="AZ16" s="21" t="s">
        <v>314</v>
      </c>
      <c r="BA16" s="15">
        <v>44076</v>
      </c>
      <c r="BB16" s="22" t="s">
        <v>186</v>
      </c>
      <c r="BC16" s="18" t="s">
        <v>315</v>
      </c>
      <c r="BD16" s="15">
        <v>44168</v>
      </c>
      <c r="BE16" s="16" t="s">
        <v>175</v>
      </c>
      <c r="BF16" s="21" t="s">
        <v>316</v>
      </c>
      <c r="BG16" s="15">
        <v>44250</v>
      </c>
      <c r="BH16" s="22" t="s">
        <v>295</v>
      </c>
      <c r="BI16" s="18" t="s">
        <v>317</v>
      </c>
      <c r="BJ16" s="15">
        <v>44543</v>
      </c>
      <c r="BK16" s="16" t="s">
        <v>175</v>
      </c>
      <c r="BL16" s="21" t="s">
        <v>318</v>
      </c>
      <c r="BM16" s="15" t="s">
        <v>190</v>
      </c>
      <c r="BN16" s="22" t="s">
        <v>191</v>
      </c>
      <c r="BO16" s="18" t="s">
        <v>190</v>
      </c>
      <c r="BP16" s="15" t="s">
        <v>190</v>
      </c>
      <c r="BQ16" s="16" t="s">
        <v>191</v>
      </c>
      <c r="BR16" s="21" t="s">
        <v>190</v>
      </c>
      <c r="BS16" s="15" t="s">
        <v>190</v>
      </c>
      <c r="BT16" s="22" t="s">
        <v>191</v>
      </c>
      <c r="BU16" s="18" t="s">
        <v>190</v>
      </c>
      <c r="BV16" s="15" t="s">
        <v>190</v>
      </c>
      <c r="BW16" s="16" t="s">
        <v>191</v>
      </c>
      <c r="BX16" s="21" t="s">
        <v>190</v>
      </c>
      <c r="BY16" s="15" t="s">
        <v>190</v>
      </c>
      <c r="BZ16" s="22" t="s">
        <v>191</v>
      </c>
      <c r="CA16" s="24" t="s">
        <v>190</v>
      </c>
      <c r="CB16" s="218" t="str">
        <f>VLOOKUP(A16,Datos!$C$2:$AJ$25,34,0)</f>
        <v>Subdirección de Imprenta Distrital</v>
      </c>
    </row>
    <row r="17" spans="1:80" ht="399.95" customHeight="1" x14ac:dyDescent="0.2">
      <c r="A17" s="27" t="s">
        <v>40</v>
      </c>
      <c r="B17" s="27" t="s">
        <v>319</v>
      </c>
      <c r="C17" s="10" t="s">
        <v>320</v>
      </c>
      <c r="D17" s="27" t="s">
        <v>42</v>
      </c>
      <c r="E17" s="112" t="s">
        <v>18</v>
      </c>
      <c r="F17" s="10" t="s">
        <v>334</v>
      </c>
      <c r="G17" s="97" t="s">
        <v>335</v>
      </c>
      <c r="H17" s="27" t="s">
        <v>9</v>
      </c>
      <c r="I17" s="27" t="s">
        <v>211</v>
      </c>
      <c r="J17" s="27" t="s">
        <v>7</v>
      </c>
      <c r="K17" s="10" t="s">
        <v>336</v>
      </c>
      <c r="L17" s="10" t="s">
        <v>337</v>
      </c>
      <c r="M17" s="10" t="s">
        <v>338</v>
      </c>
      <c r="N17" s="10" t="s">
        <v>169</v>
      </c>
      <c r="O17" s="10" t="s">
        <v>170</v>
      </c>
      <c r="P17" s="10" t="s">
        <v>213</v>
      </c>
      <c r="Q17" s="10" t="s">
        <v>199</v>
      </c>
      <c r="R17" s="29" t="s">
        <v>172</v>
      </c>
      <c r="S17" s="98">
        <v>0.2</v>
      </c>
      <c r="T17" s="29" t="s">
        <v>13</v>
      </c>
      <c r="U17" s="98">
        <v>0.8</v>
      </c>
      <c r="V17" s="27" t="s">
        <v>110</v>
      </c>
      <c r="W17" s="10" t="s">
        <v>339</v>
      </c>
      <c r="X17" s="29" t="s">
        <v>172</v>
      </c>
      <c r="Y17" s="99">
        <v>2.1167999999999999E-2</v>
      </c>
      <c r="Z17" s="29" t="s">
        <v>13</v>
      </c>
      <c r="AA17" s="99">
        <v>0.60000000000000009</v>
      </c>
      <c r="AB17" s="27" t="s">
        <v>110</v>
      </c>
      <c r="AC17" s="10" t="s">
        <v>340</v>
      </c>
      <c r="AD17" s="27" t="s">
        <v>202</v>
      </c>
      <c r="AE17" s="10" t="s">
        <v>173</v>
      </c>
      <c r="AF17" s="10" t="s">
        <v>173</v>
      </c>
      <c r="AG17" s="10" t="s">
        <v>173</v>
      </c>
      <c r="AH17" s="10" t="s">
        <v>173</v>
      </c>
      <c r="AI17" s="10" t="s">
        <v>173</v>
      </c>
      <c r="AJ17" s="10" t="s">
        <v>341</v>
      </c>
      <c r="AK17" s="10" t="s">
        <v>327</v>
      </c>
      <c r="AL17" s="10" t="s">
        <v>342</v>
      </c>
      <c r="AM17" s="10" t="s">
        <v>328</v>
      </c>
      <c r="AN17" s="10" t="s">
        <v>329</v>
      </c>
      <c r="AO17" s="10" t="s">
        <v>343</v>
      </c>
      <c r="AP17" s="10" t="s">
        <v>344</v>
      </c>
      <c r="AQ17" s="10" t="s">
        <v>345</v>
      </c>
      <c r="AR17" s="101">
        <v>43593</v>
      </c>
      <c r="AS17" s="16" t="s">
        <v>175</v>
      </c>
      <c r="AT17" s="21" t="s">
        <v>346</v>
      </c>
      <c r="AU17" s="15">
        <v>43784</v>
      </c>
      <c r="AV17" s="22" t="s">
        <v>175</v>
      </c>
      <c r="AW17" s="18" t="s">
        <v>347</v>
      </c>
      <c r="AX17" s="15">
        <v>43895</v>
      </c>
      <c r="AY17" s="16" t="s">
        <v>289</v>
      </c>
      <c r="AZ17" s="21" t="s">
        <v>348</v>
      </c>
      <c r="BA17" s="15">
        <v>44062</v>
      </c>
      <c r="BB17" s="22" t="s">
        <v>179</v>
      </c>
      <c r="BC17" s="18" t="s">
        <v>323</v>
      </c>
      <c r="BD17" s="15">
        <v>44169</v>
      </c>
      <c r="BE17" s="16" t="s">
        <v>322</v>
      </c>
      <c r="BF17" s="21" t="s">
        <v>324</v>
      </c>
      <c r="BG17" s="15">
        <v>44246</v>
      </c>
      <c r="BH17" s="22" t="s">
        <v>218</v>
      </c>
      <c r="BI17" s="18" t="s">
        <v>349</v>
      </c>
      <c r="BJ17" s="15">
        <v>44442</v>
      </c>
      <c r="BK17" s="16" t="s">
        <v>216</v>
      </c>
      <c r="BL17" s="21" t="s">
        <v>325</v>
      </c>
      <c r="BM17" s="15">
        <v>44545</v>
      </c>
      <c r="BN17" s="22" t="s">
        <v>231</v>
      </c>
      <c r="BO17" s="18" t="s">
        <v>189</v>
      </c>
      <c r="BP17" s="15" t="s">
        <v>190</v>
      </c>
      <c r="BQ17" s="16" t="s">
        <v>191</v>
      </c>
      <c r="BR17" s="21" t="s">
        <v>190</v>
      </c>
      <c r="BS17" s="15" t="s">
        <v>190</v>
      </c>
      <c r="BT17" s="22" t="s">
        <v>191</v>
      </c>
      <c r="BU17" s="18" t="s">
        <v>190</v>
      </c>
      <c r="BV17" s="15" t="s">
        <v>190</v>
      </c>
      <c r="BW17" s="16" t="s">
        <v>191</v>
      </c>
      <c r="BX17" s="21" t="s">
        <v>190</v>
      </c>
      <c r="BY17" s="15" t="s">
        <v>190</v>
      </c>
      <c r="BZ17" s="22" t="s">
        <v>191</v>
      </c>
      <c r="CA17" s="24" t="s">
        <v>190</v>
      </c>
      <c r="CB17" s="218" t="str">
        <f>VLOOKUP(A17,Datos!$C$2:$AJ$25,34,0)</f>
        <v>Oficina de Tecnologías de la Información y las Comunicaciones</v>
      </c>
    </row>
    <row r="18" spans="1:80" ht="399.95" customHeight="1" x14ac:dyDescent="0.2">
      <c r="A18" s="27" t="s">
        <v>115</v>
      </c>
      <c r="B18" s="27" t="s">
        <v>350</v>
      </c>
      <c r="C18" s="10" t="s">
        <v>351</v>
      </c>
      <c r="D18" s="27" t="s">
        <v>45</v>
      </c>
      <c r="E18" s="112" t="s">
        <v>31</v>
      </c>
      <c r="F18" s="10" t="s">
        <v>353</v>
      </c>
      <c r="G18" s="97" t="s">
        <v>354</v>
      </c>
      <c r="H18" s="27" t="s">
        <v>9</v>
      </c>
      <c r="I18" s="27" t="s">
        <v>211</v>
      </c>
      <c r="J18" s="27" t="s">
        <v>14</v>
      </c>
      <c r="K18" s="10" t="s">
        <v>355</v>
      </c>
      <c r="L18" s="10" t="s">
        <v>352</v>
      </c>
      <c r="M18" s="10" t="s">
        <v>356</v>
      </c>
      <c r="N18" s="10" t="s">
        <v>212</v>
      </c>
      <c r="O18" s="10" t="s">
        <v>170</v>
      </c>
      <c r="P18" s="10" t="s">
        <v>213</v>
      </c>
      <c r="Q18" s="10" t="s">
        <v>199</v>
      </c>
      <c r="R18" s="29" t="s">
        <v>172</v>
      </c>
      <c r="S18" s="98">
        <v>0.2</v>
      </c>
      <c r="T18" s="29" t="s">
        <v>13</v>
      </c>
      <c r="U18" s="98">
        <v>0.8</v>
      </c>
      <c r="V18" s="27" t="s">
        <v>110</v>
      </c>
      <c r="W18" s="10" t="s">
        <v>277</v>
      </c>
      <c r="X18" s="29" t="s">
        <v>172</v>
      </c>
      <c r="Y18" s="99">
        <v>7.1999999999999995E-2</v>
      </c>
      <c r="Z18" s="29" t="s">
        <v>13</v>
      </c>
      <c r="AA18" s="99">
        <v>0.60000000000000009</v>
      </c>
      <c r="AB18" s="27" t="s">
        <v>110</v>
      </c>
      <c r="AC18" s="10" t="s">
        <v>278</v>
      </c>
      <c r="AD18" s="27" t="s">
        <v>202</v>
      </c>
      <c r="AE18" s="10" t="s">
        <v>173</v>
      </c>
      <c r="AF18" s="10" t="s">
        <v>173</v>
      </c>
      <c r="AG18" s="10" t="s">
        <v>173</v>
      </c>
      <c r="AH18" s="10" t="s">
        <v>173</v>
      </c>
      <c r="AI18" s="10" t="s">
        <v>173</v>
      </c>
      <c r="AJ18" s="10" t="s">
        <v>717</v>
      </c>
      <c r="AK18" s="10" t="s">
        <v>357</v>
      </c>
      <c r="AL18" s="10" t="s">
        <v>358</v>
      </c>
      <c r="AM18" s="10" t="s">
        <v>359</v>
      </c>
      <c r="AN18" s="10" t="s">
        <v>360</v>
      </c>
      <c r="AO18" s="10" t="s">
        <v>361</v>
      </c>
      <c r="AP18" s="10" t="s">
        <v>362</v>
      </c>
      <c r="AQ18" s="10" t="s">
        <v>363</v>
      </c>
      <c r="AR18" s="101">
        <v>43496</v>
      </c>
      <c r="AS18" s="16" t="s">
        <v>175</v>
      </c>
      <c r="AT18" s="21" t="s">
        <v>364</v>
      </c>
      <c r="AU18" s="15">
        <v>43594</v>
      </c>
      <c r="AV18" s="22" t="s">
        <v>175</v>
      </c>
      <c r="AW18" s="18" t="s">
        <v>365</v>
      </c>
      <c r="AX18" s="15">
        <v>43902</v>
      </c>
      <c r="AY18" s="16" t="s">
        <v>289</v>
      </c>
      <c r="AZ18" s="21" t="s">
        <v>366</v>
      </c>
      <c r="BA18" s="15">
        <v>44075</v>
      </c>
      <c r="BB18" s="22" t="s">
        <v>186</v>
      </c>
      <c r="BC18" s="18" t="s">
        <v>367</v>
      </c>
      <c r="BD18" s="15">
        <v>44167</v>
      </c>
      <c r="BE18" s="16" t="s">
        <v>242</v>
      </c>
      <c r="BF18" s="21" t="s">
        <v>368</v>
      </c>
      <c r="BG18" s="15">
        <v>44246</v>
      </c>
      <c r="BH18" s="22" t="s">
        <v>218</v>
      </c>
      <c r="BI18" s="18" t="s">
        <v>369</v>
      </c>
      <c r="BJ18" s="15">
        <v>44533</v>
      </c>
      <c r="BK18" s="16" t="s">
        <v>218</v>
      </c>
      <c r="BL18" s="21" t="s">
        <v>370</v>
      </c>
      <c r="BM18" s="15" t="s">
        <v>190</v>
      </c>
      <c r="BN18" s="22" t="s">
        <v>191</v>
      </c>
      <c r="BO18" s="18" t="s">
        <v>190</v>
      </c>
      <c r="BP18" s="15" t="s">
        <v>190</v>
      </c>
      <c r="BQ18" s="16" t="s">
        <v>191</v>
      </c>
      <c r="BR18" s="21" t="s">
        <v>190</v>
      </c>
      <c r="BS18" s="15" t="s">
        <v>190</v>
      </c>
      <c r="BT18" s="22" t="s">
        <v>191</v>
      </c>
      <c r="BU18" s="18" t="s">
        <v>190</v>
      </c>
      <c r="BV18" s="15" t="s">
        <v>190</v>
      </c>
      <c r="BW18" s="16" t="s">
        <v>191</v>
      </c>
      <c r="BX18" s="21" t="s">
        <v>190</v>
      </c>
      <c r="BY18" s="15" t="s">
        <v>190</v>
      </c>
      <c r="BZ18" s="22" t="s">
        <v>191</v>
      </c>
      <c r="CA18" s="24" t="s">
        <v>190</v>
      </c>
      <c r="CB18" s="218" t="str">
        <f>VLOOKUP(A18,Datos!$C$2:$AJ$25,34,0)</f>
        <v>Oficina de Control Interno</v>
      </c>
    </row>
    <row r="19" spans="1:80" ht="399.95" customHeight="1" x14ac:dyDescent="0.2">
      <c r="A19" s="27" t="s">
        <v>50</v>
      </c>
      <c r="B19" s="27" t="s">
        <v>372</v>
      </c>
      <c r="C19" s="10" t="s">
        <v>373</v>
      </c>
      <c r="D19" s="27" t="s">
        <v>51</v>
      </c>
      <c r="E19" s="112" t="s">
        <v>25</v>
      </c>
      <c r="F19" s="10" t="s">
        <v>380</v>
      </c>
      <c r="G19" s="97" t="s">
        <v>381</v>
      </c>
      <c r="H19" s="27" t="s">
        <v>9</v>
      </c>
      <c r="I19" s="27" t="s">
        <v>194</v>
      </c>
      <c r="J19" s="27" t="s">
        <v>14</v>
      </c>
      <c r="K19" s="10" t="s">
        <v>382</v>
      </c>
      <c r="L19" s="10" t="s">
        <v>383</v>
      </c>
      <c r="M19" s="10" t="s">
        <v>384</v>
      </c>
      <c r="N19" s="10" t="s">
        <v>212</v>
      </c>
      <c r="O19" s="10" t="s">
        <v>170</v>
      </c>
      <c r="P19" s="10" t="s">
        <v>374</v>
      </c>
      <c r="Q19" s="10" t="s">
        <v>199</v>
      </c>
      <c r="R19" s="29" t="s">
        <v>172</v>
      </c>
      <c r="S19" s="98">
        <v>0.2</v>
      </c>
      <c r="T19" s="29" t="s">
        <v>13</v>
      </c>
      <c r="U19" s="98">
        <v>0.8</v>
      </c>
      <c r="V19" s="27" t="s">
        <v>110</v>
      </c>
      <c r="W19" s="10" t="s">
        <v>385</v>
      </c>
      <c r="X19" s="29" t="s">
        <v>172</v>
      </c>
      <c r="Y19" s="99">
        <v>1.48176E-2</v>
      </c>
      <c r="Z19" s="29" t="s">
        <v>13</v>
      </c>
      <c r="AA19" s="99">
        <v>0.33750000000000002</v>
      </c>
      <c r="AB19" s="27" t="s">
        <v>110</v>
      </c>
      <c r="AC19" s="10" t="s">
        <v>278</v>
      </c>
      <c r="AD19" s="27" t="s">
        <v>202</v>
      </c>
      <c r="AE19" s="10" t="s">
        <v>173</v>
      </c>
      <c r="AF19" s="10" t="s">
        <v>173</v>
      </c>
      <c r="AG19" s="10" t="s">
        <v>173</v>
      </c>
      <c r="AH19" s="10" t="s">
        <v>173</v>
      </c>
      <c r="AI19" s="10" t="s">
        <v>173</v>
      </c>
      <c r="AJ19" s="10" t="s">
        <v>386</v>
      </c>
      <c r="AK19" s="10" t="s">
        <v>387</v>
      </c>
      <c r="AL19" s="10" t="s">
        <v>388</v>
      </c>
      <c r="AM19" s="10" t="s">
        <v>259</v>
      </c>
      <c r="AN19" s="10" t="s">
        <v>389</v>
      </c>
      <c r="AO19" s="10" t="s">
        <v>390</v>
      </c>
      <c r="AP19" s="10" t="s">
        <v>375</v>
      </c>
      <c r="AQ19" s="10" t="s">
        <v>391</v>
      </c>
      <c r="AR19" s="101">
        <v>43349</v>
      </c>
      <c r="AS19" s="16" t="s">
        <v>175</v>
      </c>
      <c r="AT19" s="21" t="s">
        <v>330</v>
      </c>
      <c r="AU19" s="15">
        <v>43592</v>
      </c>
      <c r="AV19" s="22" t="s">
        <v>331</v>
      </c>
      <c r="AW19" s="18" t="s">
        <v>392</v>
      </c>
      <c r="AX19" s="15">
        <v>43776</v>
      </c>
      <c r="AY19" s="16" t="s">
        <v>393</v>
      </c>
      <c r="AZ19" s="21" t="s">
        <v>394</v>
      </c>
      <c r="BA19" s="15">
        <v>43902</v>
      </c>
      <c r="BB19" s="22" t="s">
        <v>181</v>
      </c>
      <c r="BC19" s="18" t="s">
        <v>395</v>
      </c>
      <c r="BD19" s="15">
        <v>43923</v>
      </c>
      <c r="BE19" s="16" t="s">
        <v>376</v>
      </c>
      <c r="BF19" s="21" t="s">
        <v>396</v>
      </c>
      <c r="BG19" s="15">
        <v>44112</v>
      </c>
      <c r="BH19" s="22" t="s">
        <v>175</v>
      </c>
      <c r="BI19" s="18" t="s">
        <v>397</v>
      </c>
      <c r="BJ19" s="15">
        <v>44168</v>
      </c>
      <c r="BK19" s="16" t="s">
        <v>183</v>
      </c>
      <c r="BL19" s="21" t="s">
        <v>378</v>
      </c>
      <c r="BM19" s="15">
        <v>44251</v>
      </c>
      <c r="BN19" s="22" t="s">
        <v>218</v>
      </c>
      <c r="BO19" s="18" t="s">
        <v>398</v>
      </c>
      <c r="BP19" s="15">
        <v>44452</v>
      </c>
      <c r="BQ19" s="16" t="s">
        <v>242</v>
      </c>
      <c r="BR19" s="21" t="s">
        <v>399</v>
      </c>
      <c r="BS19" s="15">
        <v>44533</v>
      </c>
      <c r="BT19" s="22" t="s">
        <v>175</v>
      </c>
      <c r="BU19" s="18" t="s">
        <v>400</v>
      </c>
      <c r="BV19" s="15" t="s">
        <v>190</v>
      </c>
      <c r="BW19" s="16" t="s">
        <v>191</v>
      </c>
      <c r="BX19" s="21" t="s">
        <v>190</v>
      </c>
      <c r="BY19" s="15" t="s">
        <v>190</v>
      </c>
      <c r="BZ19" s="22" t="s">
        <v>191</v>
      </c>
      <c r="CA19" s="24" t="s">
        <v>190</v>
      </c>
      <c r="CB19" s="218" t="str">
        <f>VLOOKUP(A19,Datos!$C$2:$AJ$25,34,0)</f>
        <v>Subdirección de Servicios Administrativos</v>
      </c>
    </row>
    <row r="20" spans="1:80" ht="399.95" customHeight="1" x14ac:dyDescent="0.2">
      <c r="A20" s="27" t="s">
        <v>50</v>
      </c>
      <c r="B20" s="27" t="s">
        <v>372</v>
      </c>
      <c r="C20" s="10" t="s">
        <v>373</v>
      </c>
      <c r="D20" s="27" t="s">
        <v>51</v>
      </c>
      <c r="E20" s="112" t="s">
        <v>25</v>
      </c>
      <c r="F20" s="10" t="s">
        <v>401</v>
      </c>
      <c r="G20" s="97" t="s">
        <v>402</v>
      </c>
      <c r="H20" s="27" t="s">
        <v>9</v>
      </c>
      <c r="I20" s="27" t="s">
        <v>194</v>
      </c>
      <c r="J20" s="27" t="s">
        <v>14</v>
      </c>
      <c r="K20" s="10" t="s">
        <v>382</v>
      </c>
      <c r="L20" s="10" t="s">
        <v>383</v>
      </c>
      <c r="M20" s="10" t="s">
        <v>403</v>
      </c>
      <c r="N20" s="10" t="s">
        <v>212</v>
      </c>
      <c r="O20" s="10" t="s">
        <v>170</v>
      </c>
      <c r="P20" s="10" t="s">
        <v>374</v>
      </c>
      <c r="Q20" s="10" t="s">
        <v>199</v>
      </c>
      <c r="R20" s="29" t="s">
        <v>172</v>
      </c>
      <c r="S20" s="98">
        <v>0.2</v>
      </c>
      <c r="T20" s="29" t="s">
        <v>13</v>
      </c>
      <c r="U20" s="98">
        <v>0.8</v>
      </c>
      <c r="V20" s="27" t="s">
        <v>110</v>
      </c>
      <c r="W20" s="10" t="s">
        <v>385</v>
      </c>
      <c r="X20" s="29" t="s">
        <v>172</v>
      </c>
      <c r="Y20" s="99">
        <v>2.1167999999999999E-2</v>
      </c>
      <c r="Z20" s="29" t="s">
        <v>13</v>
      </c>
      <c r="AA20" s="99">
        <v>0.45000000000000007</v>
      </c>
      <c r="AB20" s="27" t="s">
        <v>110</v>
      </c>
      <c r="AC20" s="10" t="s">
        <v>278</v>
      </c>
      <c r="AD20" s="27" t="s">
        <v>202</v>
      </c>
      <c r="AE20" s="10" t="s">
        <v>173</v>
      </c>
      <c r="AF20" s="10" t="s">
        <v>173</v>
      </c>
      <c r="AG20" s="10" t="s">
        <v>173</v>
      </c>
      <c r="AH20" s="10" t="s">
        <v>173</v>
      </c>
      <c r="AI20" s="10" t="s">
        <v>173</v>
      </c>
      <c r="AJ20" s="10" t="s">
        <v>404</v>
      </c>
      <c r="AK20" s="10" t="s">
        <v>405</v>
      </c>
      <c r="AL20" s="10" t="s">
        <v>406</v>
      </c>
      <c r="AM20" s="10" t="s">
        <v>407</v>
      </c>
      <c r="AN20" s="10" t="s">
        <v>408</v>
      </c>
      <c r="AO20" s="10" t="s">
        <v>409</v>
      </c>
      <c r="AP20" s="10" t="s">
        <v>410</v>
      </c>
      <c r="AQ20" s="10" t="s">
        <v>411</v>
      </c>
      <c r="AR20" s="101">
        <v>43349</v>
      </c>
      <c r="AS20" s="16" t="s">
        <v>175</v>
      </c>
      <c r="AT20" s="21" t="s">
        <v>330</v>
      </c>
      <c r="AU20" s="15">
        <v>43592</v>
      </c>
      <c r="AV20" s="22" t="s">
        <v>242</v>
      </c>
      <c r="AW20" s="18" t="s">
        <v>412</v>
      </c>
      <c r="AX20" s="15">
        <v>43776</v>
      </c>
      <c r="AY20" s="16" t="s">
        <v>376</v>
      </c>
      <c r="AZ20" s="21" t="s">
        <v>413</v>
      </c>
      <c r="BA20" s="15">
        <v>43902</v>
      </c>
      <c r="BB20" s="22" t="s">
        <v>376</v>
      </c>
      <c r="BC20" s="18" t="s">
        <v>377</v>
      </c>
      <c r="BD20" s="15">
        <v>44112</v>
      </c>
      <c r="BE20" s="16" t="s">
        <v>331</v>
      </c>
      <c r="BF20" s="21" t="s">
        <v>414</v>
      </c>
      <c r="BG20" s="15">
        <v>44168</v>
      </c>
      <c r="BH20" s="22" t="s">
        <v>183</v>
      </c>
      <c r="BI20" s="18" t="s">
        <v>378</v>
      </c>
      <c r="BJ20" s="15">
        <v>44251</v>
      </c>
      <c r="BK20" s="16" t="s">
        <v>181</v>
      </c>
      <c r="BL20" s="21" t="s">
        <v>379</v>
      </c>
      <c r="BM20" s="15">
        <v>44533</v>
      </c>
      <c r="BN20" s="22" t="s">
        <v>175</v>
      </c>
      <c r="BO20" s="18" t="s">
        <v>415</v>
      </c>
      <c r="BP20" s="15" t="s">
        <v>190</v>
      </c>
      <c r="BQ20" s="16" t="s">
        <v>191</v>
      </c>
      <c r="BR20" s="21" t="s">
        <v>190</v>
      </c>
      <c r="BS20" s="15" t="s">
        <v>190</v>
      </c>
      <c r="BT20" s="22" t="s">
        <v>191</v>
      </c>
      <c r="BU20" s="18" t="s">
        <v>190</v>
      </c>
      <c r="BV20" s="15" t="s">
        <v>190</v>
      </c>
      <c r="BW20" s="16" t="s">
        <v>191</v>
      </c>
      <c r="BX20" s="21" t="s">
        <v>190</v>
      </c>
      <c r="BY20" s="15" t="s">
        <v>190</v>
      </c>
      <c r="BZ20" s="22" t="s">
        <v>191</v>
      </c>
      <c r="CA20" s="24" t="s">
        <v>190</v>
      </c>
      <c r="CB20" s="218" t="str">
        <f>VLOOKUP(A20,Datos!$C$2:$AJ$25,34,0)</f>
        <v>Subdirección de Servicios Administrativos</v>
      </c>
    </row>
    <row r="21" spans="1:80" ht="399.95" customHeight="1" x14ac:dyDescent="0.2">
      <c r="A21" s="27" t="s">
        <v>55</v>
      </c>
      <c r="B21" s="27" t="s">
        <v>416</v>
      </c>
      <c r="C21" s="10" t="s">
        <v>417</v>
      </c>
      <c r="D21" s="27" t="s">
        <v>56</v>
      </c>
      <c r="E21" s="112" t="s">
        <v>3</v>
      </c>
      <c r="F21" s="10" t="s">
        <v>424</v>
      </c>
      <c r="G21" s="97" t="s">
        <v>425</v>
      </c>
      <c r="H21" s="27" t="s">
        <v>9</v>
      </c>
      <c r="I21" s="27" t="s">
        <v>194</v>
      </c>
      <c r="J21" s="27" t="s">
        <v>7</v>
      </c>
      <c r="K21" s="10" t="s">
        <v>426</v>
      </c>
      <c r="L21" s="10" t="s">
        <v>422</v>
      </c>
      <c r="M21" s="10" t="s">
        <v>427</v>
      </c>
      <c r="N21" s="10" t="s">
        <v>418</v>
      </c>
      <c r="O21" s="10" t="s">
        <v>170</v>
      </c>
      <c r="P21" s="10" t="s">
        <v>428</v>
      </c>
      <c r="Q21" s="10" t="s">
        <v>199</v>
      </c>
      <c r="R21" s="29" t="s">
        <v>171</v>
      </c>
      <c r="S21" s="98">
        <v>0.4</v>
      </c>
      <c r="T21" s="29" t="s">
        <v>13</v>
      </c>
      <c r="U21" s="98">
        <v>0.8</v>
      </c>
      <c r="V21" s="27" t="s">
        <v>110</v>
      </c>
      <c r="W21" s="10" t="s">
        <v>429</v>
      </c>
      <c r="X21" s="29" t="s">
        <v>172</v>
      </c>
      <c r="Y21" s="99">
        <v>0.11759999999999998</v>
      </c>
      <c r="Z21" s="29" t="s">
        <v>13</v>
      </c>
      <c r="AA21" s="99">
        <v>0.60000000000000009</v>
      </c>
      <c r="AB21" s="27" t="s">
        <v>110</v>
      </c>
      <c r="AC21" s="10" t="s">
        <v>430</v>
      </c>
      <c r="AD21" s="27" t="s">
        <v>202</v>
      </c>
      <c r="AE21" s="10" t="s">
        <v>173</v>
      </c>
      <c r="AF21" s="10" t="s">
        <v>173</v>
      </c>
      <c r="AG21" s="10" t="s">
        <v>173</v>
      </c>
      <c r="AH21" s="10" t="s">
        <v>173</v>
      </c>
      <c r="AI21" s="10" t="s">
        <v>173</v>
      </c>
      <c r="AJ21" s="10" t="s">
        <v>431</v>
      </c>
      <c r="AK21" s="10" t="s">
        <v>432</v>
      </c>
      <c r="AL21" s="10" t="s">
        <v>433</v>
      </c>
      <c r="AM21" s="10" t="s">
        <v>221</v>
      </c>
      <c r="AN21" s="10" t="s">
        <v>267</v>
      </c>
      <c r="AO21" s="10" t="s">
        <v>434</v>
      </c>
      <c r="AP21" s="10" t="s">
        <v>435</v>
      </c>
      <c r="AQ21" s="10" t="s">
        <v>436</v>
      </c>
      <c r="AR21" s="101">
        <v>43496</v>
      </c>
      <c r="AS21" s="16" t="s">
        <v>175</v>
      </c>
      <c r="AT21" s="21" t="s">
        <v>437</v>
      </c>
      <c r="AU21" s="15">
        <v>43759</v>
      </c>
      <c r="AV21" s="22" t="s">
        <v>321</v>
      </c>
      <c r="AW21" s="18" t="s">
        <v>438</v>
      </c>
      <c r="AX21" s="15">
        <v>43909</v>
      </c>
      <c r="AY21" s="16" t="s">
        <v>289</v>
      </c>
      <c r="AZ21" s="21" t="s">
        <v>439</v>
      </c>
      <c r="BA21" s="15">
        <v>44074</v>
      </c>
      <c r="BB21" s="22" t="s">
        <v>186</v>
      </c>
      <c r="BC21" s="18" t="s">
        <v>440</v>
      </c>
      <c r="BD21" s="15">
        <v>44168</v>
      </c>
      <c r="BE21" s="16" t="s">
        <v>242</v>
      </c>
      <c r="BF21" s="21" t="s">
        <v>441</v>
      </c>
      <c r="BG21" s="15">
        <v>44249</v>
      </c>
      <c r="BH21" s="22" t="s">
        <v>217</v>
      </c>
      <c r="BI21" s="18" t="s">
        <v>442</v>
      </c>
      <c r="BJ21" s="15">
        <v>44404</v>
      </c>
      <c r="BK21" s="16" t="s">
        <v>216</v>
      </c>
      <c r="BL21" s="21" t="s">
        <v>443</v>
      </c>
      <c r="BM21" s="15">
        <v>44455</v>
      </c>
      <c r="BN21" s="22" t="s">
        <v>183</v>
      </c>
      <c r="BO21" s="18" t="s">
        <v>421</v>
      </c>
      <c r="BP21" s="15">
        <v>44540</v>
      </c>
      <c r="BQ21" s="16" t="s">
        <v>175</v>
      </c>
      <c r="BR21" s="21" t="s">
        <v>444</v>
      </c>
      <c r="BS21" s="15" t="s">
        <v>190</v>
      </c>
      <c r="BT21" s="22" t="s">
        <v>191</v>
      </c>
      <c r="BU21" s="18" t="s">
        <v>190</v>
      </c>
      <c r="BV21" s="15" t="s">
        <v>190</v>
      </c>
      <c r="BW21" s="16" t="s">
        <v>191</v>
      </c>
      <c r="BX21" s="21" t="s">
        <v>190</v>
      </c>
      <c r="BY21" s="15" t="s">
        <v>190</v>
      </c>
      <c r="BZ21" s="22" t="s">
        <v>191</v>
      </c>
      <c r="CA21" s="24" t="s">
        <v>190</v>
      </c>
      <c r="CB21" s="218" t="str">
        <f>VLOOKUP(A21,Datos!$C$2:$AJ$25,34,0)</f>
        <v>Subsecretaría de Servicio a la Ciudadanía</v>
      </c>
    </row>
    <row r="22" spans="1:80" ht="399.95" customHeight="1" x14ac:dyDescent="0.2">
      <c r="A22" s="27" t="s">
        <v>55</v>
      </c>
      <c r="B22" s="27" t="s">
        <v>416</v>
      </c>
      <c r="C22" s="10" t="s">
        <v>417</v>
      </c>
      <c r="D22" s="27" t="s">
        <v>56</v>
      </c>
      <c r="E22" s="112" t="s">
        <v>3</v>
      </c>
      <c r="F22" s="10" t="s">
        <v>445</v>
      </c>
      <c r="G22" s="97" t="s">
        <v>446</v>
      </c>
      <c r="H22" s="27" t="s">
        <v>9</v>
      </c>
      <c r="I22" s="27" t="s">
        <v>168</v>
      </c>
      <c r="J22" s="27" t="s">
        <v>7</v>
      </c>
      <c r="K22" s="10" t="s">
        <v>420</v>
      </c>
      <c r="L22" s="10" t="s">
        <v>422</v>
      </c>
      <c r="M22" s="10" t="s">
        <v>447</v>
      </c>
      <c r="N22" s="10" t="s">
        <v>418</v>
      </c>
      <c r="O22" s="10" t="s">
        <v>170</v>
      </c>
      <c r="P22" s="10" t="s">
        <v>371</v>
      </c>
      <c r="Q22" s="10" t="s">
        <v>199</v>
      </c>
      <c r="R22" s="29" t="s">
        <v>172</v>
      </c>
      <c r="S22" s="98">
        <v>0.2</v>
      </c>
      <c r="T22" s="29" t="s">
        <v>21</v>
      </c>
      <c r="U22" s="98">
        <v>0.6</v>
      </c>
      <c r="V22" s="27" t="s">
        <v>16</v>
      </c>
      <c r="W22" s="10" t="s">
        <v>448</v>
      </c>
      <c r="X22" s="29" t="s">
        <v>172</v>
      </c>
      <c r="Y22" s="99">
        <v>8.3999999999999991E-2</v>
      </c>
      <c r="Z22" s="29" t="s">
        <v>21</v>
      </c>
      <c r="AA22" s="99">
        <v>0.33749999999999997</v>
      </c>
      <c r="AB22" s="27" t="s">
        <v>16</v>
      </c>
      <c r="AC22" s="10" t="s">
        <v>449</v>
      </c>
      <c r="AD22" s="27" t="s">
        <v>202</v>
      </c>
      <c r="AE22" s="10" t="s">
        <v>173</v>
      </c>
      <c r="AF22" s="10" t="s">
        <v>173</v>
      </c>
      <c r="AG22" s="10" t="s">
        <v>173</v>
      </c>
      <c r="AH22" s="10" t="s">
        <v>173</v>
      </c>
      <c r="AI22" s="10" t="s">
        <v>173</v>
      </c>
      <c r="AJ22" s="10" t="s">
        <v>450</v>
      </c>
      <c r="AK22" s="10" t="s">
        <v>451</v>
      </c>
      <c r="AL22" s="10" t="s">
        <v>452</v>
      </c>
      <c r="AM22" s="10" t="s">
        <v>221</v>
      </c>
      <c r="AN22" s="10" t="s">
        <v>453</v>
      </c>
      <c r="AO22" s="10" t="s">
        <v>454</v>
      </c>
      <c r="AP22" s="10" t="s">
        <v>455</v>
      </c>
      <c r="AQ22" s="10" t="s">
        <v>456</v>
      </c>
      <c r="AR22" s="101">
        <v>43496</v>
      </c>
      <c r="AS22" s="16" t="s">
        <v>175</v>
      </c>
      <c r="AT22" s="21" t="s">
        <v>419</v>
      </c>
      <c r="AU22" s="15">
        <v>43593</v>
      </c>
      <c r="AV22" s="22" t="s">
        <v>175</v>
      </c>
      <c r="AW22" s="18" t="s">
        <v>457</v>
      </c>
      <c r="AX22" s="15">
        <v>43759</v>
      </c>
      <c r="AY22" s="16" t="s">
        <v>216</v>
      </c>
      <c r="AZ22" s="21" t="s">
        <v>458</v>
      </c>
      <c r="BA22" s="15">
        <v>43909</v>
      </c>
      <c r="BB22" s="22" t="s">
        <v>459</v>
      </c>
      <c r="BC22" s="18" t="s">
        <v>460</v>
      </c>
      <c r="BD22" s="15">
        <v>44074</v>
      </c>
      <c r="BE22" s="16" t="s">
        <v>186</v>
      </c>
      <c r="BF22" s="21" t="s">
        <v>461</v>
      </c>
      <c r="BG22" s="15">
        <v>44168</v>
      </c>
      <c r="BH22" s="22" t="s">
        <v>216</v>
      </c>
      <c r="BI22" s="18" t="s">
        <v>462</v>
      </c>
      <c r="BJ22" s="15">
        <v>44249</v>
      </c>
      <c r="BK22" s="16" t="s">
        <v>218</v>
      </c>
      <c r="BL22" s="21" t="s">
        <v>423</v>
      </c>
      <c r="BM22" s="15">
        <v>44540</v>
      </c>
      <c r="BN22" s="22" t="s">
        <v>175</v>
      </c>
      <c r="BO22" s="18" t="s">
        <v>463</v>
      </c>
      <c r="BP22" s="15" t="s">
        <v>190</v>
      </c>
      <c r="BQ22" s="16" t="s">
        <v>191</v>
      </c>
      <c r="BR22" s="21" t="s">
        <v>190</v>
      </c>
      <c r="BS22" s="15" t="s">
        <v>190</v>
      </c>
      <c r="BT22" s="22" t="s">
        <v>191</v>
      </c>
      <c r="BU22" s="18" t="s">
        <v>190</v>
      </c>
      <c r="BV22" s="15" t="s">
        <v>190</v>
      </c>
      <c r="BW22" s="16" t="s">
        <v>191</v>
      </c>
      <c r="BX22" s="21" t="s">
        <v>190</v>
      </c>
      <c r="BY22" s="15" t="s">
        <v>190</v>
      </c>
      <c r="BZ22" s="22" t="s">
        <v>191</v>
      </c>
      <c r="CA22" s="24" t="s">
        <v>190</v>
      </c>
      <c r="CB22" s="218" t="str">
        <f>VLOOKUP(A22,Datos!$C$2:$AJ$25,34,0)</f>
        <v>Subsecretaría de Servicio a la Ciudadanía</v>
      </c>
    </row>
    <row r="23" spans="1:80" ht="399.95" customHeight="1" x14ac:dyDescent="0.2">
      <c r="A23" s="27" t="s">
        <v>48</v>
      </c>
      <c r="B23" s="27" t="s">
        <v>464</v>
      </c>
      <c r="C23" s="10" t="s">
        <v>465</v>
      </c>
      <c r="D23" s="27" t="s">
        <v>466</v>
      </c>
      <c r="E23" s="112" t="s">
        <v>3</v>
      </c>
      <c r="F23" s="10" t="s">
        <v>470</v>
      </c>
      <c r="G23" s="97" t="s">
        <v>471</v>
      </c>
      <c r="H23" s="27" t="s">
        <v>9</v>
      </c>
      <c r="I23" s="27" t="s">
        <v>194</v>
      </c>
      <c r="J23" s="27" t="s">
        <v>14</v>
      </c>
      <c r="K23" s="10" t="s">
        <v>472</v>
      </c>
      <c r="L23" s="10" t="s">
        <v>473</v>
      </c>
      <c r="M23" s="10" t="s">
        <v>474</v>
      </c>
      <c r="N23" s="10" t="s">
        <v>212</v>
      </c>
      <c r="O23" s="10" t="s">
        <v>170</v>
      </c>
      <c r="P23" s="10" t="s">
        <v>198</v>
      </c>
      <c r="Q23" s="10" t="s">
        <v>199</v>
      </c>
      <c r="R23" s="29" t="s">
        <v>172</v>
      </c>
      <c r="S23" s="98">
        <v>0.2</v>
      </c>
      <c r="T23" s="29" t="s">
        <v>6</v>
      </c>
      <c r="U23" s="98">
        <v>1</v>
      </c>
      <c r="V23" s="27" t="s">
        <v>111</v>
      </c>
      <c r="W23" s="10" t="s">
        <v>475</v>
      </c>
      <c r="X23" s="29" t="s">
        <v>172</v>
      </c>
      <c r="Y23" s="99">
        <v>1.2700799999999998E-2</v>
      </c>
      <c r="Z23" s="29" t="s">
        <v>6</v>
      </c>
      <c r="AA23" s="99">
        <v>0.5625</v>
      </c>
      <c r="AB23" s="27" t="s">
        <v>111</v>
      </c>
      <c r="AC23" s="10" t="s">
        <v>476</v>
      </c>
      <c r="AD23" s="27" t="s">
        <v>202</v>
      </c>
      <c r="AE23" s="10" t="s">
        <v>173</v>
      </c>
      <c r="AF23" s="10" t="s">
        <v>173</v>
      </c>
      <c r="AG23" s="10" t="s">
        <v>173</v>
      </c>
      <c r="AH23" s="10" t="s">
        <v>173</v>
      </c>
      <c r="AI23" s="10" t="s">
        <v>173</v>
      </c>
      <c r="AJ23" s="10" t="s">
        <v>477</v>
      </c>
      <c r="AK23" s="10" t="s">
        <v>478</v>
      </c>
      <c r="AL23" s="10" t="s">
        <v>479</v>
      </c>
      <c r="AM23" s="10" t="s">
        <v>480</v>
      </c>
      <c r="AN23" s="10" t="s">
        <v>481</v>
      </c>
      <c r="AO23" s="10" t="s">
        <v>482</v>
      </c>
      <c r="AP23" s="10" t="s">
        <v>483</v>
      </c>
      <c r="AQ23" s="10" t="s">
        <v>484</v>
      </c>
      <c r="AR23" s="101">
        <v>43496</v>
      </c>
      <c r="AS23" s="16" t="s">
        <v>297</v>
      </c>
      <c r="AT23" s="21" t="s">
        <v>467</v>
      </c>
      <c r="AU23" s="15">
        <v>43594</v>
      </c>
      <c r="AV23" s="22" t="s">
        <v>231</v>
      </c>
      <c r="AW23" s="18" t="s">
        <v>485</v>
      </c>
      <c r="AX23" s="15">
        <v>43787</v>
      </c>
      <c r="AY23" s="16" t="s">
        <v>175</v>
      </c>
      <c r="AZ23" s="21" t="s">
        <v>468</v>
      </c>
      <c r="BA23" s="15">
        <v>43916</v>
      </c>
      <c r="BB23" s="22" t="s">
        <v>175</v>
      </c>
      <c r="BC23" s="18" t="s">
        <v>486</v>
      </c>
      <c r="BD23" s="15">
        <v>44169</v>
      </c>
      <c r="BE23" s="16" t="s">
        <v>242</v>
      </c>
      <c r="BF23" s="21" t="s">
        <v>487</v>
      </c>
      <c r="BG23" s="15">
        <v>44249</v>
      </c>
      <c r="BH23" s="22" t="s">
        <v>217</v>
      </c>
      <c r="BI23" s="18" t="s">
        <v>488</v>
      </c>
      <c r="BJ23" s="15">
        <v>44448</v>
      </c>
      <c r="BK23" s="16" t="s">
        <v>242</v>
      </c>
      <c r="BL23" s="21" t="s">
        <v>489</v>
      </c>
      <c r="BM23" s="15">
        <v>44546</v>
      </c>
      <c r="BN23" s="22" t="s">
        <v>175</v>
      </c>
      <c r="BO23" s="18" t="s">
        <v>490</v>
      </c>
      <c r="BP23" s="15" t="s">
        <v>190</v>
      </c>
      <c r="BQ23" s="16" t="s">
        <v>191</v>
      </c>
      <c r="BR23" s="21" t="s">
        <v>190</v>
      </c>
      <c r="BS23" s="15" t="s">
        <v>190</v>
      </c>
      <c r="BT23" s="22" t="s">
        <v>191</v>
      </c>
      <c r="BU23" s="18" t="s">
        <v>190</v>
      </c>
      <c r="BV23" s="15" t="s">
        <v>190</v>
      </c>
      <c r="BW23" s="16" t="s">
        <v>191</v>
      </c>
      <c r="BX23" s="21" t="s">
        <v>190</v>
      </c>
      <c r="BY23" s="15" t="s">
        <v>190</v>
      </c>
      <c r="BZ23" s="22" t="s">
        <v>191</v>
      </c>
      <c r="CA23" s="24" t="s">
        <v>190</v>
      </c>
      <c r="CB23" s="218" t="str">
        <f>VLOOKUP(A23,Datos!$C$2:$AJ$25,34,0)</f>
        <v>Dirección Distrital de Archivo de Bogotá</v>
      </c>
    </row>
    <row r="24" spans="1:80" ht="399.95" customHeight="1" x14ac:dyDescent="0.2">
      <c r="A24" s="27" t="s">
        <v>48</v>
      </c>
      <c r="B24" s="27" t="s">
        <v>464</v>
      </c>
      <c r="C24" s="10" t="s">
        <v>465</v>
      </c>
      <c r="D24" s="27" t="s">
        <v>466</v>
      </c>
      <c r="E24" s="112" t="s">
        <v>3</v>
      </c>
      <c r="F24" s="10" t="s">
        <v>491</v>
      </c>
      <c r="G24" s="97" t="s">
        <v>493</v>
      </c>
      <c r="H24" s="27" t="s">
        <v>9</v>
      </c>
      <c r="I24" s="27" t="s">
        <v>194</v>
      </c>
      <c r="J24" s="27" t="s">
        <v>14</v>
      </c>
      <c r="K24" s="10" t="s">
        <v>494</v>
      </c>
      <c r="L24" s="10" t="s">
        <v>495</v>
      </c>
      <c r="M24" s="10" t="s">
        <v>496</v>
      </c>
      <c r="N24" s="10" t="s">
        <v>212</v>
      </c>
      <c r="O24" s="10" t="s">
        <v>170</v>
      </c>
      <c r="P24" s="10" t="s">
        <v>198</v>
      </c>
      <c r="Q24" s="10" t="s">
        <v>199</v>
      </c>
      <c r="R24" s="29" t="s">
        <v>172</v>
      </c>
      <c r="S24" s="98">
        <v>0.2</v>
      </c>
      <c r="T24" s="29" t="s">
        <v>13</v>
      </c>
      <c r="U24" s="98">
        <v>0.8</v>
      </c>
      <c r="V24" s="27" t="s">
        <v>110</v>
      </c>
      <c r="W24" s="10" t="s">
        <v>277</v>
      </c>
      <c r="X24" s="29" t="s">
        <v>172</v>
      </c>
      <c r="Y24" s="99">
        <v>3.5279999999999992E-2</v>
      </c>
      <c r="Z24" s="29" t="s">
        <v>13</v>
      </c>
      <c r="AA24" s="99">
        <v>0.14238281250000001</v>
      </c>
      <c r="AB24" s="27" t="s">
        <v>110</v>
      </c>
      <c r="AC24" s="10" t="s">
        <v>497</v>
      </c>
      <c r="AD24" s="27" t="s">
        <v>202</v>
      </c>
      <c r="AE24" s="10" t="s">
        <v>173</v>
      </c>
      <c r="AF24" s="10" t="s">
        <v>173</v>
      </c>
      <c r="AG24" s="10" t="s">
        <v>173</v>
      </c>
      <c r="AH24" s="10" t="s">
        <v>173</v>
      </c>
      <c r="AI24" s="10" t="s">
        <v>173</v>
      </c>
      <c r="AJ24" s="10" t="s">
        <v>726</v>
      </c>
      <c r="AK24" s="10" t="s">
        <v>727</v>
      </c>
      <c r="AL24" s="10" t="s">
        <v>728</v>
      </c>
      <c r="AM24" s="10" t="s">
        <v>729</v>
      </c>
      <c r="AN24" s="10" t="s">
        <v>730</v>
      </c>
      <c r="AO24" s="10" t="s">
        <v>498</v>
      </c>
      <c r="AP24" s="10" t="s">
        <v>499</v>
      </c>
      <c r="AQ24" s="10" t="s">
        <v>500</v>
      </c>
      <c r="AR24" s="101">
        <v>43496</v>
      </c>
      <c r="AS24" s="16" t="s">
        <v>175</v>
      </c>
      <c r="AT24" s="21" t="s">
        <v>219</v>
      </c>
      <c r="AU24" s="15">
        <v>43594</v>
      </c>
      <c r="AV24" s="22" t="s">
        <v>231</v>
      </c>
      <c r="AW24" s="18" t="s">
        <v>501</v>
      </c>
      <c r="AX24" s="15">
        <v>43916</v>
      </c>
      <c r="AY24" s="16" t="s">
        <v>218</v>
      </c>
      <c r="AZ24" s="21" t="s">
        <v>492</v>
      </c>
      <c r="BA24" s="15">
        <v>44169</v>
      </c>
      <c r="BB24" s="22" t="s">
        <v>242</v>
      </c>
      <c r="BC24" s="18" t="s">
        <v>502</v>
      </c>
      <c r="BD24" s="15">
        <v>44249</v>
      </c>
      <c r="BE24" s="16" t="s">
        <v>217</v>
      </c>
      <c r="BF24" s="21" t="s">
        <v>503</v>
      </c>
      <c r="BG24" s="15">
        <v>44448</v>
      </c>
      <c r="BH24" s="22" t="s">
        <v>242</v>
      </c>
      <c r="BI24" s="18" t="s">
        <v>504</v>
      </c>
      <c r="BJ24" s="15">
        <v>44546</v>
      </c>
      <c r="BK24" s="16" t="s">
        <v>175</v>
      </c>
      <c r="BL24" s="21" t="s">
        <v>505</v>
      </c>
      <c r="BM24" s="15" t="s">
        <v>190</v>
      </c>
      <c r="BN24" s="22" t="s">
        <v>191</v>
      </c>
      <c r="BO24" s="18" t="s">
        <v>190</v>
      </c>
      <c r="BP24" s="15" t="s">
        <v>190</v>
      </c>
      <c r="BQ24" s="16" t="s">
        <v>191</v>
      </c>
      <c r="BR24" s="21" t="s">
        <v>190</v>
      </c>
      <c r="BS24" s="15" t="s">
        <v>190</v>
      </c>
      <c r="BT24" s="22" t="s">
        <v>191</v>
      </c>
      <c r="BU24" s="18" t="s">
        <v>190</v>
      </c>
      <c r="BV24" s="15" t="s">
        <v>190</v>
      </c>
      <c r="BW24" s="16" t="s">
        <v>191</v>
      </c>
      <c r="BX24" s="21" t="s">
        <v>190</v>
      </c>
      <c r="BY24" s="15" t="s">
        <v>190</v>
      </c>
      <c r="BZ24" s="22" t="s">
        <v>191</v>
      </c>
      <c r="CA24" s="24" t="s">
        <v>190</v>
      </c>
      <c r="CB24" s="218" t="str">
        <f>VLOOKUP(A24,Datos!$C$2:$AJ$25,34,0)</f>
        <v>Dirección Distrital de Archivo de Bogotá</v>
      </c>
    </row>
    <row r="25" spans="1:80" ht="399.95" customHeight="1" x14ac:dyDescent="0.2">
      <c r="A25" s="27" t="s">
        <v>120</v>
      </c>
      <c r="B25" s="27" t="s">
        <v>506</v>
      </c>
      <c r="C25" s="10" t="s">
        <v>507</v>
      </c>
      <c r="D25" s="27" t="s">
        <v>65</v>
      </c>
      <c r="E25" s="112" t="s">
        <v>25</v>
      </c>
      <c r="F25" s="10" t="s">
        <v>508</v>
      </c>
      <c r="G25" s="97" t="s">
        <v>519</v>
      </c>
      <c r="H25" s="27" t="s">
        <v>9</v>
      </c>
      <c r="I25" s="27" t="s">
        <v>211</v>
      </c>
      <c r="J25" s="27" t="s">
        <v>14</v>
      </c>
      <c r="K25" s="10" t="s">
        <v>509</v>
      </c>
      <c r="L25" s="10" t="s">
        <v>510</v>
      </c>
      <c r="M25" s="10" t="s">
        <v>511</v>
      </c>
      <c r="N25" s="10" t="s">
        <v>212</v>
      </c>
      <c r="O25" s="10" t="s">
        <v>170</v>
      </c>
      <c r="P25" s="10" t="s">
        <v>213</v>
      </c>
      <c r="Q25" s="10" t="s">
        <v>199</v>
      </c>
      <c r="R25" s="29" t="s">
        <v>172</v>
      </c>
      <c r="S25" s="98">
        <v>0.2</v>
      </c>
      <c r="T25" s="29" t="s">
        <v>21</v>
      </c>
      <c r="U25" s="98">
        <v>0.6</v>
      </c>
      <c r="V25" s="27" t="s">
        <v>16</v>
      </c>
      <c r="W25" s="10" t="s">
        <v>520</v>
      </c>
      <c r="X25" s="29" t="s">
        <v>172</v>
      </c>
      <c r="Y25" s="99">
        <v>4.3199999999999995E-2</v>
      </c>
      <c r="Z25" s="29" t="s">
        <v>21</v>
      </c>
      <c r="AA25" s="99">
        <v>0.25312499999999999</v>
      </c>
      <c r="AB25" s="27" t="s">
        <v>16</v>
      </c>
      <c r="AC25" s="10" t="s">
        <v>520</v>
      </c>
      <c r="AD25" s="27" t="s">
        <v>202</v>
      </c>
      <c r="AE25" s="10" t="s">
        <v>173</v>
      </c>
      <c r="AF25" s="10" t="s">
        <v>173</v>
      </c>
      <c r="AG25" s="10" t="s">
        <v>173</v>
      </c>
      <c r="AH25" s="10" t="s">
        <v>173</v>
      </c>
      <c r="AI25" s="10" t="s">
        <v>173</v>
      </c>
      <c r="AJ25" s="10" t="s">
        <v>521</v>
      </c>
      <c r="AK25" s="10" t="s">
        <v>522</v>
      </c>
      <c r="AL25" s="10" t="s">
        <v>523</v>
      </c>
      <c r="AM25" s="10" t="s">
        <v>524</v>
      </c>
      <c r="AN25" s="10" t="s">
        <v>525</v>
      </c>
      <c r="AO25" s="10" t="s">
        <v>526</v>
      </c>
      <c r="AP25" s="10" t="s">
        <v>512</v>
      </c>
      <c r="AQ25" s="10" t="s">
        <v>527</v>
      </c>
      <c r="AR25" s="101">
        <v>43599</v>
      </c>
      <c r="AS25" s="16" t="s">
        <v>175</v>
      </c>
      <c r="AT25" s="21" t="s">
        <v>513</v>
      </c>
      <c r="AU25" s="15">
        <v>43767</v>
      </c>
      <c r="AV25" s="22" t="s">
        <v>246</v>
      </c>
      <c r="AW25" s="18" t="s">
        <v>528</v>
      </c>
      <c r="AX25" s="15">
        <v>43901</v>
      </c>
      <c r="AY25" s="16" t="s">
        <v>218</v>
      </c>
      <c r="AZ25" s="21" t="s">
        <v>529</v>
      </c>
      <c r="BA25" s="15">
        <v>44074</v>
      </c>
      <c r="BB25" s="22" t="s">
        <v>183</v>
      </c>
      <c r="BC25" s="18" t="s">
        <v>514</v>
      </c>
      <c r="BD25" s="15">
        <v>44169</v>
      </c>
      <c r="BE25" s="16" t="s">
        <v>242</v>
      </c>
      <c r="BF25" s="21" t="s">
        <v>530</v>
      </c>
      <c r="BG25" s="15">
        <v>44244</v>
      </c>
      <c r="BH25" s="22" t="s">
        <v>242</v>
      </c>
      <c r="BI25" s="18" t="s">
        <v>531</v>
      </c>
      <c r="BJ25" s="15">
        <v>44249</v>
      </c>
      <c r="BK25" s="16" t="s">
        <v>181</v>
      </c>
      <c r="BL25" s="21" t="s">
        <v>515</v>
      </c>
      <c r="BM25" s="15">
        <v>44419</v>
      </c>
      <c r="BN25" s="22" t="s">
        <v>183</v>
      </c>
      <c r="BO25" s="18" t="s">
        <v>516</v>
      </c>
      <c r="BP25" s="15">
        <v>44544</v>
      </c>
      <c r="BQ25" s="16" t="s">
        <v>175</v>
      </c>
      <c r="BR25" s="21" t="s">
        <v>517</v>
      </c>
      <c r="BS25" s="15" t="s">
        <v>190</v>
      </c>
      <c r="BT25" s="22" t="s">
        <v>191</v>
      </c>
      <c r="BU25" s="18" t="s">
        <v>190</v>
      </c>
      <c r="BV25" s="15" t="s">
        <v>190</v>
      </c>
      <c r="BW25" s="16" t="s">
        <v>191</v>
      </c>
      <c r="BX25" s="21" t="s">
        <v>190</v>
      </c>
      <c r="BY25" s="15" t="s">
        <v>190</v>
      </c>
      <c r="BZ25" s="22" t="s">
        <v>191</v>
      </c>
      <c r="CA25" s="24" t="s">
        <v>190</v>
      </c>
      <c r="CB25" s="218" t="str">
        <f>VLOOKUP(A25,Datos!$C$2:$AJ$25,34,0)</f>
        <v>Oficina Asesora de Jurídica</v>
      </c>
    </row>
    <row r="26" spans="1:80" ht="399.95" customHeight="1" x14ac:dyDescent="0.2">
      <c r="A26" s="27" t="s">
        <v>47</v>
      </c>
      <c r="B26" s="27" t="s">
        <v>532</v>
      </c>
      <c r="C26" s="10" t="s">
        <v>533</v>
      </c>
      <c r="D26" s="27" t="s">
        <v>42</v>
      </c>
      <c r="E26" s="112" t="s">
        <v>25</v>
      </c>
      <c r="F26" s="10" t="s">
        <v>540</v>
      </c>
      <c r="G26" s="97" t="s">
        <v>541</v>
      </c>
      <c r="H26" s="27" t="s">
        <v>9</v>
      </c>
      <c r="I26" s="27" t="s">
        <v>326</v>
      </c>
      <c r="J26" s="27" t="s">
        <v>14</v>
      </c>
      <c r="K26" s="10" t="s">
        <v>542</v>
      </c>
      <c r="L26" s="10" t="s">
        <v>543</v>
      </c>
      <c r="M26" s="10" t="s">
        <v>544</v>
      </c>
      <c r="N26" s="10" t="s">
        <v>534</v>
      </c>
      <c r="O26" s="10" t="s">
        <v>170</v>
      </c>
      <c r="P26" s="10" t="s">
        <v>374</v>
      </c>
      <c r="Q26" s="10" t="s">
        <v>199</v>
      </c>
      <c r="R26" s="29" t="s">
        <v>172</v>
      </c>
      <c r="S26" s="98">
        <v>0.2</v>
      </c>
      <c r="T26" s="29" t="s">
        <v>21</v>
      </c>
      <c r="U26" s="98">
        <v>0.6</v>
      </c>
      <c r="V26" s="27" t="s">
        <v>16</v>
      </c>
      <c r="W26" s="10" t="s">
        <v>545</v>
      </c>
      <c r="X26" s="29" t="s">
        <v>172</v>
      </c>
      <c r="Y26" s="99">
        <v>5.3343359999999994E-3</v>
      </c>
      <c r="Z26" s="29" t="s">
        <v>21</v>
      </c>
      <c r="AA26" s="99">
        <v>0.44999999999999996</v>
      </c>
      <c r="AB26" s="27" t="s">
        <v>16</v>
      </c>
      <c r="AC26" s="10" t="s">
        <v>546</v>
      </c>
      <c r="AD26" s="27" t="s">
        <v>202</v>
      </c>
      <c r="AE26" s="10" t="s">
        <v>173</v>
      </c>
      <c r="AF26" s="10" t="s">
        <v>173</v>
      </c>
      <c r="AG26" s="10" t="s">
        <v>173</v>
      </c>
      <c r="AH26" s="10" t="s">
        <v>173</v>
      </c>
      <c r="AI26" s="10" t="s">
        <v>173</v>
      </c>
      <c r="AJ26" s="10" t="s">
        <v>535</v>
      </c>
      <c r="AK26" s="10" t="s">
        <v>327</v>
      </c>
      <c r="AL26" s="10" t="s">
        <v>536</v>
      </c>
      <c r="AM26" s="10" t="s">
        <v>537</v>
      </c>
      <c r="AN26" s="10" t="s">
        <v>538</v>
      </c>
      <c r="AO26" s="10" t="s">
        <v>547</v>
      </c>
      <c r="AP26" s="10" t="s">
        <v>539</v>
      </c>
      <c r="AQ26" s="10" t="s">
        <v>548</v>
      </c>
      <c r="AR26" s="101">
        <v>43593</v>
      </c>
      <c r="AS26" s="16" t="s">
        <v>175</v>
      </c>
      <c r="AT26" s="21" t="s">
        <v>549</v>
      </c>
      <c r="AU26" s="15">
        <v>43784</v>
      </c>
      <c r="AV26" s="22" t="s">
        <v>177</v>
      </c>
      <c r="AW26" s="18" t="s">
        <v>550</v>
      </c>
      <c r="AX26" s="15">
        <v>43895</v>
      </c>
      <c r="AY26" s="16" t="s">
        <v>217</v>
      </c>
      <c r="AZ26" s="21" t="s">
        <v>332</v>
      </c>
      <c r="BA26" s="15">
        <v>44062</v>
      </c>
      <c r="BB26" s="22" t="s">
        <v>218</v>
      </c>
      <c r="BC26" s="18" t="s">
        <v>333</v>
      </c>
      <c r="BD26" s="15">
        <v>44169</v>
      </c>
      <c r="BE26" s="16" t="s">
        <v>231</v>
      </c>
      <c r="BF26" s="21" t="s">
        <v>551</v>
      </c>
      <c r="BG26" s="15">
        <v>44246</v>
      </c>
      <c r="BH26" s="22" t="s">
        <v>217</v>
      </c>
      <c r="BI26" s="18" t="s">
        <v>552</v>
      </c>
      <c r="BJ26" s="15">
        <v>44442</v>
      </c>
      <c r="BK26" s="16" t="s">
        <v>216</v>
      </c>
      <c r="BL26" s="21" t="s">
        <v>553</v>
      </c>
      <c r="BM26" s="15">
        <v>44536</v>
      </c>
      <c r="BN26" s="22" t="s">
        <v>231</v>
      </c>
      <c r="BO26" s="18" t="s">
        <v>189</v>
      </c>
      <c r="BP26" s="15" t="s">
        <v>190</v>
      </c>
      <c r="BQ26" s="16" t="s">
        <v>191</v>
      </c>
      <c r="BR26" s="21" t="s">
        <v>190</v>
      </c>
      <c r="BS26" s="15" t="s">
        <v>190</v>
      </c>
      <c r="BT26" s="22" t="s">
        <v>191</v>
      </c>
      <c r="BU26" s="18" t="s">
        <v>190</v>
      </c>
      <c r="BV26" s="15" t="s">
        <v>190</v>
      </c>
      <c r="BW26" s="16" t="s">
        <v>191</v>
      </c>
      <c r="BX26" s="21" t="s">
        <v>190</v>
      </c>
      <c r="BY26" s="15" t="s">
        <v>190</v>
      </c>
      <c r="BZ26" s="22" t="s">
        <v>191</v>
      </c>
      <c r="CA26" s="24" t="s">
        <v>190</v>
      </c>
      <c r="CB26" s="218" t="str">
        <f>VLOOKUP(A26,Datos!$C$2:$AJ$25,34,0)</f>
        <v>Oficina de Tecnologías de la Información y las Comunicaciones</v>
      </c>
    </row>
    <row r="27" spans="1:80" ht="399.95" customHeight="1" x14ac:dyDescent="0.2">
      <c r="A27" s="27" t="s">
        <v>116</v>
      </c>
      <c r="B27" s="27" t="s">
        <v>554</v>
      </c>
      <c r="C27" s="10" t="s">
        <v>555</v>
      </c>
      <c r="D27" s="27" t="s">
        <v>53</v>
      </c>
      <c r="E27" s="112" t="s">
        <v>25</v>
      </c>
      <c r="F27" s="10" t="s">
        <v>557</v>
      </c>
      <c r="G27" s="97" t="s">
        <v>562</v>
      </c>
      <c r="H27" s="27" t="s">
        <v>9</v>
      </c>
      <c r="I27" s="27" t="s">
        <v>194</v>
      </c>
      <c r="J27" s="27" t="s">
        <v>14</v>
      </c>
      <c r="K27" s="10" t="s">
        <v>563</v>
      </c>
      <c r="L27" s="10" t="s">
        <v>196</v>
      </c>
      <c r="M27" s="10" t="s">
        <v>564</v>
      </c>
      <c r="N27" s="10" t="s">
        <v>212</v>
      </c>
      <c r="O27" s="10" t="s">
        <v>170</v>
      </c>
      <c r="P27" s="10" t="s">
        <v>198</v>
      </c>
      <c r="Q27" s="10" t="s">
        <v>199</v>
      </c>
      <c r="R27" s="29" t="s">
        <v>215</v>
      </c>
      <c r="S27" s="98">
        <v>0.6</v>
      </c>
      <c r="T27" s="29" t="s">
        <v>13</v>
      </c>
      <c r="U27" s="98">
        <v>0.8</v>
      </c>
      <c r="V27" s="27" t="s">
        <v>110</v>
      </c>
      <c r="W27" s="10" t="s">
        <v>565</v>
      </c>
      <c r="X27" s="29" t="s">
        <v>172</v>
      </c>
      <c r="Y27" s="99">
        <v>0.1764</v>
      </c>
      <c r="Z27" s="29" t="s">
        <v>13</v>
      </c>
      <c r="AA27" s="99">
        <v>0.45000000000000007</v>
      </c>
      <c r="AB27" s="27" t="s">
        <v>110</v>
      </c>
      <c r="AC27" s="10" t="s">
        <v>566</v>
      </c>
      <c r="AD27" s="27" t="s">
        <v>202</v>
      </c>
      <c r="AE27" s="10" t="s">
        <v>567</v>
      </c>
      <c r="AF27" s="10" t="s">
        <v>558</v>
      </c>
      <c r="AG27" s="10" t="s">
        <v>559</v>
      </c>
      <c r="AH27" s="10" t="s">
        <v>560</v>
      </c>
      <c r="AI27" s="10" t="s">
        <v>561</v>
      </c>
      <c r="AJ27" s="10" t="s">
        <v>568</v>
      </c>
      <c r="AK27" s="10" t="s">
        <v>569</v>
      </c>
      <c r="AL27" s="10" t="s">
        <v>570</v>
      </c>
      <c r="AM27" s="10" t="s">
        <v>571</v>
      </c>
      <c r="AN27" s="10" t="s">
        <v>572</v>
      </c>
      <c r="AO27" s="10" t="s">
        <v>573</v>
      </c>
      <c r="AP27" s="10" t="s">
        <v>718</v>
      </c>
      <c r="AQ27" s="10" t="s">
        <v>574</v>
      </c>
      <c r="AR27" s="101">
        <v>44547</v>
      </c>
      <c r="AS27" s="16" t="s">
        <v>175</v>
      </c>
      <c r="AT27" s="21" t="s">
        <v>513</v>
      </c>
      <c r="AU27" s="15" t="s">
        <v>190</v>
      </c>
      <c r="AV27" s="22" t="s">
        <v>191</v>
      </c>
      <c r="AW27" s="18" t="s">
        <v>190</v>
      </c>
      <c r="AX27" s="15" t="s">
        <v>190</v>
      </c>
      <c r="AY27" s="16" t="s">
        <v>191</v>
      </c>
      <c r="AZ27" s="21" t="s">
        <v>190</v>
      </c>
      <c r="BA27" s="15" t="s">
        <v>190</v>
      </c>
      <c r="BB27" s="22" t="s">
        <v>191</v>
      </c>
      <c r="BC27" s="18" t="s">
        <v>190</v>
      </c>
      <c r="BD27" s="15" t="s">
        <v>190</v>
      </c>
      <c r="BE27" s="16" t="s">
        <v>191</v>
      </c>
      <c r="BF27" s="21" t="s">
        <v>190</v>
      </c>
      <c r="BG27" s="15" t="s">
        <v>190</v>
      </c>
      <c r="BH27" s="22" t="s">
        <v>191</v>
      </c>
      <c r="BI27" s="18" t="s">
        <v>190</v>
      </c>
      <c r="BJ27" s="15" t="s">
        <v>190</v>
      </c>
      <c r="BK27" s="16" t="s">
        <v>191</v>
      </c>
      <c r="BL27" s="21" t="s">
        <v>190</v>
      </c>
      <c r="BM27" s="15" t="s">
        <v>190</v>
      </c>
      <c r="BN27" s="22" t="s">
        <v>191</v>
      </c>
      <c r="BO27" s="18" t="s">
        <v>190</v>
      </c>
      <c r="BP27" s="15" t="s">
        <v>190</v>
      </c>
      <c r="BQ27" s="16" t="s">
        <v>191</v>
      </c>
      <c r="BR27" s="21" t="s">
        <v>190</v>
      </c>
      <c r="BS27" s="15" t="s">
        <v>190</v>
      </c>
      <c r="BT27" s="22" t="s">
        <v>191</v>
      </c>
      <c r="BU27" s="18" t="s">
        <v>190</v>
      </c>
      <c r="BV27" s="15" t="s">
        <v>190</v>
      </c>
      <c r="BW27" s="16" t="s">
        <v>191</v>
      </c>
      <c r="BX27" s="21" t="s">
        <v>190</v>
      </c>
      <c r="BY27" s="15" t="s">
        <v>190</v>
      </c>
      <c r="BZ27" s="22" t="s">
        <v>191</v>
      </c>
      <c r="CA27" s="24" t="s">
        <v>190</v>
      </c>
      <c r="CB27" s="218" t="str">
        <f>VLOOKUP(A27,Datos!$C$2:$AJ$25,34,0)</f>
        <v>Dirección de Talento Humano</v>
      </c>
    </row>
    <row r="28" spans="1:80" ht="399.95" customHeight="1" x14ac:dyDescent="0.2">
      <c r="A28" s="27" t="s">
        <v>54</v>
      </c>
      <c r="B28" s="27" t="s">
        <v>575</v>
      </c>
      <c r="C28" s="10" t="s">
        <v>576</v>
      </c>
      <c r="D28" s="27" t="s">
        <v>51</v>
      </c>
      <c r="E28" s="112" t="s">
        <v>25</v>
      </c>
      <c r="F28" s="10" t="s">
        <v>580</v>
      </c>
      <c r="G28" s="97" t="s">
        <v>581</v>
      </c>
      <c r="H28" s="27" t="s">
        <v>9</v>
      </c>
      <c r="I28" s="27" t="s">
        <v>194</v>
      </c>
      <c r="J28" s="27" t="s">
        <v>14</v>
      </c>
      <c r="K28" s="10" t="s">
        <v>582</v>
      </c>
      <c r="L28" s="10" t="s">
        <v>583</v>
      </c>
      <c r="M28" s="10" t="s">
        <v>584</v>
      </c>
      <c r="N28" s="10" t="s">
        <v>212</v>
      </c>
      <c r="O28" s="10" t="s">
        <v>170</v>
      </c>
      <c r="P28" s="10" t="s">
        <v>213</v>
      </c>
      <c r="Q28" s="10" t="s">
        <v>199</v>
      </c>
      <c r="R28" s="29" t="s">
        <v>172</v>
      </c>
      <c r="S28" s="98">
        <v>0.2</v>
      </c>
      <c r="T28" s="29" t="s">
        <v>13</v>
      </c>
      <c r="U28" s="98">
        <v>0.8</v>
      </c>
      <c r="V28" s="27" t="s">
        <v>110</v>
      </c>
      <c r="W28" s="10" t="s">
        <v>585</v>
      </c>
      <c r="X28" s="29" t="s">
        <v>172</v>
      </c>
      <c r="Y28" s="99">
        <v>2.4695999999999999E-2</v>
      </c>
      <c r="Z28" s="29" t="s">
        <v>13</v>
      </c>
      <c r="AA28" s="99">
        <v>0.45000000000000007</v>
      </c>
      <c r="AB28" s="27" t="s">
        <v>110</v>
      </c>
      <c r="AC28" s="10" t="s">
        <v>586</v>
      </c>
      <c r="AD28" s="27" t="s">
        <v>202</v>
      </c>
      <c r="AE28" s="10" t="s">
        <v>173</v>
      </c>
      <c r="AF28" s="10" t="s">
        <v>173</v>
      </c>
      <c r="AG28" s="10" t="s">
        <v>173</v>
      </c>
      <c r="AH28" s="10" t="s">
        <v>173</v>
      </c>
      <c r="AI28" s="10" t="s">
        <v>173</v>
      </c>
      <c r="AJ28" s="10" t="s">
        <v>587</v>
      </c>
      <c r="AK28" s="10" t="s">
        <v>588</v>
      </c>
      <c r="AL28" s="10" t="s">
        <v>589</v>
      </c>
      <c r="AM28" s="10" t="s">
        <v>259</v>
      </c>
      <c r="AN28" s="10" t="s">
        <v>590</v>
      </c>
      <c r="AO28" s="10" t="s">
        <v>591</v>
      </c>
      <c r="AP28" s="10" t="s">
        <v>592</v>
      </c>
      <c r="AQ28" s="10" t="s">
        <v>593</v>
      </c>
      <c r="AR28" s="101">
        <v>43592</v>
      </c>
      <c r="AS28" s="16" t="s">
        <v>175</v>
      </c>
      <c r="AT28" s="21" t="s">
        <v>513</v>
      </c>
      <c r="AU28" s="15">
        <v>43768</v>
      </c>
      <c r="AV28" s="22" t="s">
        <v>246</v>
      </c>
      <c r="AW28" s="18" t="s">
        <v>594</v>
      </c>
      <c r="AX28" s="15">
        <v>43902</v>
      </c>
      <c r="AY28" s="16" t="s">
        <v>289</v>
      </c>
      <c r="AZ28" s="21" t="s">
        <v>595</v>
      </c>
      <c r="BA28" s="15">
        <v>44071</v>
      </c>
      <c r="BB28" s="22" t="s">
        <v>186</v>
      </c>
      <c r="BC28" s="18" t="s">
        <v>596</v>
      </c>
      <c r="BD28" s="15">
        <v>44167</v>
      </c>
      <c r="BE28" s="16" t="s">
        <v>322</v>
      </c>
      <c r="BF28" s="21" t="s">
        <v>597</v>
      </c>
      <c r="BG28" s="15">
        <v>44243</v>
      </c>
      <c r="BH28" s="22" t="s">
        <v>242</v>
      </c>
      <c r="BI28" s="18" t="s">
        <v>577</v>
      </c>
      <c r="BJ28" s="15">
        <v>44316</v>
      </c>
      <c r="BK28" s="16" t="s">
        <v>183</v>
      </c>
      <c r="BL28" s="21" t="s">
        <v>579</v>
      </c>
      <c r="BM28" s="15">
        <v>44407</v>
      </c>
      <c r="BN28" s="22" t="s">
        <v>242</v>
      </c>
      <c r="BO28" s="18" t="s">
        <v>578</v>
      </c>
      <c r="BP28" s="15">
        <v>44546</v>
      </c>
      <c r="BQ28" s="16" t="s">
        <v>175</v>
      </c>
      <c r="BR28" s="21" t="s">
        <v>598</v>
      </c>
      <c r="BS28" s="15" t="s">
        <v>190</v>
      </c>
      <c r="BT28" s="22" t="s">
        <v>191</v>
      </c>
      <c r="BU28" s="18" t="s">
        <v>190</v>
      </c>
      <c r="BV28" s="15" t="s">
        <v>190</v>
      </c>
      <c r="BW28" s="16" t="s">
        <v>191</v>
      </c>
      <c r="BX28" s="21" t="s">
        <v>190</v>
      </c>
      <c r="BY28" s="15" t="s">
        <v>190</v>
      </c>
      <c r="BZ28" s="22" t="s">
        <v>191</v>
      </c>
      <c r="CA28" s="24" t="s">
        <v>190</v>
      </c>
      <c r="CB28" s="218" t="str">
        <f>VLOOKUP(A28,Datos!$C$2:$AJ$25,34,0)</f>
        <v>Subdirección de Servicios Administrativos</v>
      </c>
    </row>
    <row r="29" spans="1:80" ht="399.95" customHeight="1" x14ac:dyDescent="0.2">
      <c r="A29" s="27" t="s">
        <v>117</v>
      </c>
      <c r="B29" s="27" t="s">
        <v>58</v>
      </c>
      <c r="C29" s="10" t="s">
        <v>599</v>
      </c>
      <c r="D29" s="27" t="s">
        <v>51</v>
      </c>
      <c r="E29" s="112" t="s">
        <v>25</v>
      </c>
      <c r="F29" s="10" t="s">
        <v>603</v>
      </c>
      <c r="G29" s="97" t="s">
        <v>604</v>
      </c>
      <c r="H29" s="27" t="s">
        <v>9</v>
      </c>
      <c r="I29" s="27" t="s">
        <v>211</v>
      </c>
      <c r="J29" s="27" t="s">
        <v>7</v>
      </c>
      <c r="K29" s="10" t="s">
        <v>601</v>
      </c>
      <c r="L29" s="10" t="s">
        <v>605</v>
      </c>
      <c r="M29" s="10" t="s">
        <v>606</v>
      </c>
      <c r="N29" s="10" t="s">
        <v>212</v>
      </c>
      <c r="O29" s="10" t="s">
        <v>170</v>
      </c>
      <c r="P29" s="10" t="s">
        <v>213</v>
      </c>
      <c r="Q29" s="10" t="s">
        <v>199</v>
      </c>
      <c r="R29" s="29" t="s">
        <v>172</v>
      </c>
      <c r="S29" s="98">
        <v>0.2</v>
      </c>
      <c r="T29" s="29" t="s">
        <v>13</v>
      </c>
      <c r="U29" s="98">
        <v>0.8</v>
      </c>
      <c r="V29" s="27" t="s">
        <v>110</v>
      </c>
      <c r="W29" s="10" t="s">
        <v>607</v>
      </c>
      <c r="X29" s="29" t="s">
        <v>172</v>
      </c>
      <c r="Y29" s="99">
        <v>8.3999999999999991E-2</v>
      </c>
      <c r="Z29" s="29" t="s">
        <v>13</v>
      </c>
      <c r="AA29" s="99">
        <v>0.33750000000000002</v>
      </c>
      <c r="AB29" s="27" t="s">
        <v>110</v>
      </c>
      <c r="AC29" s="10" t="s">
        <v>278</v>
      </c>
      <c r="AD29" s="27" t="s">
        <v>202</v>
      </c>
      <c r="AE29" s="10" t="s">
        <v>173</v>
      </c>
      <c r="AF29" s="10" t="s">
        <v>173</v>
      </c>
      <c r="AG29" s="10" t="s">
        <v>173</v>
      </c>
      <c r="AH29" s="10" t="s">
        <v>173</v>
      </c>
      <c r="AI29" s="10" t="s">
        <v>173</v>
      </c>
      <c r="AJ29" s="10" t="s">
        <v>608</v>
      </c>
      <c r="AK29" s="10" t="s">
        <v>609</v>
      </c>
      <c r="AL29" s="10" t="s">
        <v>610</v>
      </c>
      <c r="AM29" s="10" t="s">
        <v>571</v>
      </c>
      <c r="AN29" s="10" t="s">
        <v>260</v>
      </c>
      <c r="AO29" s="10" t="s">
        <v>611</v>
      </c>
      <c r="AP29" s="10" t="s">
        <v>612</v>
      </c>
      <c r="AQ29" s="10" t="s">
        <v>613</v>
      </c>
      <c r="AR29" s="101">
        <v>43593</v>
      </c>
      <c r="AS29" s="16" t="s">
        <v>175</v>
      </c>
      <c r="AT29" s="21" t="s">
        <v>219</v>
      </c>
      <c r="AU29" s="15">
        <v>43783</v>
      </c>
      <c r="AV29" s="22" t="s">
        <v>175</v>
      </c>
      <c r="AW29" s="18" t="s">
        <v>614</v>
      </c>
      <c r="AX29" s="15">
        <v>43914</v>
      </c>
      <c r="AY29" s="16" t="s">
        <v>289</v>
      </c>
      <c r="AZ29" s="21" t="s">
        <v>615</v>
      </c>
      <c r="BA29" s="15">
        <v>44074</v>
      </c>
      <c r="BB29" s="22" t="s">
        <v>216</v>
      </c>
      <c r="BC29" s="18" t="s">
        <v>600</v>
      </c>
      <c r="BD29" s="15">
        <v>44168</v>
      </c>
      <c r="BE29" s="16" t="s">
        <v>242</v>
      </c>
      <c r="BF29" s="21" t="s">
        <v>602</v>
      </c>
      <c r="BG29" s="15">
        <v>44249</v>
      </c>
      <c r="BH29" s="22" t="s">
        <v>242</v>
      </c>
      <c r="BI29" s="18" t="s">
        <v>616</v>
      </c>
      <c r="BJ29" s="15">
        <v>44540</v>
      </c>
      <c r="BK29" s="16" t="s">
        <v>175</v>
      </c>
      <c r="BL29" s="21" t="s">
        <v>617</v>
      </c>
      <c r="BM29" s="15" t="s">
        <v>190</v>
      </c>
      <c r="BN29" s="22" t="s">
        <v>191</v>
      </c>
      <c r="BO29" s="18" t="s">
        <v>190</v>
      </c>
      <c r="BP29" s="15" t="s">
        <v>190</v>
      </c>
      <c r="BQ29" s="16" t="s">
        <v>191</v>
      </c>
      <c r="BR29" s="21" t="s">
        <v>190</v>
      </c>
      <c r="BS29" s="15" t="s">
        <v>190</v>
      </c>
      <c r="BT29" s="22" t="s">
        <v>191</v>
      </c>
      <c r="BU29" s="18" t="s">
        <v>190</v>
      </c>
      <c r="BV29" s="15" t="s">
        <v>190</v>
      </c>
      <c r="BW29" s="16" t="s">
        <v>191</v>
      </c>
      <c r="BX29" s="21" t="s">
        <v>190</v>
      </c>
      <c r="BY29" s="15" t="s">
        <v>190</v>
      </c>
      <c r="BZ29" s="22" t="s">
        <v>191</v>
      </c>
      <c r="CA29" s="24" t="s">
        <v>190</v>
      </c>
      <c r="CB29" s="218" t="str">
        <f>VLOOKUP(A29,Datos!$C$2:$AJ$25,34,0)</f>
        <v>Subdirección de Servicios Administrativos</v>
      </c>
    </row>
    <row r="30" spans="1:80" ht="399.95" customHeight="1" x14ac:dyDescent="0.2">
      <c r="A30" s="27" t="s">
        <v>118</v>
      </c>
      <c r="B30" s="27" t="s">
        <v>618</v>
      </c>
      <c r="C30" s="10" t="s">
        <v>619</v>
      </c>
      <c r="D30" s="27" t="s">
        <v>60</v>
      </c>
      <c r="E30" s="112" t="s">
        <v>18</v>
      </c>
      <c r="F30" s="10" t="s">
        <v>621</v>
      </c>
      <c r="G30" s="97" t="s">
        <v>622</v>
      </c>
      <c r="H30" s="27" t="s">
        <v>9</v>
      </c>
      <c r="I30" s="27" t="s">
        <v>194</v>
      </c>
      <c r="J30" s="27" t="s">
        <v>14</v>
      </c>
      <c r="K30" s="10" t="s">
        <v>623</v>
      </c>
      <c r="L30" s="10" t="s">
        <v>624</v>
      </c>
      <c r="M30" s="10" t="s">
        <v>625</v>
      </c>
      <c r="N30" s="10" t="s">
        <v>620</v>
      </c>
      <c r="O30" s="10" t="s">
        <v>170</v>
      </c>
      <c r="P30" s="10" t="s">
        <v>198</v>
      </c>
      <c r="Q30" s="10" t="s">
        <v>199</v>
      </c>
      <c r="R30" s="29" t="s">
        <v>172</v>
      </c>
      <c r="S30" s="98">
        <v>0.2</v>
      </c>
      <c r="T30" s="29" t="s">
        <v>13</v>
      </c>
      <c r="U30" s="98">
        <v>0.8</v>
      </c>
      <c r="V30" s="27" t="s">
        <v>110</v>
      </c>
      <c r="W30" s="10" t="s">
        <v>626</v>
      </c>
      <c r="X30" s="29" t="s">
        <v>172</v>
      </c>
      <c r="Y30" s="99">
        <v>2.1167999999999999E-2</v>
      </c>
      <c r="Z30" s="29" t="s">
        <v>13</v>
      </c>
      <c r="AA30" s="99">
        <v>0.60000000000000009</v>
      </c>
      <c r="AB30" s="27" t="s">
        <v>110</v>
      </c>
      <c r="AC30" s="10" t="s">
        <v>627</v>
      </c>
      <c r="AD30" s="27" t="s">
        <v>202</v>
      </c>
      <c r="AE30" s="10" t="s">
        <v>173</v>
      </c>
      <c r="AF30" s="10" t="s">
        <v>173</v>
      </c>
      <c r="AG30" s="10" t="s">
        <v>173</v>
      </c>
      <c r="AH30" s="10" t="s">
        <v>173</v>
      </c>
      <c r="AI30" s="10" t="s">
        <v>173</v>
      </c>
      <c r="AJ30" s="10" t="s">
        <v>719</v>
      </c>
      <c r="AK30" s="10" t="s">
        <v>720</v>
      </c>
      <c r="AL30" s="10" t="s">
        <v>721</v>
      </c>
      <c r="AM30" s="10" t="s">
        <v>469</v>
      </c>
      <c r="AN30" s="10" t="s">
        <v>722</v>
      </c>
      <c r="AO30" s="10" t="s">
        <v>628</v>
      </c>
      <c r="AP30" s="10" t="s">
        <v>629</v>
      </c>
      <c r="AQ30" s="10" t="s">
        <v>630</v>
      </c>
      <c r="AR30" s="101">
        <v>43496</v>
      </c>
      <c r="AS30" s="16" t="s">
        <v>175</v>
      </c>
      <c r="AT30" s="21" t="s">
        <v>214</v>
      </c>
      <c r="AU30" s="15">
        <v>43594</v>
      </c>
      <c r="AV30" s="22" t="s">
        <v>297</v>
      </c>
      <c r="AW30" s="18" t="s">
        <v>631</v>
      </c>
      <c r="AX30" s="15">
        <v>43769</v>
      </c>
      <c r="AY30" s="16" t="s">
        <v>216</v>
      </c>
      <c r="AZ30" s="21" t="s">
        <v>632</v>
      </c>
      <c r="BA30" s="15">
        <v>43921</v>
      </c>
      <c r="BB30" s="22" t="s">
        <v>518</v>
      </c>
      <c r="BC30" s="18" t="s">
        <v>633</v>
      </c>
      <c r="BD30" s="15">
        <v>44025</v>
      </c>
      <c r="BE30" s="16" t="s">
        <v>181</v>
      </c>
      <c r="BF30" s="21" t="s">
        <v>634</v>
      </c>
      <c r="BG30" s="15">
        <v>44534</v>
      </c>
      <c r="BH30" s="22" t="s">
        <v>242</v>
      </c>
      <c r="BI30" s="18" t="s">
        <v>635</v>
      </c>
      <c r="BJ30" s="15">
        <v>44249</v>
      </c>
      <c r="BK30" s="16" t="s">
        <v>217</v>
      </c>
      <c r="BL30" s="21" t="s">
        <v>636</v>
      </c>
      <c r="BM30" s="15">
        <v>44302</v>
      </c>
      <c r="BN30" s="22" t="s">
        <v>242</v>
      </c>
      <c r="BO30" s="18" t="s">
        <v>637</v>
      </c>
      <c r="BP30" s="15">
        <v>44543</v>
      </c>
      <c r="BQ30" s="16" t="s">
        <v>175</v>
      </c>
      <c r="BR30" s="21" t="s">
        <v>556</v>
      </c>
      <c r="BS30" s="15" t="s">
        <v>190</v>
      </c>
      <c r="BT30" s="22" t="s">
        <v>191</v>
      </c>
      <c r="BU30" s="18" t="s">
        <v>190</v>
      </c>
      <c r="BV30" s="15" t="s">
        <v>190</v>
      </c>
      <c r="BW30" s="16" t="s">
        <v>191</v>
      </c>
      <c r="BX30" s="21" t="s">
        <v>190</v>
      </c>
      <c r="BY30" s="15" t="s">
        <v>190</v>
      </c>
      <c r="BZ30" s="22" t="s">
        <v>191</v>
      </c>
      <c r="CA30" s="24" t="s">
        <v>190</v>
      </c>
      <c r="CB30" s="218" t="str">
        <f>VLOOKUP(A30,Datos!$C$2:$AJ$25,34,0)</f>
        <v>Dirección de Talento Humano</v>
      </c>
    </row>
    <row r="31" spans="1:80" ht="399.95" customHeight="1" x14ac:dyDescent="0.2">
      <c r="A31" s="27" t="s">
        <v>118</v>
      </c>
      <c r="B31" s="27" t="s">
        <v>618</v>
      </c>
      <c r="C31" s="10" t="s">
        <v>619</v>
      </c>
      <c r="D31" s="27" t="s">
        <v>60</v>
      </c>
      <c r="E31" s="112" t="s">
        <v>18</v>
      </c>
      <c r="F31" s="10" t="s">
        <v>638</v>
      </c>
      <c r="G31" s="97" t="s">
        <v>639</v>
      </c>
      <c r="H31" s="27" t="s">
        <v>9</v>
      </c>
      <c r="I31" s="27" t="s">
        <v>194</v>
      </c>
      <c r="J31" s="27" t="s">
        <v>14</v>
      </c>
      <c r="K31" s="10" t="s">
        <v>640</v>
      </c>
      <c r="L31" s="10" t="s">
        <v>624</v>
      </c>
      <c r="M31" s="10" t="s">
        <v>641</v>
      </c>
      <c r="N31" s="10" t="s">
        <v>620</v>
      </c>
      <c r="O31" s="10" t="s">
        <v>170</v>
      </c>
      <c r="P31" s="10" t="s">
        <v>198</v>
      </c>
      <c r="Q31" s="10" t="s">
        <v>199</v>
      </c>
      <c r="R31" s="29" t="s">
        <v>172</v>
      </c>
      <c r="S31" s="98">
        <v>0.2</v>
      </c>
      <c r="T31" s="29" t="s">
        <v>13</v>
      </c>
      <c r="U31" s="98">
        <v>0.8</v>
      </c>
      <c r="V31" s="27" t="s">
        <v>110</v>
      </c>
      <c r="W31" s="10" t="s">
        <v>626</v>
      </c>
      <c r="X31" s="29" t="s">
        <v>172</v>
      </c>
      <c r="Y31" s="99">
        <v>1.8143999999999997E-2</v>
      </c>
      <c r="Z31" s="29" t="s">
        <v>13</v>
      </c>
      <c r="AA31" s="99">
        <v>0.33750000000000002</v>
      </c>
      <c r="AB31" s="27" t="s">
        <v>110</v>
      </c>
      <c r="AC31" s="10" t="s">
        <v>627</v>
      </c>
      <c r="AD31" s="27" t="s">
        <v>202</v>
      </c>
      <c r="AE31" s="10" t="s">
        <v>173</v>
      </c>
      <c r="AF31" s="10" t="s">
        <v>173</v>
      </c>
      <c r="AG31" s="10" t="s">
        <v>173</v>
      </c>
      <c r="AH31" s="10" t="s">
        <v>173</v>
      </c>
      <c r="AI31" s="10" t="s">
        <v>173</v>
      </c>
      <c r="AJ31" s="10" t="s">
        <v>723</v>
      </c>
      <c r="AK31" s="10" t="s">
        <v>724</v>
      </c>
      <c r="AL31" s="10" t="s">
        <v>725</v>
      </c>
      <c r="AM31" s="10" t="s">
        <v>480</v>
      </c>
      <c r="AN31" s="10" t="s">
        <v>268</v>
      </c>
      <c r="AO31" s="10" t="s">
        <v>642</v>
      </c>
      <c r="AP31" s="10" t="s">
        <v>643</v>
      </c>
      <c r="AQ31" s="10" t="s">
        <v>644</v>
      </c>
      <c r="AR31" s="101">
        <v>43496</v>
      </c>
      <c r="AS31" s="16" t="s">
        <v>175</v>
      </c>
      <c r="AT31" s="21" t="s">
        <v>214</v>
      </c>
      <c r="AU31" s="15">
        <v>43593</v>
      </c>
      <c r="AV31" s="22" t="s">
        <v>297</v>
      </c>
      <c r="AW31" s="18" t="s">
        <v>645</v>
      </c>
      <c r="AX31" s="15">
        <v>43769</v>
      </c>
      <c r="AY31" s="16" t="s">
        <v>217</v>
      </c>
      <c r="AZ31" s="21" t="s">
        <v>646</v>
      </c>
      <c r="BA31" s="15">
        <v>43921</v>
      </c>
      <c r="BB31" s="22" t="s">
        <v>518</v>
      </c>
      <c r="BC31" s="18" t="s">
        <v>647</v>
      </c>
      <c r="BD31" s="15">
        <v>44025</v>
      </c>
      <c r="BE31" s="16" t="s">
        <v>181</v>
      </c>
      <c r="BF31" s="21" t="s">
        <v>648</v>
      </c>
      <c r="BG31" s="15">
        <v>44169</v>
      </c>
      <c r="BH31" s="22" t="s">
        <v>217</v>
      </c>
      <c r="BI31" s="18" t="s">
        <v>649</v>
      </c>
      <c r="BJ31" s="15">
        <v>44249</v>
      </c>
      <c r="BK31" s="16" t="s">
        <v>217</v>
      </c>
      <c r="BL31" s="21" t="s">
        <v>650</v>
      </c>
      <c r="BM31" s="15">
        <v>44302</v>
      </c>
      <c r="BN31" s="22" t="s">
        <v>242</v>
      </c>
      <c r="BO31" s="18" t="s">
        <v>651</v>
      </c>
      <c r="BP31" s="15">
        <v>44543</v>
      </c>
      <c r="BQ31" s="16" t="s">
        <v>175</v>
      </c>
      <c r="BR31" s="21" t="s">
        <v>652</v>
      </c>
      <c r="BS31" s="15" t="s">
        <v>190</v>
      </c>
      <c r="BT31" s="22" t="s">
        <v>191</v>
      </c>
      <c r="BU31" s="18" t="s">
        <v>190</v>
      </c>
      <c r="BV31" s="15" t="s">
        <v>190</v>
      </c>
      <c r="BW31" s="16" t="s">
        <v>191</v>
      </c>
      <c r="BX31" s="21" t="s">
        <v>190</v>
      </c>
      <c r="BY31" s="15" t="s">
        <v>190</v>
      </c>
      <c r="BZ31" s="22" t="s">
        <v>191</v>
      </c>
      <c r="CA31" s="24" t="s">
        <v>190</v>
      </c>
      <c r="CB31" s="218" t="str">
        <f>VLOOKUP(A31,Datos!$C$2:$AJ$25,34,0)</f>
        <v>Dirección de Talento Humano</v>
      </c>
    </row>
    <row r="32" spans="1:80" ht="399.95" customHeight="1" x14ac:dyDescent="0.2">
      <c r="A32" s="27" t="s">
        <v>119</v>
      </c>
      <c r="B32" s="27" t="s">
        <v>62</v>
      </c>
      <c r="C32" s="10" t="s">
        <v>654</v>
      </c>
      <c r="D32" s="27" t="s">
        <v>63</v>
      </c>
      <c r="E32" s="112" t="s">
        <v>25</v>
      </c>
      <c r="F32" s="10" t="s">
        <v>658</v>
      </c>
      <c r="G32" s="97" t="s">
        <v>659</v>
      </c>
      <c r="H32" s="27" t="s">
        <v>9</v>
      </c>
      <c r="I32" s="27" t="s">
        <v>211</v>
      </c>
      <c r="J32" s="27" t="s">
        <v>14</v>
      </c>
      <c r="K32" s="10" t="s">
        <v>660</v>
      </c>
      <c r="L32" s="10" t="s">
        <v>661</v>
      </c>
      <c r="M32" s="10" t="s">
        <v>662</v>
      </c>
      <c r="N32" s="10" t="s">
        <v>655</v>
      </c>
      <c r="O32" s="10" t="s">
        <v>170</v>
      </c>
      <c r="P32" s="10" t="s">
        <v>663</v>
      </c>
      <c r="Q32" s="10" t="s">
        <v>199</v>
      </c>
      <c r="R32" s="29" t="s">
        <v>172</v>
      </c>
      <c r="S32" s="98">
        <v>0.2</v>
      </c>
      <c r="T32" s="29" t="s">
        <v>6</v>
      </c>
      <c r="U32" s="98">
        <v>1</v>
      </c>
      <c r="V32" s="27" t="s">
        <v>111</v>
      </c>
      <c r="W32" s="10" t="s">
        <v>664</v>
      </c>
      <c r="X32" s="29" t="s">
        <v>172</v>
      </c>
      <c r="Y32" s="99">
        <v>1.2700799999999998E-2</v>
      </c>
      <c r="Z32" s="29" t="s">
        <v>6</v>
      </c>
      <c r="AA32" s="99">
        <v>0.31640625</v>
      </c>
      <c r="AB32" s="27" t="s">
        <v>111</v>
      </c>
      <c r="AC32" s="10" t="s">
        <v>476</v>
      </c>
      <c r="AD32" s="27" t="s">
        <v>202</v>
      </c>
      <c r="AE32" s="10" t="s">
        <v>173</v>
      </c>
      <c r="AF32" s="10" t="s">
        <v>173</v>
      </c>
      <c r="AG32" s="10" t="s">
        <v>173</v>
      </c>
      <c r="AH32" s="10" t="s">
        <v>173</v>
      </c>
      <c r="AI32" s="10" t="s">
        <v>173</v>
      </c>
      <c r="AJ32" s="10" t="s">
        <v>665</v>
      </c>
      <c r="AK32" s="10" t="s">
        <v>666</v>
      </c>
      <c r="AL32" s="10" t="s">
        <v>667</v>
      </c>
      <c r="AM32" s="10" t="s">
        <v>469</v>
      </c>
      <c r="AN32" s="10" t="s">
        <v>668</v>
      </c>
      <c r="AO32" s="10" t="s">
        <v>669</v>
      </c>
      <c r="AP32" s="10" t="s">
        <v>670</v>
      </c>
      <c r="AQ32" s="10" t="s">
        <v>671</v>
      </c>
      <c r="AR32" s="101">
        <v>44013</v>
      </c>
      <c r="AS32" s="16" t="s">
        <v>175</v>
      </c>
      <c r="AT32" s="21" t="s">
        <v>672</v>
      </c>
      <c r="AU32" s="15">
        <v>44167</v>
      </c>
      <c r="AV32" s="22" t="s">
        <v>322</v>
      </c>
      <c r="AW32" s="18" t="s">
        <v>673</v>
      </c>
      <c r="AX32" s="15">
        <v>44245</v>
      </c>
      <c r="AY32" s="16" t="s">
        <v>218</v>
      </c>
      <c r="AZ32" s="21" t="s">
        <v>674</v>
      </c>
      <c r="BA32" s="15">
        <v>44319</v>
      </c>
      <c r="BB32" s="22" t="s">
        <v>242</v>
      </c>
      <c r="BC32" s="18" t="s">
        <v>675</v>
      </c>
      <c r="BD32" s="15">
        <v>44392</v>
      </c>
      <c r="BE32" s="16" t="s">
        <v>242</v>
      </c>
      <c r="BF32" s="21" t="s">
        <v>675</v>
      </c>
      <c r="BG32" s="15">
        <v>44449</v>
      </c>
      <c r="BH32" s="22" t="s">
        <v>657</v>
      </c>
      <c r="BI32" s="18" t="s">
        <v>676</v>
      </c>
      <c r="BJ32" s="15">
        <v>44532</v>
      </c>
      <c r="BK32" s="16" t="s">
        <v>175</v>
      </c>
      <c r="BL32" s="21" t="s">
        <v>677</v>
      </c>
      <c r="BM32" s="15" t="s">
        <v>190</v>
      </c>
      <c r="BN32" s="22" t="s">
        <v>191</v>
      </c>
      <c r="BO32" s="18" t="s">
        <v>190</v>
      </c>
      <c r="BP32" s="15" t="s">
        <v>190</v>
      </c>
      <c r="BQ32" s="16" t="s">
        <v>191</v>
      </c>
      <c r="BR32" s="21" t="s">
        <v>190</v>
      </c>
      <c r="BS32" s="15" t="s">
        <v>190</v>
      </c>
      <c r="BT32" s="22" t="s">
        <v>191</v>
      </c>
      <c r="BU32" s="18" t="s">
        <v>190</v>
      </c>
      <c r="BV32" s="15" t="s">
        <v>190</v>
      </c>
      <c r="BW32" s="16" t="s">
        <v>191</v>
      </c>
      <c r="BX32" s="21" t="s">
        <v>190</v>
      </c>
      <c r="BY32" s="15" t="s">
        <v>190</v>
      </c>
      <c r="BZ32" s="22" t="s">
        <v>191</v>
      </c>
      <c r="CA32" s="24" t="s">
        <v>190</v>
      </c>
      <c r="CB32" s="218" t="str">
        <f>VLOOKUP(A32,Datos!$C$2:$AJ$25,34,0)</f>
        <v>Subdirección Financiera</v>
      </c>
    </row>
    <row r="33" spans="1:80" ht="399.95" customHeight="1" x14ac:dyDescent="0.2">
      <c r="A33" s="27" t="s">
        <v>119</v>
      </c>
      <c r="B33" s="27" t="s">
        <v>62</v>
      </c>
      <c r="C33" s="10" t="s">
        <v>654</v>
      </c>
      <c r="D33" s="27" t="s">
        <v>63</v>
      </c>
      <c r="E33" s="112" t="s">
        <v>25</v>
      </c>
      <c r="F33" s="10" t="s">
        <v>678</v>
      </c>
      <c r="G33" s="97" t="s">
        <v>679</v>
      </c>
      <c r="H33" s="27" t="s">
        <v>9</v>
      </c>
      <c r="I33" s="27" t="s">
        <v>211</v>
      </c>
      <c r="J33" s="27" t="s">
        <v>7</v>
      </c>
      <c r="K33" s="10" t="s">
        <v>680</v>
      </c>
      <c r="L33" s="10" t="s">
        <v>661</v>
      </c>
      <c r="M33" s="10" t="s">
        <v>681</v>
      </c>
      <c r="N33" s="10" t="s">
        <v>655</v>
      </c>
      <c r="O33" s="10" t="s">
        <v>170</v>
      </c>
      <c r="P33" s="10" t="s">
        <v>682</v>
      </c>
      <c r="Q33" s="10" t="s">
        <v>199</v>
      </c>
      <c r="R33" s="29" t="s">
        <v>172</v>
      </c>
      <c r="S33" s="98">
        <v>0.2</v>
      </c>
      <c r="T33" s="29" t="s">
        <v>6</v>
      </c>
      <c r="U33" s="98">
        <v>1</v>
      </c>
      <c r="V33" s="27" t="s">
        <v>111</v>
      </c>
      <c r="W33" s="10" t="s">
        <v>476</v>
      </c>
      <c r="X33" s="29" t="s">
        <v>172</v>
      </c>
      <c r="Y33" s="99">
        <v>1.8143999999999997E-2</v>
      </c>
      <c r="Z33" s="29" t="s">
        <v>6</v>
      </c>
      <c r="AA33" s="99">
        <v>0.5625</v>
      </c>
      <c r="AB33" s="27" t="s">
        <v>111</v>
      </c>
      <c r="AC33" s="10" t="s">
        <v>476</v>
      </c>
      <c r="AD33" s="27" t="s">
        <v>202</v>
      </c>
      <c r="AE33" s="10" t="s">
        <v>173</v>
      </c>
      <c r="AF33" s="10" t="s">
        <v>173</v>
      </c>
      <c r="AG33" s="10" t="s">
        <v>173</v>
      </c>
      <c r="AH33" s="10" t="s">
        <v>173</v>
      </c>
      <c r="AI33" s="10" t="s">
        <v>173</v>
      </c>
      <c r="AJ33" s="10" t="s">
        <v>683</v>
      </c>
      <c r="AK33" s="10" t="s">
        <v>684</v>
      </c>
      <c r="AL33" s="10" t="s">
        <v>685</v>
      </c>
      <c r="AM33" s="10" t="s">
        <v>480</v>
      </c>
      <c r="AN33" s="10" t="s">
        <v>686</v>
      </c>
      <c r="AO33" s="10" t="s">
        <v>687</v>
      </c>
      <c r="AP33" s="10" t="s">
        <v>688</v>
      </c>
      <c r="AQ33" s="10" t="s">
        <v>689</v>
      </c>
      <c r="AR33" s="101">
        <v>44013</v>
      </c>
      <c r="AS33" s="16" t="s">
        <v>175</v>
      </c>
      <c r="AT33" s="21" t="s">
        <v>672</v>
      </c>
      <c r="AU33" s="15">
        <v>44167</v>
      </c>
      <c r="AV33" s="22" t="s">
        <v>322</v>
      </c>
      <c r="AW33" s="18" t="s">
        <v>673</v>
      </c>
      <c r="AX33" s="15">
        <v>44245</v>
      </c>
      <c r="AY33" s="16" t="s">
        <v>218</v>
      </c>
      <c r="AZ33" s="21" t="s">
        <v>690</v>
      </c>
      <c r="BA33" s="15">
        <v>44315</v>
      </c>
      <c r="BB33" s="22" t="s">
        <v>242</v>
      </c>
      <c r="BC33" s="18" t="s">
        <v>691</v>
      </c>
      <c r="BD33" s="15">
        <v>44319</v>
      </c>
      <c r="BE33" s="16" t="s">
        <v>242</v>
      </c>
      <c r="BF33" s="21" t="s">
        <v>692</v>
      </c>
      <c r="BG33" s="15">
        <v>44392</v>
      </c>
      <c r="BH33" s="22" t="s">
        <v>242</v>
      </c>
      <c r="BI33" s="18" t="s">
        <v>693</v>
      </c>
      <c r="BJ33" s="15">
        <v>44449</v>
      </c>
      <c r="BK33" s="16" t="s">
        <v>657</v>
      </c>
      <c r="BL33" s="21" t="s">
        <v>694</v>
      </c>
      <c r="BM33" s="15">
        <v>44532</v>
      </c>
      <c r="BN33" s="22" t="s">
        <v>175</v>
      </c>
      <c r="BO33" s="18" t="s">
        <v>656</v>
      </c>
      <c r="BP33" s="15" t="s">
        <v>190</v>
      </c>
      <c r="BQ33" s="16" t="s">
        <v>191</v>
      </c>
      <c r="BR33" s="21" t="s">
        <v>190</v>
      </c>
      <c r="BS33" s="15" t="s">
        <v>190</v>
      </c>
      <c r="BT33" s="22" t="s">
        <v>191</v>
      </c>
      <c r="BU33" s="18" t="s">
        <v>190</v>
      </c>
      <c r="BV33" s="15" t="s">
        <v>190</v>
      </c>
      <c r="BW33" s="16" t="s">
        <v>191</v>
      </c>
      <c r="BX33" s="21" t="s">
        <v>190</v>
      </c>
      <c r="BY33" s="15" t="s">
        <v>190</v>
      </c>
      <c r="BZ33" s="22" t="s">
        <v>191</v>
      </c>
      <c r="CA33" s="24" t="s">
        <v>190</v>
      </c>
      <c r="CB33" s="218" t="str">
        <f>VLOOKUP(A33,Datos!$C$2:$AJ$25,34,0)</f>
        <v>Subdirección Financiera</v>
      </c>
    </row>
    <row r="34" spans="1:80" ht="399.95" customHeight="1" x14ac:dyDescent="0.2">
      <c r="A34" s="27" t="s">
        <v>10</v>
      </c>
      <c r="B34" s="27" t="s">
        <v>11</v>
      </c>
      <c r="C34" s="10" t="s">
        <v>695</v>
      </c>
      <c r="D34" s="27" t="s">
        <v>696</v>
      </c>
      <c r="E34" s="112" t="s">
        <v>3</v>
      </c>
      <c r="F34" s="10" t="s">
        <v>700</v>
      </c>
      <c r="G34" s="97" t="s">
        <v>701</v>
      </c>
      <c r="H34" s="27" t="s">
        <v>9</v>
      </c>
      <c r="I34" s="27" t="s">
        <v>194</v>
      </c>
      <c r="J34" s="27" t="s">
        <v>14</v>
      </c>
      <c r="K34" s="10" t="s">
        <v>702</v>
      </c>
      <c r="L34" s="10" t="s">
        <v>703</v>
      </c>
      <c r="M34" s="10" t="s">
        <v>704</v>
      </c>
      <c r="N34" s="10" t="s">
        <v>697</v>
      </c>
      <c r="O34" s="10" t="s">
        <v>170</v>
      </c>
      <c r="P34" s="10" t="s">
        <v>198</v>
      </c>
      <c r="Q34" s="10" t="s">
        <v>698</v>
      </c>
      <c r="R34" s="29" t="s">
        <v>172</v>
      </c>
      <c r="S34" s="98">
        <v>0.2</v>
      </c>
      <c r="T34" s="29" t="s">
        <v>13</v>
      </c>
      <c r="U34" s="98">
        <v>0.8</v>
      </c>
      <c r="V34" s="27" t="s">
        <v>110</v>
      </c>
      <c r="W34" s="10" t="s">
        <v>277</v>
      </c>
      <c r="X34" s="29" t="s">
        <v>172</v>
      </c>
      <c r="Y34" s="99">
        <v>5.04E-2</v>
      </c>
      <c r="Z34" s="29" t="s">
        <v>13</v>
      </c>
      <c r="AA34" s="99">
        <v>0.45000000000000007</v>
      </c>
      <c r="AB34" s="27" t="s">
        <v>110</v>
      </c>
      <c r="AC34" s="10" t="s">
        <v>278</v>
      </c>
      <c r="AD34" s="27" t="s">
        <v>202</v>
      </c>
      <c r="AE34" s="10" t="s">
        <v>705</v>
      </c>
      <c r="AF34" s="10" t="s">
        <v>706</v>
      </c>
      <c r="AG34" s="10" t="s">
        <v>707</v>
      </c>
      <c r="AH34" s="10" t="s">
        <v>653</v>
      </c>
      <c r="AI34" s="10" t="s">
        <v>716</v>
      </c>
      <c r="AJ34" s="10" t="s">
        <v>174</v>
      </c>
      <c r="AK34" s="10" t="s">
        <v>174</v>
      </c>
      <c r="AL34" s="10" t="s">
        <v>174</v>
      </c>
      <c r="AM34" s="10" t="s">
        <v>174</v>
      </c>
      <c r="AN34" s="10" t="s">
        <v>174</v>
      </c>
      <c r="AO34" s="10" t="s">
        <v>708</v>
      </c>
      <c r="AP34" s="10" t="s">
        <v>709</v>
      </c>
      <c r="AQ34" s="10" t="s">
        <v>710</v>
      </c>
      <c r="AR34" s="101">
        <v>43496</v>
      </c>
      <c r="AS34" s="16" t="s">
        <v>175</v>
      </c>
      <c r="AT34" s="21" t="s">
        <v>513</v>
      </c>
      <c r="AU34" s="15">
        <v>43599</v>
      </c>
      <c r="AV34" s="22" t="s">
        <v>175</v>
      </c>
      <c r="AW34" s="18" t="s">
        <v>711</v>
      </c>
      <c r="AX34" s="15">
        <v>43759</v>
      </c>
      <c r="AY34" s="16" t="s">
        <v>322</v>
      </c>
      <c r="AZ34" s="21" t="s">
        <v>712</v>
      </c>
      <c r="BA34" s="15">
        <v>43896</v>
      </c>
      <c r="BB34" s="22" t="s">
        <v>321</v>
      </c>
      <c r="BC34" s="18" t="s">
        <v>713</v>
      </c>
      <c r="BD34" s="15">
        <v>44075</v>
      </c>
      <c r="BE34" s="16" t="s">
        <v>183</v>
      </c>
      <c r="BF34" s="21" t="s">
        <v>699</v>
      </c>
      <c r="BG34" s="15">
        <v>44168</v>
      </c>
      <c r="BH34" s="22" t="s">
        <v>242</v>
      </c>
      <c r="BI34" s="18" t="s">
        <v>530</v>
      </c>
      <c r="BJ34" s="15">
        <v>44246</v>
      </c>
      <c r="BK34" s="16" t="s">
        <v>657</v>
      </c>
      <c r="BL34" s="21" t="s">
        <v>714</v>
      </c>
      <c r="BM34" s="15">
        <v>44545</v>
      </c>
      <c r="BN34" s="22" t="s">
        <v>175</v>
      </c>
      <c r="BO34" s="18" t="s">
        <v>715</v>
      </c>
      <c r="BP34" s="15" t="s">
        <v>190</v>
      </c>
      <c r="BQ34" s="16" t="s">
        <v>191</v>
      </c>
      <c r="BR34" s="21" t="s">
        <v>190</v>
      </c>
      <c r="BS34" s="15" t="s">
        <v>190</v>
      </c>
      <c r="BT34" s="22" t="s">
        <v>191</v>
      </c>
      <c r="BU34" s="18" t="s">
        <v>190</v>
      </c>
      <c r="BV34" s="15" t="s">
        <v>190</v>
      </c>
      <c r="BW34" s="16" t="s">
        <v>191</v>
      </c>
      <c r="BX34" s="21" t="s">
        <v>190</v>
      </c>
      <c r="BY34" s="15" t="s">
        <v>190</v>
      </c>
      <c r="BZ34" s="22" t="s">
        <v>191</v>
      </c>
      <c r="CA34" s="24" t="s">
        <v>190</v>
      </c>
      <c r="CB34" s="218" t="str">
        <f>VLOOKUP(A34,Datos!$C$2:$AJ$25,34,0)</f>
        <v>Oficina de Alta Consejería de Paz, Víctimas y Reconciliación</v>
      </c>
    </row>
    <row r="35" spans="1:80" x14ac:dyDescent="0.2">
      <c r="CB35" s="218"/>
    </row>
    <row r="36" spans="1:80" x14ac:dyDescent="0.2">
      <c r="CB36" s="218"/>
    </row>
    <row r="37" spans="1:80" x14ac:dyDescent="0.2">
      <c r="CB37" s="218"/>
    </row>
    <row r="38" spans="1:80" x14ac:dyDescent="0.2">
      <c r="CB38" s="218"/>
    </row>
    <row r="39" spans="1:80" x14ac:dyDescent="0.2">
      <c r="CB39" s="218"/>
    </row>
    <row r="40" spans="1:80" x14ac:dyDescent="0.2">
      <c r="CB40" s="218"/>
    </row>
    <row r="41" spans="1:80" x14ac:dyDescent="0.2">
      <c r="CB41" s="218"/>
    </row>
    <row r="42" spans="1:80" x14ac:dyDescent="0.2">
      <c r="CB42" s="218"/>
    </row>
    <row r="43" spans="1:80" x14ac:dyDescent="0.2">
      <c r="CB43" s="218"/>
    </row>
    <row r="44" spans="1:80" x14ac:dyDescent="0.2">
      <c r="CB44" s="218"/>
    </row>
    <row r="45" spans="1:80" x14ac:dyDescent="0.2">
      <c r="CB45" s="218"/>
    </row>
    <row r="46" spans="1:80" x14ac:dyDescent="0.2">
      <c r="CB46" s="218"/>
    </row>
    <row r="47" spans="1:80" x14ac:dyDescent="0.2">
      <c r="CB47" s="218"/>
    </row>
    <row r="48" spans="1:80" x14ac:dyDescent="0.2">
      <c r="CB48" s="218"/>
    </row>
    <row r="49" spans="80:80" x14ac:dyDescent="0.2">
      <c r="CB49" s="218"/>
    </row>
    <row r="50" spans="80:80" x14ac:dyDescent="0.2">
      <c r="CB50" s="218"/>
    </row>
    <row r="51" spans="80:80" x14ac:dyDescent="0.2">
      <c r="CB51" s="218"/>
    </row>
    <row r="52" spans="80:80" x14ac:dyDescent="0.2">
      <c r="CB52" s="218"/>
    </row>
    <row r="53" spans="80:80" x14ac:dyDescent="0.2">
      <c r="CB53" s="218"/>
    </row>
    <row r="54" spans="80:80" x14ac:dyDescent="0.2">
      <c r="CB54" s="218"/>
    </row>
    <row r="55" spans="80:80" x14ac:dyDescent="0.2">
      <c r="CB55" s="218"/>
    </row>
    <row r="56" spans="80:80" x14ac:dyDescent="0.2">
      <c r="CB56" s="218"/>
    </row>
    <row r="57" spans="80:80" x14ac:dyDescent="0.2">
      <c r="CB57" s="218"/>
    </row>
    <row r="58" spans="80:80" x14ac:dyDescent="0.2">
      <c r="CB58" s="218"/>
    </row>
    <row r="59" spans="80:80" x14ac:dyDescent="0.2">
      <c r="CB59" s="218"/>
    </row>
    <row r="60" spans="80:80" x14ac:dyDescent="0.2">
      <c r="CB60" s="218"/>
    </row>
    <row r="61" spans="80:80" x14ac:dyDescent="0.2">
      <c r="CB61" s="218"/>
    </row>
    <row r="62" spans="80:80" x14ac:dyDescent="0.2">
      <c r="CB62" s="218"/>
    </row>
    <row r="63" spans="80:80" x14ac:dyDescent="0.2">
      <c r="CB63" s="218"/>
    </row>
    <row r="64" spans="80:80" x14ac:dyDescent="0.2">
      <c r="CB64" s="218"/>
    </row>
    <row r="65" spans="80:80" x14ac:dyDescent="0.2">
      <c r="CB65" s="218"/>
    </row>
    <row r="66" spans="80:80" x14ac:dyDescent="0.2">
      <c r="CB66" s="218"/>
    </row>
    <row r="67" spans="80:80" x14ac:dyDescent="0.2">
      <c r="CB67" s="218"/>
    </row>
    <row r="68" spans="80:80" x14ac:dyDescent="0.2">
      <c r="CB68" s="218"/>
    </row>
    <row r="69" spans="80:80" x14ac:dyDescent="0.2">
      <c r="CB69" s="218"/>
    </row>
    <row r="70" spans="80:80" x14ac:dyDescent="0.2">
      <c r="CB70" s="218"/>
    </row>
    <row r="71" spans="80:80" x14ac:dyDescent="0.2">
      <c r="CB71" s="218"/>
    </row>
    <row r="72" spans="80:80" x14ac:dyDescent="0.2">
      <c r="CB72" s="218"/>
    </row>
    <row r="73" spans="80:80" x14ac:dyDescent="0.2">
      <c r="CB73" s="218"/>
    </row>
    <row r="74" spans="80:80" x14ac:dyDescent="0.2">
      <c r="CB74" s="218"/>
    </row>
    <row r="75" spans="80:80" x14ac:dyDescent="0.2">
      <c r="CB75" s="218"/>
    </row>
    <row r="76" spans="80:80" x14ac:dyDescent="0.2">
      <c r="CB76" s="218"/>
    </row>
    <row r="77" spans="80:80" x14ac:dyDescent="0.2">
      <c r="CB77" s="218"/>
    </row>
    <row r="78" spans="80:80" x14ac:dyDescent="0.2">
      <c r="CB78" s="218"/>
    </row>
    <row r="79" spans="80:80" x14ac:dyDescent="0.2">
      <c r="CB79" s="218"/>
    </row>
    <row r="80" spans="80:80" x14ac:dyDescent="0.2">
      <c r="CB80" s="218"/>
    </row>
    <row r="81" spans="80:80" x14ac:dyDescent="0.2">
      <c r="CB81" s="218"/>
    </row>
    <row r="82" spans="80:80" x14ac:dyDescent="0.2">
      <c r="CB82" s="218"/>
    </row>
    <row r="83" spans="80:80" x14ac:dyDescent="0.2">
      <c r="CB83" s="218"/>
    </row>
    <row r="84" spans="80:80" x14ac:dyDescent="0.2">
      <c r="CB84" s="218"/>
    </row>
    <row r="85" spans="80:80" x14ac:dyDescent="0.2">
      <c r="CB85" s="218"/>
    </row>
    <row r="86" spans="80:80" x14ac:dyDescent="0.2">
      <c r="CB86" s="218"/>
    </row>
    <row r="87" spans="80:80" x14ac:dyDescent="0.2">
      <c r="CB87" s="218"/>
    </row>
    <row r="88" spans="80:80" x14ac:dyDescent="0.2">
      <c r="CB88" s="218"/>
    </row>
    <row r="89" spans="80:80" x14ac:dyDescent="0.2">
      <c r="CB89" s="218"/>
    </row>
    <row r="90" spans="80:80" x14ac:dyDescent="0.2">
      <c r="CB90" s="218"/>
    </row>
    <row r="91" spans="80:80" x14ac:dyDescent="0.2">
      <c r="CB91" s="218"/>
    </row>
    <row r="92" spans="80:80" x14ac:dyDescent="0.2">
      <c r="CB92" s="218"/>
    </row>
    <row r="93" spans="80:80" x14ac:dyDescent="0.2">
      <c r="CB93" s="218"/>
    </row>
    <row r="94" spans="80:80" x14ac:dyDescent="0.2">
      <c r="CB94" s="218"/>
    </row>
    <row r="95" spans="80:80" x14ac:dyDescent="0.2">
      <c r="CB95" s="218"/>
    </row>
    <row r="96" spans="80:80" x14ac:dyDescent="0.2">
      <c r="CB96" s="218"/>
    </row>
    <row r="97" spans="80:80" x14ac:dyDescent="0.2">
      <c r="CB97" s="218"/>
    </row>
    <row r="98" spans="80:80" x14ac:dyDescent="0.2">
      <c r="CB98" s="218"/>
    </row>
    <row r="99" spans="80:80" x14ac:dyDescent="0.2">
      <c r="CB99" s="218"/>
    </row>
    <row r="100" spans="80:80" x14ac:dyDescent="0.2">
      <c r="CB100" s="218"/>
    </row>
    <row r="101" spans="80:80" x14ac:dyDescent="0.2">
      <c r="CB101" s="218"/>
    </row>
    <row r="102" spans="80:80" x14ac:dyDescent="0.2">
      <c r="CB102" s="218"/>
    </row>
    <row r="103" spans="80:80" x14ac:dyDescent="0.2">
      <c r="CB103" s="218"/>
    </row>
    <row r="104" spans="80:80" x14ac:dyDescent="0.2">
      <c r="CB104" s="218"/>
    </row>
    <row r="105" spans="80:80" x14ac:dyDescent="0.2">
      <c r="CB105" s="218"/>
    </row>
    <row r="106" spans="80:80" x14ac:dyDescent="0.2">
      <c r="CB106" s="218"/>
    </row>
    <row r="107" spans="80:80" x14ac:dyDescent="0.2">
      <c r="CB107" s="218"/>
    </row>
    <row r="108" spans="80:80" x14ac:dyDescent="0.2">
      <c r="CB108" s="218"/>
    </row>
    <row r="109" spans="80:80" x14ac:dyDescent="0.2">
      <c r="CB109" s="218"/>
    </row>
    <row r="110" spans="80:80" x14ac:dyDescent="0.2">
      <c r="CB110" s="218"/>
    </row>
    <row r="111" spans="80:80" x14ac:dyDescent="0.2">
      <c r="CB111" s="218"/>
    </row>
    <row r="112" spans="80:80" x14ac:dyDescent="0.2">
      <c r="CB112" s="218"/>
    </row>
    <row r="113" spans="80:80" x14ac:dyDescent="0.2">
      <c r="CB113" s="218"/>
    </row>
    <row r="114" spans="80:80" x14ac:dyDescent="0.2">
      <c r="CB114" s="218"/>
    </row>
    <row r="115" spans="80:80" x14ac:dyDescent="0.2">
      <c r="CB115" s="218"/>
    </row>
    <row r="116" spans="80:80" x14ac:dyDescent="0.2">
      <c r="CB116" s="218"/>
    </row>
    <row r="117" spans="80:80" x14ac:dyDescent="0.2">
      <c r="CB117" s="218"/>
    </row>
  </sheetData>
  <sheetProtection password="C5C7" sheet="1" formatColumns="0" formatRows="0" autoFilter="0"/>
  <autoFilter ref="A11:CA11" xr:uid="{8C45B670-0469-42EE-9188-EFDE195AFB5D}"/>
  <mergeCells count="14">
    <mergeCell ref="A1:AB1"/>
    <mergeCell ref="K9:M10"/>
    <mergeCell ref="N9:Q10"/>
    <mergeCell ref="R9:S9"/>
    <mergeCell ref="T9:W10"/>
    <mergeCell ref="X9:AC10"/>
    <mergeCell ref="R6:AC7"/>
    <mergeCell ref="A2:AQ4"/>
    <mergeCell ref="AD9:AQ9"/>
    <mergeCell ref="AR9:CA10"/>
    <mergeCell ref="AE10:AI10"/>
    <mergeCell ref="AJ10:AN10"/>
    <mergeCell ref="AO10:AQ10"/>
    <mergeCell ref="A5:AB5"/>
  </mergeCells>
  <conditionalFormatting sqref="V12:V34">
    <cfRule type="cellIs" dxfId="43" priority="5" operator="equal">
      <formula>"Bajo"</formula>
    </cfRule>
    <cfRule type="cellIs" dxfId="42" priority="6" operator="equal">
      <formula>"Alto"</formula>
    </cfRule>
    <cfRule type="cellIs" dxfId="41" priority="7" operator="equal">
      <formula>"Extremo"</formula>
    </cfRule>
    <cfRule type="cellIs" dxfId="40" priority="8" operator="equal">
      <formula>"Moderado"</formula>
    </cfRule>
  </conditionalFormatting>
  <conditionalFormatting sqref="AB12:AB34">
    <cfRule type="cellIs" dxfId="39" priority="1" operator="equal">
      <formula>"Alto"</formula>
    </cfRule>
    <cfRule type="cellIs" dxfId="38" priority="2" operator="equal">
      <formula>"Moderado"</formula>
    </cfRule>
    <cfRule type="cellIs" dxfId="37" priority="3" operator="equal">
      <formula>"Extremo"</formula>
    </cfRule>
    <cfRule type="cellIs" dxfId="36" priority="4"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4</oddFooter>
  </headerFooter>
  <colBreaks count="2" manualBreakCount="2">
    <brk id="30" max="33" man="1"/>
    <brk id="76"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33" operator="equal" id="{CC4AD8EC-B479-403B-9BA3-31F0CBD0A93D}">
            <xm:f>'\Users\Cesar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34" operator="equal" id="{18F886A2-A95A-4BC9-8EDF-805ACE5AB9DF}">
            <xm:f>'\Users\Cesar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35" operator="equal" id="{B54B708C-703A-4695-8711-57D5F062E818}">
            <xm:f>'\Users\Cesar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36" operator="equal" id="{4D95403E-CD51-405A-935C-3DF829B60185}">
            <xm:f>'\Users\Cesar Arcos\Desktop\Alcaldía Bogotá\Metodología riesgos Alcaldía\Instrumento\Formatos\2021\Nuevos\[2210111-FT-471 Mapa de riesgos del proceso o proyecto de inversión V6.xlsx]Datos'!#REF!</xm:f>
            <x14:dxf>
              <fill>
                <patternFill>
                  <bgColor rgb="FFFF0000"/>
                </patternFill>
              </fill>
            </x14:dxf>
          </x14:cfRule>
          <xm:sqref>V12:V34 AB12:AB34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A1:D19"/>
  <sheetViews>
    <sheetView showGridLines="0" workbookViewId="0"/>
  </sheetViews>
  <sheetFormatPr baseColWidth="10" defaultColWidth="11.42578125" defaultRowHeight="15" x14ac:dyDescent="0.25"/>
  <cols>
    <col min="1" max="1" width="37.5703125" style="30" customWidth="1"/>
    <col min="2" max="2" width="48.7109375" style="30" customWidth="1"/>
    <col min="3" max="3" width="12.7109375" style="30" customWidth="1"/>
    <col min="4" max="16384" width="11.42578125" style="30"/>
  </cols>
  <sheetData>
    <row r="1" spans="1:4" x14ac:dyDescent="0.25">
      <c r="A1" s="76" t="s">
        <v>105</v>
      </c>
      <c r="B1" s="76" t="s">
        <v>83</v>
      </c>
      <c r="C1" s="76" t="s">
        <v>102</v>
      </c>
      <c r="D1" s="76" t="s">
        <v>106</v>
      </c>
    </row>
    <row r="2" spans="1:4" ht="15" customHeight="1" x14ac:dyDescent="0.25">
      <c r="A2" s="79" t="s">
        <v>9</v>
      </c>
      <c r="B2" s="70" t="s">
        <v>895</v>
      </c>
      <c r="C2" s="62">
        <v>16</v>
      </c>
      <c r="D2" s="80">
        <f>C2/$C$4</f>
        <v>0.69565217391304346</v>
      </c>
    </row>
    <row r="3" spans="1:4" ht="15" customHeight="1" x14ac:dyDescent="0.25">
      <c r="A3" s="70"/>
      <c r="B3" s="70" t="s">
        <v>896</v>
      </c>
      <c r="C3" s="62">
        <v>7</v>
      </c>
      <c r="D3" s="80">
        <f>C3/$C$4</f>
        <v>0.30434782608695654</v>
      </c>
    </row>
    <row r="4" spans="1:4" ht="15" customHeight="1" x14ac:dyDescent="0.25">
      <c r="A4" s="75" t="s">
        <v>104</v>
      </c>
      <c r="B4" s="71"/>
      <c r="C4" s="63">
        <f>SUM(C2:C3)</f>
        <v>23</v>
      </c>
      <c r="D4" s="81">
        <f>SUM(D2:D3)</f>
        <v>1</v>
      </c>
    </row>
    <row r="5" spans="1:4" ht="15" customHeight="1" x14ac:dyDescent="0.25">
      <c r="A5" s="70"/>
      <c r="B5" s="72"/>
      <c r="C5" s="62"/>
      <c r="D5" s="82"/>
    </row>
    <row r="6" spans="1:4" x14ac:dyDescent="0.25">
      <c r="A6" s="73"/>
      <c r="B6" s="73"/>
      <c r="C6" s="83"/>
      <c r="D6" s="84"/>
    </row>
    <row r="7" spans="1:4" x14ac:dyDescent="0.25">
      <c r="A7" s="70"/>
      <c r="B7" s="70"/>
      <c r="C7" s="70"/>
      <c r="D7" s="70"/>
    </row>
    <row r="8" spans="1:4" x14ac:dyDescent="0.25">
      <c r="A8" s="70"/>
      <c r="B8" s="70"/>
      <c r="C8" s="70"/>
      <c r="D8" s="70"/>
    </row>
    <row r="9" spans="1:4" x14ac:dyDescent="0.25">
      <c r="A9" s="70"/>
      <c r="B9" s="70"/>
      <c r="C9" s="70"/>
      <c r="D9" s="70"/>
    </row>
    <row r="10" spans="1:4" x14ac:dyDescent="0.25">
      <c r="A10" s="70"/>
      <c r="B10" s="70"/>
      <c r="C10" s="70"/>
      <c r="D10" s="70"/>
    </row>
    <row r="11" spans="1:4" ht="15" customHeight="1" x14ac:dyDescent="0.25">
      <c r="A11" s="70"/>
      <c r="B11" s="70"/>
      <c r="C11" s="70"/>
      <c r="D11" s="70"/>
    </row>
    <row r="12" spans="1:4" x14ac:dyDescent="0.25">
      <c r="A12" s="70"/>
      <c r="B12" s="70"/>
      <c r="C12" s="70"/>
      <c r="D12" s="70"/>
    </row>
    <row r="13" spans="1:4" x14ac:dyDescent="0.25">
      <c r="A13" s="70"/>
      <c r="B13" s="70"/>
      <c r="C13" s="70"/>
      <c r="D13" s="70"/>
    </row>
    <row r="19" ht="37.5" customHeight="1" x14ac:dyDescent="0.25"/>
  </sheetData>
  <sheetProtection password="C5C7"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161"/>
  <sheetViews>
    <sheetView showGridLines="0" zoomScale="85" zoomScaleNormal="85" workbookViewId="0"/>
  </sheetViews>
  <sheetFormatPr baseColWidth="10" defaultColWidth="87.140625" defaultRowHeight="15" x14ac:dyDescent="0.25"/>
  <cols>
    <col min="1" max="1" width="63.28515625" style="28" bestFit="1" customWidth="1"/>
    <col min="2" max="2" width="10" style="28" bestFit="1" customWidth="1"/>
    <col min="3" max="3" width="87.140625" style="28"/>
    <col min="4" max="9" width="45.7109375" style="28" customWidth="1"/>
    <col min="10" max="16384" width="87.140625" style="28"/>
  </cols>
  <sheetData>
    <row r="3" spans="1:2" ht="30" customHeight="1" x14ac:dyDescent="0.25">
      <c r="A3" s="64" t="s">
        <v>101</v>
      </c>
      <c r="B3" s="28" t="s">
        <v>121</v>
      </c>
    </row>
    <row r="4" spans="1:2" x14ac:dyDescent="0.25">
      <c r="A4" s="77" t="s">
        <v>98</v>
      </c>
      <c r="B4" s="78">
        <v>2</v>
      </c>
    </row>
    <row r="5" spans="1:2" x14ac:dyDescent="0.25">
      <c r="A5" s="77" t="s">
        <v>92</v>
      </c>
      <c r="B5" s="78">
        <v>3</v>
      </c>
    </row>
    <row r="6" spans="1:2" x14ac:dyDescent="0.25">
      <c r="A6" s="77" t="s">
        <v>96</v>
      </c>
      <c r="B6" s="78">
        <v>2</v>
      </c>
    </row>
    <row r="7" spans="1:2" x14ac:dyDescent="0.25">
      <c r="A7" s="77" t="s">
        <v>892</v>
      </c>
      <c r="B7" s="78">
        <v>1</v>
      </c>
    </row>
    <row r="8" spans="1:2" x14ac:dyDescent="0.25">
      <c r="A8" s="77" t="s">
        <v>804</v>
      </c>
      <c r="B8" s="78">
        <v>1</v>
      </c>
    </row>
    <row r="9" spans="1:2" ht="30" x14ac:dyDescent="0.25">
      <c r="A9" s="77" t="s">
        <v>786</v>
      </c>
      <c r="B9" s="78">
        <v>1</v>
      </c>
    </row>
    <row r="10" spans="1:2" x14ac:dyDescent="0.25">
      <c r="A10" s="77" t="s">
        <v>867</v>
      </c>
      <c r="B10" s="78">
        <v>1</v>
      </c>
    </row>
    <row r="11" spans="1:2" x14ac:dyDescent="0.25">
      <c r="A11" s="77" t="s">
        <v>842</v>
      </c>
      <c r="B11" s="78">
        <v>1</v>
      </c>
    </row>
    <row r="12" spans="1:2" x14ac:dyDescent="0.25">
      <c r="A12" s="77" t="s">
        <v>863</v>
      </c>
      <c r="B12" s="78">
        <v>2</v>
      </c>
    </row>
    <row r="13" spans="1:2" x14ac:dyDescent="0.25">
      <c r="A13" s="77" t="s">
        <v>95</v>
      </c>
      <c r="B13" s="78">
        <v>1</v>
      </c>
    </row>
    <row r="14" spans="1:2" x14ac:dyDescent="0.25">
      <c r="A14" s="77" t="s">
        <v>100</v>
      </c>
      <c r="B14" s="78">
        <v>4</v>
      </c>
    </row>
    <row r="15" spans="1:2" x14ac:dyDescent="0.25">
      <c r="A15" s="77" t="s">
        <v>99</v>
      </c>
      <c r="B15" s="78">
        <v>2</v>
      </c>
    </row>
    <row r="16" spans="1:2" x14ac:dyDescent="0.25">
      <c r="A16" s="77" t="s">
        <v>93</v>
      </c>
      <c r="B16" s="78">
        <v>2</v>
      </c>
    </row>
    <row r="17" spans="1:3" x14ac:dyDescent="0.25">
      <c r="A17" s="65" t="s">
        <v>90</v>
      </c>
      <c r="B17" s="66">
        <v>23</v>
      </c>
    </row>
    <row r="18" spans="1:3" x14ac:dyDescent="0.25">
      <c r="A18"/>
      <c r="B18"/>
    </row>
    <row r="19" spans="1:3" x14ac:dyDescent="0.25">
      <c r="A19"/>
      <c r="B19"/>
    </row>
    <row r="20" spans="1:3" x14ac:dyDescent="0.25">
      <c r="A20"/>
      <c r="B20"/>
    </row>
    <row r="21" spans="1:3" x14ac:dyDescent="0.25">
      <c r="A21"/>
      <c r="B21"/>
    </row>
    <row r="22" spans="1:3" x14ac:dyDescent="0.25">
      <c r="A22"/>
      <c r="B22"/>
    </row>
    <row r="26" spans="1:3" ht="30" customHeight="1" x14ac:dyDescent="0.25">
      <c r="A26" s="64" t="s">
        <v>129</v>
      </c>
      <c r="B26" s="28" t="s">
        <v>121</v>
      </c>
      <c r="C26"/>
    </row>
    <row r="27" spans="1:3" x14ac:dyDescent="0.25">
      <c r="A27" s="77" t="s">
        <v>112</v>
      </c>
      <c r="B27" s="78">
        <v>1</v>
      </c>
      <c r="C27"/>
    </row>
    <row r="28" spans="1:3" ht="45" x14ac:dyDescent="0.25">
      <c r="A28" s="77" t="s">
        <v>10</v>
      </c>
      <c r="B28" s="78">
        <v>1</v>
      </c>
      <c r="C28"/>
    </row>
    <row r="29" spans="1:3" x14ac:dyDescent="0.25">
      <c r="A29" s="77" t="s">
        <v>113</v>
      </c>
      <c r="B29" s="78">
        <v>2</v>
      </c>
      <c r="C29"/>
    </row>
    <row r="30" spans="1:3" x14ac:dyDescent="0.25">
      <c r="A30" s="77" t="s">
        <v>114</v>
      </c>
      <c r="B30" s="78">
        <v>1</v>
      </c>
      <c r="C30"/>
    </row>
    <row r="31" spans="1:3" x14ac:dyDescent="0.25">
      <c r="A31" s="77" t="s">
        <v>37</v>
      </c>
      <c r="B31" s="78">
        <v>1</v>
      </c>
      <c r="C31"/>
    </row>
    <row r="32" spans="1:3" x14ac:dyDescent="0.25">
      <c r="A32" s="77" t="s">
        <v>40</v>
      </c>
      <c r="B32" s="78">
        <v>1</v>
      </c>
      <c r="C32"/>
    </row>
    <row r="33" spans="1:3" x14ac:dyDescent="0.25">
      <c r="A33" s="77" t="s">
        <v>115</v>
      </c>
      <c r="B33" s="78">
        <v>1</v>
      </c>
      <c r="C33"/>
    </row>
    <row r="34" spans="1:3" ht="30" x14ac:dyDescent="0.25">
      <c r="A34" s="77" t="s">
        <v>48</v>
      </c>
      <c r="B34" s="78">
        <v>2</v>
      </c>
      <c r="C34"/>
    </row>
    <row r="35" spans="1:3" x14ac:dyDescent="0.25">
      <c r="A35" s="77" t="s">
        <v>50</v>
      </c>
      <c r="B35" s="78">
        <v>2</v>
      </c>
      <c r="C35"/>
    </row>
    <row r="36" spans="1:3" x14ac:dyDescent="0.25">
      <c r="A36" s="77" t="s">
        <v>116</v>
      </c>
      <c r="B36" s="78">
        <v>1</v>
      </c>
      <c r="C36"/>
    </row>
    <row r="37" spans="1:3" x14ac:dyDescent="0.25">
      <c r="A37" s="77" t="s">
        <v>54</v>
      </c>
      <c r="B37" s="78">
        <v>1</v>
      </c>
      <c r="C37"/>
    </row>
    <row r="38" spans="1:3" x14ac:dyDescent="0.25">
      <c r="A38" s="77" t="s">
        <v>55</v>
      </c>
      <c r="B38" s="78">
        <v>2</v>
      </c>
      <c r="C38"/>
    </row>
    <row r="39" spans="1:3" x14ac:dyDescent="0.25">
      <c r="A39" s="77" t="s">
        <v>117</v>
      </c>
      <c r="B39" s="78">
        <v>1</v>
      </c>
      <c r="C39"/>
    </row>
    <row r="40" spans="1:3" x14ac:dyDescent="0.25">
      <c r="A40" s="77" t="s">
        <v>118</v>
      </c>
      <c r="B40" s="78">
        <v>2</v>
      </c>
      <c r="C40"/>
    </row>
    <row r="41" spans="1:3" x14ac:dyDescent="0.25">
      <c r="A41" s="77" t="s">
        <v>119</v>
      </c>
      <c r="B41" s="78">
        <v>2</v>
      </c>
      <c r="C41"/>
    </row>
    <row r="42" spans="1:3" x14ac:dyDescent="0.25">
      <c r="A42" s="77" t="s">
        <v>120</v>
      </c>
      <c r="B42" s="78">
        <v>1</v>
      </c>
      <c r="C42"/>
    </row>
    <row r="43" spans="1:3" ht="30" x14ac:dyDescent="0.25">
      <c r="A43" s="77" t="s">
        <v>47</v>
      </c>
      <c r="B43" s="78">
        <v>1</v>
      </c>
      <c r="C43"/>
    </row>
    <row r="44" spans="1:3" x14ac:dyDescent="0.25">
      <c r="A44" s="65" t="s">
        <v>90</v>
      </c>
      <c r="B44" s="66">
        <v>23</v>
      </c>
    </row>
    <row r="45" spans="1:3"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sheetData>
  <sheetProtection password="C5C7" sheet="1" objects="1" scenarios="1"/>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30"/>
    <col min="2" max="2" width="5.7109375" style="30" customWidth="1"/>
    <col min="3" max="3" width="6.85546875" style="30" customWidth="1"/>
    <col min="4" max="4" width="19.28515625" style="30" customWidth="1"/>
    <col min="5" max="5" width="4.140625" style="30" customWidth="1"/>
    <col min="6" max="6" width="19.7109375" style="30" customWidth="1"/>
    <col min="7" max="7" width="2" style="30" customWidth="1"/>
    <col min="8" max="8" width="19.7109375" style="30" customWidth="1"/>
    <col min="9" max="9" width="2" style="30" customWidth="1"/>
    <col min="10" max="10" width="19.7109375" style="30" customWidth="1"/>
    <col min="11" max="11" width="2.42578125" style="30" customWidth="1"/>
    <col min="12" max="12" width="19.7109375" style="30" customWidth="1"/>
    <col min="13" max="13" width="2.5703125" style="30" customWidth="1"/>
    <col min="14" max="14" width="19.7109375" style="30" customWidth="1"/>
    <col min="15" max="15" width="5.7109375" style="30" customWidth="1"/>
    <col min="16" max="16384" width="11.42578125" style="30"/>
  </cols>
  <sheetData>
    <row r="1" spans="2:18" ht="19.5" customHeight="1" x14ac:dyDescent="0.25"/>
    <row r="2" spans="2:18" ht="27" customHeight="1" x14ac:dyDescent="0.25">
      <c r="B2" s="166" t="s">
        <v>122</v>
      </c>
      <c r="C2" s="167"/>
      <c r="D2" s="167"/>
      <c r="E2" s="167"/>
      <c r="F2" s="167"/>
      <c r="G2" s="167"/>
      <c r="H2" s="167"/>
      <c r="I2" s="167"/>
      <c r="J2" s="167"/>
      <c r="K2" s="167"/>
      <c r="L2" s="167"/>
      <c r="M2" s="167"/>
      <c r="N2" s="167"/>
      <c r="O2" s="168"/>
    </row>
    <row r="3" spans="2:18" ht="30" customHeight="1" x14ac:dyDescent="0.25">
      <c r="B3" s="169"/>
      <c r="C3" s="170"/>
      <c r="D3" s="170"/>
      <c r="E3" s="170"/>
      <c r="F3" s="170"/>
      <c r="G3" s="170"/>
      <c r="H3" s="170"/>
      <c r="I3" s="170"/>
      <c r="J3" s="170"/>
      <c r="K3" s="170"/>
      <c r="L3" s="170"/>
      <c r="M3" s="170"/>
      <c r="N3" s="170"/>
      <c r="O3" s="171"/>
    </row>
    <row r="4" spans="2:18" ht="19.5" customHeight="1" x14ac:dyDescent="0.25">
      <c r="B4" s="32"/>
      <c r="C4" s="31"/>
      <c r="D4" s="31"/>
      <c r="E4" s="31"/>
      <c r="F4" s="31"/>
      <c r="G4" s="31"/>
      <c r="H4" s="31"/>
      <c r="I4" s="31"/>
      <c r="J4" s="31"/>
      <c r="K4" s="31"/>
      <c r="L4" s="31"/>
      <c r="M4" s="31"/>
      <c r="N4" s="31"/>
      <c r="O4" s="47"/>
    </row>
    <row r="5" spans="2:18" x14ac:dyDescent="0.25">
      <c r="B5" s="32"/>
      <c r="C5" s="34"/>
      <c r="D5" s="33"/>
      <c r="E5" s="34"/>
      <c r="F5" s="33"/>
      <c r="G5" s="34"/>
      <c r="H5" s="33"/>
      <c r="I5" s="34"/>
      <c r="J5" s="33"/>
      <c r="K5" s="34"/>
      <c r="L5" s="33"/>
      <c r="M5" s="34"/>
      <c r="N5" s="33"/>
      <c r="O5" s="47"/>
    </row>
    <row r="6" spans="2:18" ht="40.5" customHeight="1" x14ac:dyDescent="0.25">
      <c r="B6" s="32"/>
      <c r="C6" s="165" t="s">
        <v>108</v>
      </c>
      <c r="D6" s="35" t="str">
        <f>Datos!T2</f>
        <v>Muy alta (5)</v>
      </c>
      <c r="E6" s="34"/>
      <c r="F6" s="36">
        <f>COUNTIFS(Mapa_riesgos!$R$12:$R$34,$D6,Mapa_riesgos!$Z$12:$Z$34,F$16)</f>
        <v>0</v>
      </c>
      <c r="G6" s="37"/>
      <c r="H6" s="36">
        <f>COUNTIFS(Mapa_riesgos!$R$12:$R$34,$D6,Mapa_riesgos!$Z$12:$Z$34,H$16)</f>
        <v>0</v>
      </c>
      <c r="I6" s="37"/>
      <c r="J6" s="38">
        <f>COUNTIFS(Mapa_riesgos!$R$12:$R$34,$D6,Mapa_riesgos!$Z$12:$Z$34,J$16)</f>
        <v>0</v>
      </c>
      <c r="K6" s="37"/>
      <c r="L6" s="38">
        <f>COUNTIFS(Mapa_riesgos!$R$12:$R$34,$D6,Mapa_riesgos!$Z$12:$Z$34,L$16)</f>
        <v>0</v>
      </c>
      <c r="M6" s="37"/>
      <c r="N6" s="38">
        <f>COUNTIFS(Mapa_riesgos!$R$12:$R$34,$D6,Mapa_riesgos!$Z$12:$Z$34,N$16)</f>
        <v>0</v>
      </c>
      <c r="O6" s="47"/>
    </row>
    <row r="7" spans="2:18" ht="12" customHeight="1" x14ac:dyDescent="0.25">
      <c r="B7" s="32"/>
      <c r="C7" s="165"/>
      <c r="D7" s="39"/>
      <c r="E7" s="34"/>
      <c r="F7" s="40"/>
      <c r="G7" s="37"/>
      <c r="H7" s="40"/>
      <c r="I7" s="37"/>
      <c r="J7" s="40"/>
      <c r="K7" s="37"/>
      <c r="L7" s="40"/>
      <c r="M7" s="37"/>
      <c r="N7" s="40"/>
      <c r="O7" s="47"/>
    </row>
    <row r="8" spans="2:18" ht="40.5" customHeight="1" x14ac:dyDescent="0.25">
      <c r="B8" s="32"/>
      <c r="C8" s="165"/>
      <c r="D8" s="35" t="str">
        <f>Datos!T3</f>
        <v>Alta (4)</v>
      </c>
      <c r="E8" s="34"/>
      <c r="F8" s="41">
        <f>COUNTIFS(Mapa_riesgos!$R$12:$R$34,$D8,Mapa_riesgos!$Z$12:$Z$34,F$16)</f>
        <v>0</v>
      </c>
      <c r="G8" s="37"/>
      <c r="H8" s="36">
        <f>COUNTIFS(Mapa_riesgos!$R$12:$R$34,$D8,Mapa_riesgos!$Z$12:$Z$34,H$16)</f>
        <v>0</v>
      </c>
      <c r="I8" s="37"/>
      <c r="J8" s="36">
        <f>COUNTIFS(Mapa_riesgos!$R$12:$R$34,$D8,Mapa_riesgos!$Z$12:$Z$34,J$16)</f>
        <v>0</v>
      </c>
      <c r="K8" s="37"/>
      <c r="L8" s="38">
        <f>COUNTIFS(Mapa_riesgos!$R$12:$R$34,$D8,Mapa_riesgos!$Z$12:$Z$34,L$16)</f>
        <v>0</v>
      </c>
      <c r="M8" s="37"/>
      <c r="N8" s="38">
        <f>COUNTIFS(Mapa_riesgos!$R$12:$R$34,$D8,Mapa_riesgos!$Z$12:$Z$34,N$16)</f>
        <v>0</v>
      </c>
      <c r="O8" s="47"/>
    </row>
    <row r="9" spans="2:18" ht="11.25" customHeight="1" x14ac:dyDescent="0.25">
      <c r="B9" s="32"/>
      <c r="C9" s="165"/>
      <c r="D9" s="39"/>
      <c r="E9" s="34"/>
      <c r="F9" s="40"/>
      <c r="G9" s="37"/>
      <c r="H9" s="40"/>
      <c r="I9" s="37"/>
      <c r="J9" s="40"/>
      <c r="K9" s="37"/>
      <c r="L9" s="40"/>
      <c r="M9" s="37"/>
      <c r="N9" s="40"/>
      <c r="O9" s="47"/>
    </row>
    <row r="10" spans="2:18" ht="40.5" customHeight="1" x14ac:dyDescent="0.25">
      <c r="B10" s="32"/>
      <c r="C10" s="165"/>
      <c r="D10" s="35" t="str">
        <f>Datos!T4</f>
        <v>Media (3)</v>
      </c>
      <c r="E10" s="34"/>
      <c r="F10" s="42">
        <f>COUNTIFS(Mapa_riesgos!$R$12:$R$34,$D10,Mapa_riesgos!$Z$12:$Z$34,F$16)</f>
        <v>0</v>
      </c>
      <c r="G10" s="37"/>
      <c r="H10" s="41">
        <f>COUNTIFS(Mapa_riesgos!$R$12:$R$34,$D10,Mapa_riesgos!$Z$12:$Z$34,H$16)</f>
        <v>0</v>
      </c>
      <c r="I10" s="37"/>
      <c r="J10" s="36">
        <f>COUNTIFS(Mapa_riesgos!$R$12:$R$34,$D10,Mapa_riesgos!$Z$12:$Z$34,J$16)</f>
        <v>0</v>
      </c>
      <c r="K10" s="37"/>
      <c r="L10" s="38">
        <f>COUNTIFS(Mapa_riesgos!$R$12:$R$34,$D10,Mapa_riesgos!$Z$12:$Z$34,L$16)</f>
        <v>1</v>
      </c>
      <c r="M10" s="37"/>
      <c r="N10" s="38">
        <f>COUNTIFS(Mapa_riesgos!$R$12:$R$34,$D10,Mapa_riesgos!$Z$12:$Z$34,N$16)</f>
        <v>0</v>
      </c>
      <c r="O10" s="47"/>
      <c r="Q10" s="67"/>
      <c r="R10" s="68"/>
    </row>
    <row r="11" spans="2:18" ht="9" customHeight="1" x14ac:dyDescent="0.25">
      <c r="B11" s="32"/>
      <c r="C11" s="165"/>
      <c r="D11" s="39"/>
      <c r="E11" s="34"/>
      <c r="F11" s="40"/>
      <c r="G11" s="37"/>
      <c r="H11" s="40"/>
      <c r="I11" s="37"/>
      <c r="J11" s="40"/>
      <c r="K11" s="37"/>
      <c r="L11" s="40"/>
      <c r="M11" s="37"/>
      <c r="N11" s="40"/>
      <c r="O11" s="47"/>
    </row>
    <row r="12" spans="2:18" ht="40.5" customHeight="1" x14ac:dyDescent="0.25">
      <c r="B12" s="32"/>
      <c r="C12" s="165"/>
      <c r="D12" s="35" t="str">
        <f>Datos!T5</f>
        <v>Baja (2)</v>
      </c>
      <c r="E12" s="34"/>
      <c r="F12" s="42">
        <f>COUNTIFS(Mapa_riesgos!$R$12:$R$34,$D12,Mapa_riesgos!$Z$12:$Z$34,F$16)</f>
        <v>0</v>
      </c>
      <c r="G12" s="37"/>
      <c r="H12" s="42">
        <f>COUNTIFS(Mapa_riesgos!$R$12:$R$34,$D12,Mapa_riesgos!$Z$12:$Z$34,H$16)</f>
        <v>0</v>
      </c>
      <c r="I12" s="37"/>
      <c r="J12" s="41">
        <f>COUNTIFS(Mapa_riesgos!$R$12:$R$34,$D12,Mapa_riesgos!$Z$12:$Z$34,J$16)</f>
        <v>0</v>
      </c>
      <c r="K12" s="37"/>
      <c r="L12" s="36">
        <f>COUNTIFS(Mapa_riesgos!$R$12:$R$34,$D12,Mapa_riesgos!$Z$12:$Z$34,L$16)</f>
        <v>1</v>
      </c>
      <c r="M12" s="37"/>
      <c r="N12" s="38">
        <f>COUNTIFS(Mapa_riesgos!$R$12:$R$34,$D12,Mapa_riesgos!$Z$12:$Z$34,N$16)</f>
        <v>0</v>
      </c>
      <c r="O12" s="47"/>
      <c r="Q12" s="67"/>
      <c r="R12" s="69"/>
    </row>
    <row r="13" spans="2:18" ht="9.75" customHeight="1" x14ac:dyDescent="0.25">
      <c r="B13" s="32"/>
      <c r="C13" s="165"/>
      <c r="D13" s="39"/>
      <c r="E13" s="34"/>
      <c r="F13" s="40"/>
      <c r="G13" s="37"/>
      <c r="H13" s="40"/>
      <c r="I13" s="37"/>
      <c r="J13" s="40"/>
      <c r="K13" s="37"/>
      <c r="L13" s="40"/>
      <c r="M13" s="37"/>
      <c r="N13" s="40"/>
      <c r="O13" s="47"/>
    </row>
    <row r="14" spans="2:18" ht="40.5" customHeight="1" x14ac:dyDescent="0.25">
      <c r="B14" s="32"/>
      <c r="C14" s="165"/>
      <c r="D14" s="35" t="str">
        <f>Datos!T6</f>
        <v>Muy baja (1)</v>
      </c>
      <c r="E14" s="34"/>
      <c r="F14" s="42">
        <f>COUNTIFS(Mapa_riesgos!$R$12:$R$34,$D14,Mapa_riesgos!$Z$12:$Z$34,F$16)</f>
        <v>0</v>
      </c>
      <c r="G14" s="37"/>
      <c r="H14" s="42">
        <f>COUNTIFS(Mapa_riesgos!$R$12:$R$34,$D14,Mapa_riesgos!$Z$12:$Z$34,H$16)</f>
        <v>0</v>
      </c>
      <c r="I14" s="37"/>
      <c r="J14" s="41">
        <f>COUNTIFS(Mapa_riesgos!$R$12:$R$34,$D14,Mapa_riesgos!$Z$12:$Z$34,J$16)</f>
        <v>4</v>
      </c>
      <c r="K14" s="37"/>
      <c r="L14" s="36">
        <f>COUNTIFS(Mapa_riesgos!$R$12:$R$34,$D14,Mapa_riesgos!$Z$12:$Z$34,L$16)</f>
        <v>11</v>
      </c>
      <c r="M14" s="37"/>
      <c r="N14" s="38">
        <f>COUNTIFS(Mapa_riesgos!$R$12:$R$34,$D14,Mapa_riesgos!$Z$12:$Z$34,N$16)</f>
        <v>6</v>
      </c>
      <c r="O14" s="47"/>
    </row>
    <row r="15" spans="2:18" ht="27.75" customHeight="1" x14ac:dyDescent="0.25">
      <c r="B15" s="32"/>
      <c r="C15" s="34"/>
      <c r="D15" s="33"/>
      <c r="E15" s="34"/>
      <c r="F15" s="33"/>
      <c r="G15" s="34"/>
      <c r="H15" s="33"/>
      <c r="I15" s="34"/>
      <c r="J15" s="33"/>
      <c r="K15" s="34"/>
      <c r="L15" s="33"/>
      <c r="M15" s="34"/>
      <c r="N15" s="33"/>
      <c r="O15" s="47"/>
    </row>
    <row r="16" spans="2:18" ht="41.25" customHeight="1" x14ac:dyDescent="0.25">
      <c r="B16" s="32"/>
      <c r="C16" s="34"/>
      <c r="D16" s="34"/>
      <c r="E16" s="34"/>
      <c r="F16" s="35" t="str">
        <f>Datos!U6</f>
        <v>Leve (1)</v>
      </c>
      <c r="G16" s="43"/>
      <c r="H16" s="35" t="str">
        <f>Datos!U5</f>
        <v>Menor (2)</v>
      </c>
      <c r="I16" s="43"/>
      <c r="J16" s="35" t="str">
        <f>Datos!U4</f>
        <v>Moderado (3)</v>
      </c>
      <c r="K16" s="43"/>
      <c r="L16" s="35" t="str">
        <f>Datos!U3</f>
        <v>Mayor (4)</v>
      </c>
      <c r="M16" s="43"/>
      <c r="N16" s="35" t="str">
        <f>Datos!U2</f>
        <v>Catastrófico (5)</v>
      </c>
      <c r="O16" s="47"/>
    </row>
    <row r="17" spans="2:15" ht="41.25" customHeight="1" x14ac:dyDescent="0.25">
      <c r="B17" s="32"/>
      <c r="C17" s="34"/>
      <c r="D17" s="34"/>
      <c r="E17" s="34"/>
      <c r="F17" s="44"/>
      <c r="G17" s="45"/>
      <c r="H17" s="44"/>
      <c r="I17" s="45"/>
      <c r="J17" s="46" t="s">
        <v>107</v>
      </c>
      <c r="K17" s="45"/>
      <c r="L17" s="44"/>
      <c r="M17" s="45"/>
      <c r="N17" s="44"/>
      <c r="O17" s="47"/>
    </row>
    <row r="18" spans="2:15" ht="18" customHeight="1" x14ac:dyDescent="0.25">
      <c r="B18" s="32"/>
      <c r="C18" s="34"/>
      <c r="D18" s="34"/>
      <c r="E18" s="34"/>
      <c r="F18" s="34"/>
      <c r="G18" s="34"/>
      <c r="H18" s="34"/>
      <c r="I18" s="34"/>
      <c r="J18" s="34"/>
      <c r="K18" s="34"/>
      <c r="L18" s="34"/>
      <c r="M18" s="34"/>
      <c r="N18" s="34"/>
      <c r="O18" s="47"/>
    </row>
    <row r="19" spans="2:15" ht="26.25" customHeight="1" x14ac:dyDescent="0.25">
      <c r="B19" s="32"/>
      <c r="C19" s="34"/>
      <c r="D19" s="46" t="s">
        <v>71</v>
      </c>
      <c r="E19" s="34"/>
      <c r="F19" s="48">
        <f>F10+F12+F14+H12+H14</f>
        <v>0</v>
      </c>
      <c r="G19" s="37"/>
      <c r="H19" s="48">
        <f>F8+H10+J12+J14</f>
        <v>4</v>
      </c>
      <c r="I19" s="37"/>
      <c r="J19" s="48">
        <f>F6+H6+H8+J8+J10+L12+L14</f>
        <v>12</v>
      </c>
      <c r="K19" s="37"/>
      <c r="L19" s="48">
        <f>J6+L6+N6+L8+N8+L10+N10+N12+N14</f>
        <v>7</v>
      </c>
      <c r="M19" s="45"/>
      <c r="N19" s="45"/>
      <c r="O19" s="47"/>
    </row>
    <row r="20" spans="2:15" ht="26.25" customHeight="1" x14ac:dyDescent="0.3">
      <c r="B20" s="32"/>
      <c r="C20" s="34"/>
      <c r="D20" s="49">
        <f>SUM(F6:N14)</f>
        <v>23</v>
      </c>
      <c r="E20" s="34"/>
      <c r="F20" s="50" t="s">
        <v>109</v>
      </c>
      <c r="G20" s="51"/>
      <c r="H20" s="52" t="s">
        <v>16</v>
      </c>
      <c r="I20" s="51"/>
      <c r="J20" s="53" t="s">
        <v>110</v>
      </c>
      <c r="K20" s="51"/>
      <c r="L20" s="54" t="s">
        <v>111</v>
      </c>
      <c r="M20" s="34"/>
      <c r="N20" s="34"/>
      <c r="O20" s="47"/>
    </row>
    <row r="21" spans="2:15" x14ac:dyDescent="0.25">
      <c r="B21" s="55"/>
      <c r="C21" s="56"/>
      <c r="D21" s="56"/>
      <c r="E21" s="56"/>
      <c r="F21" s="56"/>
      <c r="G21" s="56"/>
      <c r="H21" s="56"/>
      <c r="I21" s="56"/>
      <c r="J21" s="56"/>
      <c r="K21" s="56"/>
      <c r="L21" s="56"/>
      <c r="M21" s="56"/>
      <c r="N21" s="56"/>
      <c r="O21" s="57"/>
    </row>
  </sheetData>
  <sheetProtection password="C5C7" sheet="1" objects="1" scenarios="1"/>
  <mergeCells count="2">
    <mergeCell ref="C6:C14"/>
    <mergeCell ref="B2:O3"/>
  </mergeCells>
  <conditionalFormatting sqref="F10 F12 F14 H14 H11">
    <cfRule type="cellIs" dxfId="9" priority="5" operator="equal">
      <formula>0</formula>
    </cfRule>
  </conditionalFormatting>
  <conditionalFormatting sqref="F8 H10 J14 J12">
    <cfRule type="cellIs" dxfId="8" priority="4" operator="equal">
      <formula>0</formula>
    </cfRule>
  </conditionalFormatting>
  <conditionalFormatting sqref="F6 H6 H8 J8 J10 L12 L14">
    <cfRule type="cellIs" dxfId="7" priority="3" operator="equal">
      <formula>0</formula>
    </cfRule>
  </conditionalFormatting>
  <conditionalFormatting sqref="J6 L6 N6 N8 L8 L10 N10 N12 N14">
    <cfRule type="cellIs" dxfId="6" priority="2" operator="equal">
      <formula>0</formula>
    </cfRule>
  </conditionalFormatting>
  <conditionalFormatting sqref="H12">
    <cfRule type="cellIs" dxfId="0" priority="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A1:F34"/>
  <sheetViews>
    <sheetView showGridLines="0" zoomScale="120" zoomScaleNormal="120" workbookViewId="0"/>
  </sheetViews>
  <sheetFormatPr baseColWidth="10" defaultRowHeight="15" x14ac:dyDescent="0.25"/>
  <cols>
    <col min="1" max="1" width="23.140625" style="219" customWidth="1"/>
    <col min="2" max="2" width="31.140625" style="219" customWidth="1"/>
    <col min="3" max="3" width="14.42578125" style="219" customWidth="1"/>
    <col min="4" max="4" width="32.85546875" style="219" customWidth="1"/>
    <col min="5" max="5" width="14.42578125" style="219" customWidth="1"/>
    <col min="6" max="16384" width="11.42578125" style="219"/>
  </cols>
  <sheetData>
    <row r="1" spans="1:6" ht="48.75" customHeight="1" x14ac:dyDescent="0.25">
      <c r="A1" s="59"/>
      <c r="B1" s="59"/>
      <c r="C1" s="59"/>
      <c r="D1" s="59"/>
      <c r="E1" s="59"/>
      <c r="F1" s="59"/>
    </row>
    <row r="2" spans="1:6" x14ac:dyDescent="0.25">
      <c r="A2" s="59"/>
      <c r="B2" s="220" t="s">
        <v>70</v>
      </c>
      <c r="C2" s="220" t="s">
        <v>102</v>
      </c>
      <c r="D2" s="220" t="s">
        <v>72</v>
      </c>
      <c r="E2" s="220" t="s">
        <v>102</v>
      </c>
      <c r="F2" s="59"/>
    </row>
    <row r="3" spans="1:6" x14ac:dyDescent="0.25">
      <c r="A3" s="59"/>
      <c r="B3" s="221" t="s">
        <v>111</v>
      </c>
      <c r="C3" s="59">
        <f>COUNTIFS(Mapa_riesgos!$V$12:$V$117,$B$3)</f>
        <v>6</v>
      </c>
      <c r="D3" s="221" t="s">
        <v>111</v>
      </c>
      <c r="E3" s="59">
        <f>COUNTIFS(Mapa_riesgos!$V$12:$V$117,$B$3,Mapa_riesgos!$AB$12:$AB$117,D3)</f>
        <v>6</v>
      </c>
      <c r="F3" s="59"/>
    </row>
    <row r="4" spans="1:6" x14ac:dyDescent="0.25">
      <c r="A4" s="59"/>
      <c r="B4" s="222"/>
      <c r="C4" s="59"/>
      <c r="D4" s="223" t="s">
        <v>110</v>
      </c>
      <c r="E4" s="59">
        <f>COUNTIFS(Mapa_riesgos!$V$12:$V$117,$B$3,Mapa_riesgos!$AB$12:$AB$117,D4)</f>
        <v>0</v>
      </c>
      <c r="F4" s="59"/>
    </row>
    <row r="5" spans="1:6" x14ac:dyDescent="0.25">
      <c r="A5" s="59"/>
      <c r="B5" s="222"/>
      <c r="C5" s="59"/>
      <c r="D5" s="224" t="s">
        <v>16</v>
      </c>
      <c r="E5" s="59">
        <f>COUNTIFS(Mapa_riesgos!$V$12:$V$117,$B$3,Mapa_riesgos!$AB$12:$AB$117,D5)</f>
        <v>0</v>
      </c>
      <c r="F5" s="59"/>
    </row>
    <row r="6" spans="1:6" x14ac:dyDescent="0.25">
      <c r="A6" s="59"/>
      <c r="B6" s="225"/>
      <c r="C6" s="60"/>
      <c r="D6" s="226" t="s">
        <v>109</v>
      </c>
      <c r="E6" s="59">
        <f>COUNTIFS(Mapa_riesgos!$V$12:$V$117,$B$3,Mapa_riesgos!$AB$12:$AB$117,D6)</f>
        <v>0</v>
      </c>
      <c r="F6" s="59"/>
    </row>
    <row r="7" spans="1:6" x14ac:dyDescent="0.25">
      <c r="A7" s="59"/>
      <c r="B7" s="223" t="s">
        <v>110</v>
      </c>
      <c r="C7" s="59">
        <f>COUNTIFS(Mapa_riesgos!$V$12:$V$117,$B$7)</f>
        <v>13</v>
      </c>
      <c r="D7" s="221" t="s">
        <v>111</v>
      </c>
      <c r="E7" s="59">
        <f>COUNTIFS(Mapa_riesgos!$V$12:$V$117,$B$7,Mapa_riesgos!$AB$12:$AB$117,D7)</f>
        <v>0</v>
      </c>
      <c r="F7" s="59"/>
    </row>
    <row r="8" spans="1:6" x14ac:dyDescent="0.25">
      <c r="A8" s="59"/>
      <c r="B8" s="222"/>
      <c r="C8" s="59"/>
      <c r="D8" s="223" t="s">
        <v>110</v>
      </c>
      <c r="E8" s="59">
        <f>COUNTIFS(Mapa_riesgos!$V$12:$V$117,$B$7,Mapa_riesgos!$AB$12:$AB$117,D8)</f>
        <v>13</v>
      </c>
      <c r="F8" s="59"/>
    </row>
    <row r="9" spans="1:6" x14ac:dyDescent="0.25">
      <c r="A9" s="59"/>
      <c r="B9" s="222"/>
      <c r="C9" s="59"/>
      <c r="D9" s="224" t="s">
        <v>16</v>
      </c>
      <c r="E9" s="59">
        <f>COUNTIFS(Mapa_riesgos!$V$12:$V$117,$B$7,Mapa_riesgos!$AB$12:$AB$117,D9)</f>
        <v>0</v>
      </c>
      <c r="F9" s="59"/>
    </row>
    <row r="10" spans="1:6" x14ac:dyDescent="0.25">
      <c r="A10" s="59"/>
      <c r="B10" s="225"/>
      <c r="C10" s="60"/>
      <c r="D10" s="226" t="s">
        <v>109</v>
      </c>
      <c r="E10" s="59">
        <f>COUNTIFS(Mapa_riesgos!$V$12:$V$117,$B$7,Mapa_riesgos!$AB$12:$AB$117,D10)</f>
        <v>0</v>
      </c>
      <c r="F10" s="59"/>
    </row>
    <row r="11" spans="1:6" x14ac:dyDescent="0.25">
      <c r="A11" s="59"/>
      <c r="B11" s="224" t="s">
        <v>16</v>
      </c>
      <c r="C11" s="59">
        <f>COUNTIFS(Mapa_riesgos!$V$12:$V$117,$B$11)</f>
        <v>4</v>
      </c>
      <c r="D11" s="221" t="s">
        <v>111</v>
      </c>
      <c r="E11" s="59">
        <f>COUNTIFS(Mapa_riesgos!$V$12:$V$117,$B$11,Mapa_riesgos!$AB$12:$AB$117,D11)</f>
        <v>0</v>
      </c>
      <c r="F11" s="59"/>
    </row>
    <row r="12" spans="1:6" x14ac:dyDescent="0.25">
      <c r="A12" s="59"/>
      <c r="B12" s="222"/>
      <c r="C12" s="59"/>
      <c r="D12" s="223" t="s">
        <v>110</v>
      </c>
      <c r="E12" s="59">
        <f>COUNTIFS(Mapa_riesgos!$V$12:$V$117,$B$11,Mapa_riesgos!$AB$12:$AB$117,D12)</f>
        <v>0</v>
      </c>
      <c r="F12" s="59"/>
    </row>
    <row r="13" spans="1:6" x14ac:dyDescent="0.25">
      <c r="A13" s="59"/>
      <c r="B13" s="222"/>
      <c r="C13" s="59"/>
      <c r="D13" s="224" t="s">
        <v>16</v>
      </c>
      <c r="E13" s="59">
        <f>COUNTIFS(Mapa_riesgos!$V$12:$V$117,$B$11,Mapa_riesgos!$AB$12:$AB$117,D13)</f>
        <v>4</v>
      </c>
      <c r="F13" s="59"/>
    </row>
    <row r="14" spans="1:6" x14ac:dyDescent="0.25">
      <c r="A14" s="59"/>
      <c r="B14" s="225"/>
      <c r="C14" s="60"/>
      <c r="D14" s="226" t="s">
        <v>109</v>
      </c>
      <c r="E14" s="59">
        <f>COUNTIFS(Mapa_riesgos!$V$12:$V$117,$B$11,Mapa_riesgos!$AB$12:$AB$117,D14)</f>
        <v>0</v>
      </c>
      <c r="F14" s="59"/>
    </row>
    <row r="15" spans="1:6" x14ac:dyDescent="0.25">
      <c r="A15" s="59"/>
      <c r="B15" s="227" t="s">
        <v>109</v>
      </c>
      <c r="C15" s="59">
        <f>COUNTIFS(Mapa_riesgos!$V$12:$V$117,$B$15)</f>
        <v>0</v>
      </c>
      <c r="D15" s="221" t="s">
        <v>111</v>
      </c>
      <c r="E15" s="59">
        <f>COUNTIFS(Mapa_riesgos!$V$12:$V$117,$B$15,Mapa_riesgos!$AB$12:$AB$117,D15)</f>
        <v>0</v>
      </c>
      <c r="F15" s="59"/>
    </row>
    <row r="16" spans="1:6" x14ac:dyDescent="0.25">
      <c r="A16" s="59"/>
      <c r="B16" s="222"/>
      <c r="C16" s="59"/>
      <c r="D16" s="223" t="s">
        <v>110</v>
      </c>
      <c r="E16" s="59">
        <f>COUNTIFS(Mapa_riesgos!$V$12:$V$117,$B$15,Mapa_riesgos!$AB$12:$AB$117,D16)</f>
        <v>0</v>
      </c>
      <c r="F16" s="59"/>
    </row>
    <row r="17" spans="1:6" x14ac:dyDescent="0.25">
      <c r="A17" s="59"/>
      <c r="B17" s="222"/>
      <c r="C17" s="59"/>
      <c r="D17" s="224" t="s">
        <v>16</v>
      </c>
      <c r="E17" s="59">
        <f>COUNTIFS(Mapa_riesgos!$V$12:$V$117,$B$15,Mapa_riesgos!$AB$12:$AB$117,D17)</f>
        <v>0</v>
      </c>
      <c r="F17" s="59"/>
    </row>
    <row r="18" spans="1:6" x14ac:dyDescent="0.25">
      <c r="A18" s="59"/>
      <c r="B18" s="225"/>
      <c r="C18" s="60"/>
      <c r="D18" s="226" t="s">
        <v>109</v>
      </c>
      <c r="E18" s="59">
        <f>COUNTIFS(Mapa_riesgos!$V$12:$V$117,$B$15,Mapa_riesgos!$AB$12:$AB$117,D18)</f>
        <v>0</v>
      </c>
      <c r="F18" s="59"/>
    </row>
    <row r="19" spans="1:6" x14ac:dyDescent="0.25">
      <c r="A19" s="59"/>
      <c r="B19" s="228"/>
      <c r="C19" s="61"/>
      <c r="D19" s="228"/>
      <c r="E19" s="61"/>
      <c r="F19" s="59"/>
    </row>
    <row r="20" spans="1:6" x14ac:dyDescent="0.25">
      <c r="A20" s="59"/>
      <c r="B20" s="229" t="s">
        <v>103</v>
      </c>
      <c r="C20" s="229"/>
      <c r="D20" s="61"/>
      <c r="E20" s="61">
        <f>SUM(E3:E18)</f>
        <v>23</v>
      </c>
      <c r="F20" s="59"/>
    </row>
    <row r="21" spans="1:6" x14ac:dyDescent="0.25">
      <c r="A21" s="59"/>
      <c r="B21" s="59"/>
      <c r="C21" s="59"/>
      <c r="D21" s="59"/>
      <c r="E21" s="59"/>
      <c r="F21" s="59"/>
    </row>
    <row r="22" spans="1:6" x14ac:dyDescent="0.25">
      <c r="A22" s="59"/>
      <c r="B22" s="59"/>
      <c r="C22" s="59"/>
      <c r="D22" s="59"/>
      <c r="E22" s="59"/>
      <c r="F22" s="59"/>
    </row>
    <row r="23" spans="1:6" x14ac:dyDescent="0.25">
      <c r="A23" s="59"/>
      <c r="B23" s="59"/>
      <c r="C23" s="59"/>
      <c r="D23" s="59"/>
      <c r="E23" s="59"/>
      <c r="F23" s="59"/>
    </row>
    <row r="24" spans="1:6" x14ac:dyDescent="0.25">
      <c r="A24" s="59"/>
      <c r="B24" s="59"/>
      <c r="C24" s="59"/>
      <c r="D24" s="59"/>
      <c r="E24" s="59"/>
      <c r="F24" s="59"/>
    </row>
    <row r="25" spans="1:6" x14ac:dyDescent="0.25">
      <c r="A25" s="59"/>
      <c r="B25" s="59"/>
      <c r="C25" s="59"/>
      <c r="D25" s="59"/>
      <c r="E25" s="59"/>
      <c r="F25" s="59"/>
    </row>
    <row r="26" spans="1:6" x14ac:dyDescent="0.25">
      <c r="A26" s="59"/>
      <c r="B26" s="59"/>
      <c r="C26" s="59"/>
      <c r="D26" s="59"/>
      <c r="E26" s="59"/>
      <c r="F26" s="59"/>
    </row>
    <row r="27" spans="1:6" x14ac:dyDescent="0.25">
      <c r="A27" s="59"/>
      <c r="B27" s="59"/>
      <c r="C27" s="59"/>
      <c r="D27" s="59"/>
      <c r="E27" s="59"/>
      <c r="F27" s="59"/>
    </row>
    <row r="28" spans="1:6" x14ac:dyDescent="0.25">
      <c r="A28" s="59"/>
      <c r="B28" s="59"/>
      <c r="C28" s="59"/>
      <c r="D28" s="59"/>
      <c r="E28" s="59"/>
      <c r="F28" s="59"/>
    </row>
    <row r="29" spans="1:6" x14ac:dyDescent="0.25">
      <c r="A29" s="59"/>
      <c r="B29" s="59"/>
      <c r="C29" s="59"/>
      <c r="D29" s="59"/>
      <c r="E29" s="59"/>
      <c r="F29" s="59"/>
    </row>
    <row r="30" spans="1:6" x14ac:dyDescent="0.25">
      <c r="A30" s="59"/>
      <c r="B30" s="59"/>
      <c r="C30" s="59"/>
      <c r="D30" s="59"/>
      <c r="E30" s="59"/>
      <c r="F30" s="59"/>
    </row>
    <row r="31" spans="1:6" x14ac:dyDescent="0.25">
      <c r="A31" s="59"/>
      <c r="B31" s="59"/>
      <c r="C31" s="59"/>
      <c r="D31" s="59"/>
      <c r="E31" s="59"/>
      <c r="F31" s="59"/>
    </row>
    <row r="32" spans="1:6" x14ac:dyDescent="0.25">
      <c r="A32" s="59"/>
      <c r="B32" s="59"/>
      <c r="C32" s="59"/>
      <c r="D32" s="59"/>
      <c r="E32" s="59"/>
      <c r="F32" s="59"/>
    </row>
    <row r="33" spans="1:6" x14ac:dyDescent="0.25">
      <c r="A33" s="59"/>
      <c r="B33" s="59"/>
      <c r="C33" s="59"/>
      <c r="D33" s="59"/>
      <c r="E33" s="59"/>
      <c r="F33" s="59"/>
    </row>
    <row r="34" spans="1:6" x14ac:dyDescent="0.25">
      <c r="B34" s="59"/>
      <c r="C34" s="59"/>
      <c r="D34" s="59"/>
      <c r="E34" s="59"/>
      <c r="F34" s="59"/>
    </row>
  </sheetData>
  <sheetProtection password="C5C7"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30" customWidth="1"/>
    <col min="2" max="2" width="5.7109375" style="30" customWidth="1"/>
    <col min="3" max="3" width="6.85546875" style="30" customWidth="1"/>
    <col min="4" max="4" width="19.28515625" style="30" customWidth="1"/>
    <col min="5" max="5" width="4.140625" style="30" customWidth="1"/>
    <col min="6" max="6" width="19.7109375" style="30" customWidth="1"/>
    <col min="7" max="7" width="2" style="30" customWidth="1"/>
    <col min="8" max="8" width="19.7109375" style="30" customWidth="1"/>
    <col min="9" max="9" width="2" style="30" customWidth="1"/>
    <col min="10" max="10" width="19.7109375" style="30" customWidth="1"/>
    <col min="11" max="11" width="2.42578125" style="30" customWidth="1"/>
    <col min="12" max="12" width="19.7109375" style="30" customWidth="1"/>
    <col min="13" max="13" width="2.5703125" style="30" customWidth="1"/>
    <col min="14" max="14" width="19.7109375" style="30" customWidth="1"/>
    <col min="15" max="15" width="5.7109375" style="30" customWidth="1"/>
    <col min="16" max="16384" width="11.42578125" style="30"/>
  </cols>
  <sheetData>
    <row r="1" spans="2:18" ht="20.25" customHeight="1" x14ac:dyDescent="0.25"/>
    <row r="2" spans="2:18" ht="27" customHeight="1" x14ac:dyDescent="0.25">
      <c r="B2" s="166" t="s">
        <v>123</v>
      </c>
      <c r="C2" s="167"/>
      <c r="D2" s="167"/>
      <c r="E2" s="167"/>
      <c r="F2" s="167"/>
      <c r="G2" s="167"/>
      <c r="H2" s="167"/>
      <c r="I2" s="167"/>
      <c r="J2" s="167"/>
      <c r="K2" s="167"/>
      <c r="L2" s="167"/>
      <c r="M2" s="167"/>
      <c r="N2" s="167"/>
      <c r="O2" s="168"/>
      <c r="P2" s="58"/>
    </row>
    <row r="3" spans="2:18" ht="30" customHeight="1" x14ac:dyDescent="0.25">
      <c r="B3" s="169"/>
      <c r="C3" s="170"/>
      <c r="D3" s="170"/>
      <c r="E3" s="170"/>
      <c r="F3" s="170"/>
      <c r="G3" s="170"/>
      <c r="H3" s="170"/>
      <c r="I3" s="170"/>
      <c r="J3" s="170"/>
      <c r="K3" s="170"/>
      <c r="L3" s="170"/>
      <c r="M3" s="170"/>
      <c r="N3" s="170"/>
      <c r="O3" s="171"/>
      <c r="P3" s="58"/>
    </row>
    <row r="4" spans="2:18" ht="20.25" customHeight="1" x14ac:dyDescent="0.25">
      <c r="B4" s="32"/>
      <c r="C4" s="34"/>
      <c r="D4" s="34"/>
      <c r="E4" s="34"/>
      <c r="F4" s="34"/>
      <c r="G4" s="34"/>
      <c r="H4" s="34"/>
      <c r="I4" s="34"/>
      <c r="J4" s="34"/>
      <c r="K4" s="34"/>
      <c r="L4" s="34"/>
      <c r="M4" s="34"/>
      <c r="N4" s="34"/>
      <c r="O4" s="47"/>
      <c r="P4" s="32"/>
    </row>
    <row r="5" spans="2:18" x14ac:dyDescent="0.25">
      <c r="B5" s="32"/>
      <c r="C5" s="34"/>
      <c r="D5" s="33"/>
      <c r="E5" s="34"/>
      <c r="F5" s="33"/>
      <c r="G5" s="34"/>
      <c r="H5" s="33"/>
      <c r="I5" s="34"/>
      <c r="J5" s="33"/>
      <c r="K5" s="34"/>
      <c r="L5" s="33"/>
      <c r="M5" s="34"/>
      <c r="N5" s="33"/>
      <c r="O5" s="47"/>
      <c r="P5" s="32"/>
    </row>
    <row r="6" spans="2:18" ht="40.5" customHeight="1" x14ac:dyDescent="0.25">
      <c r="B6" s="32"/>
      <c r="C6" s="165" t="s">
        <v>108</v>
      </c>
      <c r="D6" s="35" t="str">
        <f>Datos!T2</f>
        <v>Muy alta (5)</v>
      </c>
      <c r="E6" s="34"/>
      <c r="F6" s="36">
        <f>COUNTIFS(Mapa_riesgos!$X$12:$X$34,$D6,Mapa_riesgos!$Z$12:$Z$34,F$16)</f>
        <v>0</v>
      </c>
      <c r="G6" s="37"/>
      <c r="H6" s="36">
        <f>COUNTIFS(Mapa_riesgos!$X$12:$X$34,$D6,Mapa_riesgos!$Z$12:$Z$34,H$16)</f>
        <v>0</v>
      </c>
      <c r="I6" s="37"/>
      <c r="J6" s="38">
        <f>COUNTIFS(Mapa_riesgos!$X$12:$X$34,$D6,Mapa_riesgos!$Z$12:$Z$34,J$16)</f>
        <v>0</v>
      </c>
      <c r="K6" s="37"/>
      <c r="L6" s="38">
        <f>COUNTIFS(Mapa_riesgos!$X$12:$X$34,$D6,Mapa_riesgos!$Z$12:$Z$34,L$16)</f>
        <v>0</v>
      </c>
      <c r="M6" s="37"/>
      <c r="N6" s="38">
        <f>COUNTIFS(Mapa_riesgos!$X$12:$X$34,$D6,Mapa_riesgos!$Z$12:$Z$34,N$16)</f>
        <v>0</v>
      </c>
      <c r="O6" s="47"/>
      <c r="P6" s="32"/>
    </row>
    <row r="7" spans="2:18" ht="12" customHeight="1" x14ac:dyDescent="0.25">
      <c r="B7" s="32"/>
      <c r="C7" s="165"/>
      <c r="D7" s="39"/>
      <c r="E7" s="34"/>
      <c r="F7" s="40"/>
      <c r="G7" s="37"/>
      <c r="H7" s="40"/>
      <c r="I7" s="37"/>
      <c r="J7" s="40"/>
      <c r="K7" s="37"/>
      <c r="L7" s="40"/>
      <c r="M7" s="37"/>
      <c r="N7" s="40"/>
      <c r="O7" s="47"/>
      <c r="P7" s="32"/>
    </row>
    <row r="8" spans="2:18" ht="40.5" customHeight="1" x14ac:dyDescent="0.25">
      <c r="B8" s="32"/>
      <c r="C8" s="165"/>
      <c r="D8" s="35" t="str">
        <f>Datos!T3</f>
        <v>Alta (4)</v>
      </c>
      <c r="E8" s="34"/>
      <c r="F8" s="41">
        <f>COUNTIFS(Mapa_riesgos!$X$12:$X$34,$D8,Mapa_riesgos!$Z$12:$Z$34,F$16)</f>
        <v>0</v>
      </c>
      <c r="G8" s="37"/>
      <c r="H8" s="36">
        <f>COUNTIFS(Mapa_riesgos!$X$12:$X$34,$D8,Mapa_riesgos!$Z$12:$Z$34,H$16)</f>
        <v>0</v>
      </c>
      <c r="I8" s="37"/>
      <c r="J8" s="36">
        <f>COUNTIFS(Mapa_riesgos!$X$12:$X$34,$D8,Mapa_riesgos!$Z$12:$Z$34,J$16)</f>
        <v>0</v>
      </c>
      <c r="K8" s="37"/>
      <c r="L8" s="38">
        <f>COUNTIFS(Mapa_riesgos!$X$12:$X$34,$D8,Mapa_riesgos!$Z$12:$Z$34,L$16)</f>
        <v>0</v>
      </c>
      <c r="M8" s="37"/>
      <c r="N8" s="38">
        <f>COUNTIFS(Mapa_riesgos!$X$12:$X$34,$D8,Mapa_riesgos!$Z$12:$Z$34,N$16)</f>
        <v>0</v>
      </c>
      <c r="O8" s="47"/>
      <c r="P8" s="32"/>
    </row>
    <row r="9" spans="2:18" ht="11.25" customHeight="1" x14ac:dyDescent="0.25">
      <c r="B9" s="32"/>
      <c r="C9" s="165"/>
      <c r="D9" s="39"/>
      <c r="E9" s="34"/>
      <c r="F9" s="40"/>
      <c r="G9" s="37"/>
      <c r="H9" s="40"/>
      <c r="I9" s="37"/>
      <c r="J9" s="40"/>
      <c r="K9" s="37"/>
      <c r="L9" s="40"/>
      <c r="M9" s="37"/>
      <c r="N9" s="40"/>
      <c r="O9" s="47"/>
      <c r="P9" s="32"/>
    </row>
    <row r="10" spans="2:18" ht="40.5" customHeight="1" x14ac:dyDescent="0.25">
      <c r="B10" s="32"/>
      <c r="C10" s="165"/>
      <c r="D10" s="35" t="str">
        <f>Datos!T4</f>
        <v>Media (3)</v>
      </c>
      <c r="E10" s="34"/>
      <c r="F10" s="42">
        <f>COUNTIFS(Mapa_riesgos!$X$12:$X$34,$D10,Mapa_riesgos!$Z$12:$Z$34,F$16)</f>
        <v>0</v>
      </c>
      <c r="G10" s="37"/>
      <c r="H10" s="41">
        <f>COUNTIFS(Mapa_riesgos!$X$12:$X$34,$D10,Mapa_riesgos!$Z$12:$Z$34,H$16)</f>
        <v>0</v>
      </c>
      <c r="I10" s="37"/>
      <c r="J10" s="36">
        <f>COUNTIFS(Mapa_riesgos!$X$12:$X$34,$D10,Mapa_riesgos!$Z$12:$Z$34,J$16)</f>
        <v>0</v>
      </c>
      <c r="K10" s="37"/>
      <c r="L10" s="38">
        <f>COUNTIFS(Mapa_riesgos!$X$12:$X$34,$D10,Mapa_riesgos!$Z$12:$Z$34,L$16)</f>
        <v>0</v>
      </c>
      <c r="M10" s="37"/>
      <c r="N10" s="38">
        <f>COUNTIFS(Mapa_riesgos!$X$12:$X$34,$D10,Mapa_riesgos!$Z$12:$Z$34,N$16)</f>
        <v>0</v>
      </c>
      <c r="O10" s="47"/>
      <c r="P10" s="32"/>
      <c r="R10" s="68"/>
    </row>
    <row r="11" spans="2:18" ht="9" customHeight="1" x14ac:dyDescent="0.25">
      <c r="B11" s="32"/>
      <c r="C11" s="165"/>
      <c r="D11" s="39"/>
      <c r="E11" s="34"/>
      <c r="F11" s="40"/>
      <c r="G11" s="37"/>
      <c r="H11" s="40"/>
      <c r="I11" s="37"/>
      <c r="J11" s="40"/>
      <c r="K11" s="37"/>
      <c r="L11" s="40"/>
      <c r="M11" s="37"/>
      <c r="N11" s="40"/>
      <c r="O11" s="47"/>
      <c r="P11" s="32"/>
    </row>
    <row r="12" spans="2:18" ht="40.5" customHeight="1" x14ac:dyDescent="0.25">
      <c r="B12" s="32"/>
      <c r="C12" s="165"/>
      <c r="D12" s="35" t="str">
        <f>Datos!T5</f>
        <v>Baja (2)</v>
      </c>
      <c r="E12" s="34"/>
      <c r="F12" s="42">
        <f>COUNTIFS(Mapa_riesgos!$X$12:$X$34,$D12,Mapa_riesgos!$Z$12:$Z$34,F$16)</f>
        <v>0</v>
      </c>
      <c r="G12" s="37"/>
      <c r="H12" s="42">
        <f>COUNTIFS(Mapa_riesgos!$X$12:$X$34,$D12,Mapa_riesgos!$Z$12:$Z$34,H$16)</f>
        <v>0</v>
      </c>
      <c r="I12" s="37"/>
      <c r="J12" s="41">
        <f>COUNTIFS(Mapa_riesgos!$X$12:$X$34,$D12,Mapa_riesgos!$Z$12:$Z$34,J$16)</f>
        <v>0</v>
      </c>
      <c r="K12" s="37"/>
      <c r="L12" s="36">
        <f>COUNTIFS(Mapa_riesgos!$X$12:$X$34,$D12,Mapa_riesgos!$Z$12:$Z$34,L$16)</f>
        <v>0</v>
      </c>
      <c r="M12" s="37"/>
      <c r="N12" s="38">
        <f>COUNTIFS(Mapa_riesgos!$X$12:$X$34,$D12,Mapa_riesgos!$Z$12:$Z$34,N$16)</f>
        <v>0</v>
      </c>
      <c r="O12" s="47"/>
      <c r="P12" s="32"/>
      <c r="R12" s="69"/>
    </row>
    <row r="13" spans="2:18" ht="9.75" customHeight="1" x14ac:dyDescent="0.25">
      <c r="B13" s="32"/>
      <c r="C13" s="165"/>
      <c r="D13" s="39"/>
      <c r="E13" s="34"/>
      <c r="F13" s="40"/>
      <c r="G13" s="37"/>
      <c r="H13" s="40"/>
      <c r="I13" s="37"/>
      <c r="J13" s="40"/>
      <c r="K13" s="37"/>
      <c r="L13" s="40"/>
      <c r="M13" s="37"/>
      <c r="N13" s="40"/>
      <c r="O13" s="47"/>
      <c r="P13" s="32"/>
    </row>
    <row r="14" spans="2:18" ht="40.5" customHeight="1" x14ac:dyDescent="0.25">
      <c r="B14" s="32"/>
      <c r="C14" s="165"/>
      <c r="D14" s="35" t="str">
        <f>Datos!T6</f>
        <v>Muy baja (1)</v>
      </c>
      <c r="E14" s="34"/>
      <c r="F14" s="42">
        <f>COUNTIFS(Mapa_riesgos!$X$12:$X$34,$D14,Mapa_riesgos!$Z$12:$Z$34,F$16)</f>
        <v>0</v>
      </c>
      <c r="G14" s="37"/>
      <c r="H14" s="42">
        <f>COUNTIFS(Mapa_riesgos!$X$12:$X$34,$D14,Mapa_riesgos!$Z$12:$Z$34,H$16)</f>
        <v>0</v>
      </c>
      <c r="I14" s="37"/>
      <c r="J14" s="41">
        <f>COUNTIFS(Mapa_riesgos!$X$12:$X$34,$D14,Mapa_riesgos!$Z$12:$Z$34,J$16)</f>
        <v>4</v>
      </c>
      <c r="K14" s="37"/>
      <c r="L14" s="36">
        <f>COUNTIFS(Mapa_riesgos!$X$12:$X$34,$D14,Mapa_riesgos!$Z$12:$Z$34,L$16)</f>
        <v>13</v>
      </c>
      <c r="M14" s="37"/>
      <c r="N14" s="38">
        <f>COUNTIFS(Mapa_riesgos!$X$12:$X$34,$D14,Mapa_riesgos!$Z$12:$Z$34,N$16)</f>
        <v>6</v>
      </c>
      <c r="O14" s="47"/>
      <c r="P14" s="32"/>
    </row>
    <row r="15" spans="2:18" ht="27.75" customHeight="1" x14ac:dyDescent="0.25">
      <c r="B15" s="32"/>
      <c r="C15" s="34"/>
      <c r="D15" s="33"/>
      <c r="E15" s="34"/>
      <c r="F15" s="33"/>
      <c r="G15" s="34"/>
      <c r="H15" s="33"/>
      <c r="I15" s="34"/>
      <c r="J15" s="33"/>
      <c r="K15" s="34"/>
      <c r="L15" s="33"/>
      <c r="M15" s="34"/>
      <c r="N15" s="33"/>
      <c r="O15" s="47"/>
      <c r="P15" s="32"/>
    </row>
    <row r="16" spans="2:18" ht="41.25" customHeight="1" x14ac:dyDescent="0.25">
      <c r="B16" s="32"/>
      <c r="C16" s="34"/>
      <c r="D16" s="34"/>
      <c r="E16" s="34"/>
      <c r="F16" s="35" t="str">
        <f>Datos!U6</f>
        <v>Leve (1)</v>
      </c>
      <c r="G16" s="43"/>
      <c r="H16" s="35" t="str">
        <f>Datos!U5</f>
        <v>Menor (2)</v>
      </c>
      <c r="I16" s="43"/>
      <c r="J16" s="35" t="str">
        <f>Datos!U4</f>
        <v>Moderado (3)</v>
      </c>
      <c r="K16" s="43"/>
      <c r="L16" s="35" t="str">
        <f>Datos!U3</f>
        <v>Mayor (4)</v>
      </c>
      <c r="M16" s="43"/>
      <c r="N16" s="35" t="str">
        <f>Datos!U2</f>
        <v>Catastrófico (5)</v>
      </c>
      <c r="O16" s="47"/>
      <c r="P16" s="32"/>
    </row>
    <row r="17" spans="2:16" ht="41.25" customHeight="1" x14ac:dyDescent="0.25">
      <c r="B17" s="32"/>
      <c r="C17" s="34"/>
      <c r="D17" s="34"/>
      <c r="E17" s="34"/>
      <c r="F17" s="44"/>
      <c r="G17" s="45"/>
      <c r="H17" s="44"/>
      <c r="I17" s="45"/>
      <c r="J17" s="46" t="s">
        <v>107</v>
      </c>
      <c r="K17" s="45"/>
      <c r="L17" s="44"/>
      <c r="M17" s="45"/>
      <c r="N17" s="44"/>
      <c r="O17" s="47"/>
      <c r="P17" s="32"/>
    </row>
    <row r="18" spans="2:16" ht="18" customHeight="1" x14ac:dyDescent="0.25">
      <c r="B18" s="32"/>
      <c r="C18" s="34"/>
      <c r="D18" s="34"/>
      <c r="E18" s="34"/>
      <c r="F18" s="34"/>
      <c r="G18" s="34"/>
      <c r="H18" s="34"/>
      <c r="I18" s="34"/>
      <c r="J18" s="34"/>
      <c r="K18" s="34"/>
      <c r="L18" s="34"/>
      <c r="M18" s="34"/>
      <c r="N18" s="34"/>
      <c r="O18" s="47"/>
      <c r="P18" s="32"/>
    </row>
    <row r="19" spans="2:16" ht="26.25" x14ac:dyDescent="0.25">
      <c r="B19" s="32"/>
      <c r="C19" s="34"/>
      <c r="D19" s="46" t="s">
        <v>71</v>
      </c>
      <c r="E19" s="34"/>
      <c r="F19" s="48">
        <f>F10+F12+F14+H12+H14</f>
        <v>0</v>
      </c>
      <c r="G19" s="37"/>
      <c r="H19" s="48">
        <f>F8+H10+J12+J14</f>
        <v>4</v>
      </c>
      <c r="I19" s="37"/>
      <c r="J19" s="48">
        <f>F6+H6+H8+J8+J10+L12+L14</f>
        <v>13</v>
      </c>
      <c r="K19" s="37"/>
      <c r="L19" s="48">
        <f>J6+L6+N6+L8+N8+L10+N10+N12+N14</f>
        <v>6</v>
      </c>
      <c r="M19" s="45"/>
      <c r="N19" s="45"/>
      <c r="O19" s="47"/>
      <c r="P19" s="32"/>
    </row>
    <row r="20" spans="2:16" ht="26.25" customHeight="1" x14ac:dyDescent="0.3">
      <c r="B20" s="32"/>
      <c r="C20" s="34"/>
      <c r="D20" s="49">
        <f>SUM(F6:N14)</f>
        <v>23</v>
      </c>
      <c r="E20" s="34"/>
      <c r="F20" s="50" t="s">
        <v>109</v>
      </c>
      <c r="G20" s="51"/>
      <c r="H20" s="52" t="s">
        <v>16</v>
      </c>
      <c r="I20" s="51"/>
      <c r="J20" s="53" t="s">
        <v>110</v>
      </c>
      <c r="K20" s="51"/>
      <c r="L20" s="54" t="s">
        <v>111</v>
      </c>
      <c r="M20" s="34"/>
      <c r="N20" s="34"/>
      <c r="O20" s="47"/>
      <c r="P20" s="32"/>
    </row>
    <row r="21" spans="2:16" x14ac:dyDescent="0.25">
      <c r="B21" s="55"/>
      <c r="C21" s="56"/>
      <c r="D21" s="56"/>
      <c r="E21" s="56"/>
      <c r="F21" s="56"/>
      <c r="G21" s="56"/>
      <c r="H21" s="56"/>
      <c r="I21" s="56"/>
      <c r="J21" s="56"/>
      <c r="K21" s="56"/>
      <c r="L21" s="56"/>
      <c r="M21" s="56"/>
      <c r="N21" s="56"/>
      <c r="O21" s="57"/>
      <c r="P21" s="32"/>
    </row>
  </sheetData>
  <sheetProtection password="C5C7" sheet="1" objects="1" scenarios="1"/>
  <mergeCells count="2">
    <mergeCell ref="C6:C14"/>
    <mergeCell ref="B2:O3"/>
  </mergeCells>
  <conditionalFormatting sqref="F10 F12 F14 H12 H14">
    <cfRule type="cellIs" dxfId="5" priority="5" operator="equal">
      <formula>0</formula>
    </cfRule>
  </conditionalFormatting>
  <conditionalFormatting sqref="F8 H10 J14 J12">
    <cfRule type="cellIs" dxfId="4" priority="4" operator="equal">
      <formula>0</formula>
    </cfRule>
  </conditionalFormatting>
  <conditionalFormatting sqref="F6 H6 H8 J8 J10 L12 L14">
    <cfRule type="cellIs" dxfId="3" priority="3" operator="equal">
      <formula>0</formula>
    </cfRule>
  </conditionalFormatting>
  <conditionalFormatting sqref="L11">
    <cfRule type="cellIs" dxfId="2" priority="2" operator="equal">
      <formula>0</formula>
    </cfRule>
  </conditionalFormatting>
  <conditionalFormatting sqref="J6 L6 N6 L8 L10 N8 N10 N12 N14">
    <cfRule type="cellIs" dxfId="1"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Datos</vt:lpstr>
      <vt:lpstr>Mapa_riesgos</vt:lpstr>
      <vt:lpstr>Tipología_Categoría</vt:lpstr>
      <vt:lpstr>Dependencias_Procesos</vt:lpstr>
      <vt:lpstr>Valoración Inicial</vt:lpstr>
      <vt:lpstr>Eficacia acciones</vt:lpstr>
      <vt:lpstr>Valoración Final</vt:lpstr>
      <vt:lpstr>Mapa_riesgos!Área_de_impresión</vt:lpstr>
      <vt:lpstr>Dependencias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Arcos</cp:lastModifiedBy>
  <cp:revision/>
  <cp:lastPrinted>2019-05-31T22:31:03Z</cp:lastPrinted>
  <dcterms:created xsi:type="dcterms:W3CDTF">2019-02-01T14:35:23Z</dcterms:created>
  <dcterms:modified xsi:type="dcterms:W3CDTF">2022-01-28T00:40:10Z</dcterms:modified>
  <cp:category/>
  <cp:contentStatus/>
</cp:coreProperties>
</file>