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hidePivotFieldList="1"/>
  <mc:AlternateContent xmlns:mc="http://schemas.openxmlformats.org/markup-compatibility/2006">
    <mc:Choice Requires="x15">
      <x15ac:absPath xmlns:x15ac="http://schemas.microsoft.com/office/spreadsheetml/2010/11/ac" url="C:\Users\Cesar Arcos\Desktop\Alcaldía Bogotá\Metodología riesgos Alcaldía\Macro Alcaldia octubre\"/>
    </mc:Choice>
  </mc:AlternateContent>
  <xr:revisionPtr revIDLastSave="0" documentId="13_ncr:1_{095B88CE-1EA0-45D4-8B76-4EF4CE85E1C8}" xr6:coauthVersionLast="45" xr6:coauthVersionMax="45" xr10:uidLastSave="{00000000-0000-0000-0000-000000000000}"/>
  <workbookProtection workbookAlgorithmName="SHA-512" workbookHashValue="ywY2q7L31nU9EaF9n8hbdK/4wih+5J7j/XG9fPWVLT9yynFTCXLqI/OFpFXyQoaDOyMkAdRX5sFp65C8HljDxg==" workbookSaltValue="ZTNfFHAXzNPGiCDzkytTpA==" workbookSpinCount="100000" lockStructure="1"/>
  <bookViews>
    <workbookView xWindow="20370" yWindow="-120" windowWidth="2064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state="hidden" r:id="rId8"/>
    <sheet name="Dependencias_Procesos" sheetId="51" state="hidden" r:id="rId9"/>
    <sheet name="Valoración Inicial" sheetId="56" state="hidden" r:id="rId10"/>
    <sheet name="Eficacia acciones" sheetId="49" state="hidden" r:id="rId11"/>
    <sheet name="Valoración Final" sheetId="57"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Mapa_Proceso!$A$11:$BS$32</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Mapa_Proceso!$A$1:$AH$32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0" r:id="rId14"/>
    <pivotCache cacheId="1" r:id="rId15"/>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S32" i="41" l="1"/>
  <c r="BS31" i="41"/>
  <c r="BS30" i="41"/>
  <c r="BS29" i="41"/>
  <c r="BS28" i="41"/>
  <c r="BS27" i="41"/>
  <c r="BS26" i="41"/>
  <c r="BS25" i="41"/>
  <c r="BS24" i="41"/>
  <c r="BS23" i="41"/>
  <c r="BS22" i="41"/>
  <c r="BS21" i="41"/>
  <c r="BS20" i="41"/>
  <c r="BS19" i="41"/>
  <c r="BS18" i="41"/>
  <c r="BS17" i="41"/>
  <c r="BS16" i="41"/>
  <c r="BS15" i="41"/>
  <c r="BS14" i="41"/>
  <c r="BS13" i="41"/>
  <c r="BS12" i="41"/>
  <c r="B14" i="55" l="1"/>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s="1"/>
  <c r="F8" i="57" l="1"/>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<sst xmlns="http://schemas.openxmlformats.org/spreadsheetml/2006/main" count="2008" uniqueCount="703">
  <si>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</si>
  <si>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</si>
  <si>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</si>
  <si>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</si>
  <si>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</si>
  <si>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</si>
  <si>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</si>
  <si>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</si>
  <si>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</si>
  <si>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</si>
  <si>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</si>
  <si>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</si>
  <si>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</si>
  <si>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</si>
  <si>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</si>
  <si>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</si>
  <si>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</si>
  <si>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</si>
  <si>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</si>
  <si>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</si>
  <si>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</si>
  <si>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</si>
  <si>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</si>
  <si>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</si>
  <si>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</si>
  <si>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</si>
  <si>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</si>
  <si>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</si>
  <si>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</si>
  <si>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</si>
  <si>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</si>
  <si>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</si>
  <si>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</si>
  <si>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</si>
  <si>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</si>
  <si>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</si>
  <si>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</si>
  <si>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</si>
  <si>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</si>
  <si>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</si>
  <si>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</si>
  <si>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</si>
  <si>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</si>
  <si>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</si>
  <si>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</si>
  <si>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</si>
  <si>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</si>
  <si>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</si>
  <si>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</si>
  <si>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</si>
  <si>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</si>
  <si>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</si>
  <si>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</si>
  <si>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</si>
  <si>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</si>
  <si>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</si>
  <si>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</si>
  <si>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</si>
  <si>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</si>
  <si>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</si>
  <si>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</si>
  <si>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</si>
  <si>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</si>
  <si>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</si>
  <si>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</si>
  <si>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</si>
  <si>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</si>
  <si>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</si>
  <si>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</si>
  <si>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</si>
  <si>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</si>
  <si>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</si>
  <si>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</si>
  <si>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</si>
  <si>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</si>
  <si>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</si>
  <si>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</si>
  <si>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</si>
  <si>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</si>
  <si>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</si>
  <si>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</si>
  <si>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</si>
  <si>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</si>
  <si>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</si>
  <si>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</si>
  <si>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</si>
  <si>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</si>
  <si>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</si>
  <si>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</si>
  <si>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</si>
  <si>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</si>
  <si>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</si>
  <si>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</si>
  <si>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</si>
  <si>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</si>
  <si>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</si>
  <si>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</si>
  <si>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</si>
  <si>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</si>
  <si>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</si>
  <si>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</si>
  <si>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</si>
  <si>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</si>
  <si>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</si>
  <si>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</si>
  <si>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</si>
  <si>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</si>
  <si>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</si>
  <si>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</si>
  <si>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</si>
  <si>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</si>
  <si>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</si>
  <si>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</si>
  <si>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</si>
  <si>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</si>
  <si>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</si>
  <si>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</si>
  <si>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</si>
  <si>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</si>
  <si>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</si>
  <si>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</si>
  <si>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</si>
  <si>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</si>
  <si>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</si>
  <si>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</si>
  <si>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</si>
  <si>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</si>
  <si>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</si>
  <si>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</si>
  <si>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</si>
  <si>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</si>
  <si>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</si>
  <si>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</si>
  <si>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</si>
  <si>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</si>
  <si>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</si>
  <si>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</si>
  <si>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</si>
  <si>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</si>
  <si>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</si>
  <si>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</si>
  <si>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</si>
  <si>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</si>
  <si>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</si>
  <si>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</si>
  <si>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</si>
  <si>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</si>
  <si>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</si>
  <si>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</si>
  <si>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</si>
  <si>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</si>
  <si>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</si>
  <si>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</si>
  <si>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</si>
  <si>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</si>
  <si>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</si>
  <si>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</si>
  <si>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</si>
  <si>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</si>
  <si>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</si>
  <si>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</si>
  <si>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</si>
  <si>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</si>
  <si>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</si>
  <si>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</si>
  <si>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</si>
  <si>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</si>
  <si>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</si>
  <si>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</si>
  <si>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</si>
  <si>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</si>
  <si>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</si>
  <si>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</si>
  <si>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</si>
  <si>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</si>
  <si>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</si>
  <si>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</si>
  <si>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</si>
  <si>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</si>
  <si>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</si>
  <si>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</si>
  <si>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</si>
  <si>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</si>
  <si>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</si>
  <si>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</si>
  <si>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</si>
  <si>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</si>
  <si>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</si>
  <si>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</si>
  <si>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</si>
  <si>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</si>
  <si>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</si>
  <si>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</si>
  <si>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</si>
  <si>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</si>
  <si>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</si>
  <si>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</si>
  <si>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</si>
  <si>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</si>
  <si>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</si>
  <si>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</si>
  <si>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</si>
  <si>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</si>
  <si>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</si>
  <si>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</si>
  <si>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</si>
  <si>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</si>
  <si>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</si>
  <si>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</si>
  <si>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</si>
  <si>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</si>
  <si>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</si>
  <si>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</si>
  <si>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</si>
  <si>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</si>
  <si>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</si>
  <si>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</si>
  <si>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</si>
  <si>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</si>
  <si>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</si>
  <si>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</si>
  <si>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</si>
  <si>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</si>
  <si>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</si>
  <si>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</si>
  <si>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</si>
  <si>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</si>
  <si>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</si>
  <si>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</si>
  <si>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</si>
  <si>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</si>
  <si>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</si>
  <si>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</si>
  <si>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</si>
  <si>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</si>
  <si>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</si>
  <si>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</si>
  <si>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</si>
  <si>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</si>
  <si>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</si>
  <si>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</si>
  <si>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</si>
  <si>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</si>
  <si>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</si>
  <si>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</si>
  <si>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</si>
  <si>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</si>
  <si>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</si>
  <si>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</si>
  <si>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</si>
  <si>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</si>
  <si>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</si>
  <si>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</si>
  <si>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</si>
  <si>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</si>
  <si>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</si>
  <si>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</si>
  <si>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</si>
  <si>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</si>
  <si>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</si>
  <si>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</si>
  <si>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</si>
  <si>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</si>
  <si>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</si>
  <si>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</si>
  <si>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</si>
  <si>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</si>
  <si>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(en blanco)</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</si>
  <si>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</si>
  <si>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</si>
  <si>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</si>
  <si>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</si>
  <si>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</si>
  <si>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</si>
  <si>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</si>
  <si>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</si>
  <si>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</si>
  <si>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</si>
  <si>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</si>
  <si>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</si>
  <si>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</si>
  <si>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</si>
  <si>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</si>
  <si>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</si>
  <si>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</si>
  <si>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</si>
  <si>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</si>
  <si>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</si>
  <si>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</si>
  <si>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</si>
  <si>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Contratación</t>
  </si>
  <si>
    <t>Gestión de Políticas Públicas Distritales</t>
  </si>
  <si>
    <t>Asesoría Técnica y Proyectos en Materia TIC</t>
  </si>
  <si>
    <t>Comunicación Pública</t>
  </si>
  <si>
    <t>Evaluación del Sistema de Control Interno</t>
  </si>
  <si>
    <t>Gestión Jurídica</t>
  </si>
  <si>
    <t>Gestión Estratégica de Talento Humano</t>
  </si>
  <si>
    <t>Gestión de Seguridad y Salud en el Trabajo</t>
  </si>
  <si>
    <t>Internacionalización de Bogotá</t>
  </si>
  <si>
    <t>Área</t>
  </si>
  <si>
    <t>Gestión Documental Interna</t>
  </si>
  <si>
    <t>Gestión Financiera</t>
  </si>
  <si>
    <t>Control Disciplinario</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</si>
  <si>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</si>
  <si>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</si>
  <si>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</si>
  <si>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</si>
  <si>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</si>
  <si>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</si>
  <si>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</si>
  <si>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</si>
  <si>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</si>
  <si>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</si>
  <si>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</si>
  <si>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</si>
  <si>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</si>
  <si>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</si>
  <si>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</si>
  <si>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</si>
  <si>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</si>
  <si>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</si>
  <si>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</si>
  <si>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</si>
  <si>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</si>
  <si>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VALORACIÓN ANTES DE CONTROLES</t>
  </si>
  <si>
    <t>VALORACIÓN DESPUÉS DE CONTROLES</t>
  </si>
  <si>
    <t xml:space="preserve">- -- Ningún trámite y/o procedimiento administrativo
</t>
  </si>
  <si>
    <t xml:space="preserve">- Ningún otro proceso en el Sistema de Gestión de Calidad
</t>
  </si>
  <si>
    <t xml:space="preserve">
_______________
</t>
  </si>
  <si>
    <t>Identificación del riesgo
Análisis antes de controles
Análisis de controles
Análisis después de controles
Tratamiento del riesgo</t>
  </si>
  <si>
    <t xml:space="preserve">
Análisis antes de controles
Análisis de controles
Análisis después de controles
</t>
  </si>
  <si>
    <t xml:space="preserve">
Análisis antes de controles
</t>
  </si>
  <si>
    <t/>
  </si>
  <si>
    <t xml:space="preserve">
</t>
  </si>
  <si>
    <t>Reducir</t>
  </si>
  <si>
    <t xml:space="preserve">
_______________
- Profesional Especializado 
- Profesional Especializado 
</t>
  </si>
  <si>
    <t xml:space="preserve">
_______________
08/05/2019
08/05/2019
</t>
  </si>
  <si>
    <t xml:space="preserve">
_______________
31/12/2019
31/12/2019
</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</si>
  <si>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</si>
  <si>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</si>
  <si>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</si>
  <si>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</si>
  <si>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</si>
  <si>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</si>
  <si>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</si>
  <si>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</si>
  <si>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 xml:space="preserve">
_______________
- Revisar que los Proyectos de la Oficina cumplan con las actividades de identificación de la necesidad, revisión del Perfil del Proyecto, Formulación del Proyecto y Aprobación de la Ejecución del Proyecto. (Acción preventiva 14 de 2019).
- Realizar seguimiento del riesgo de corrupción a través de los Subcomité de Autocontrol. (Acción preventiva 14 de 2019).
</t>
  </si>
  <si>
    <t xml:space="preserve">
_______________
- Evidencia de Reunión con los resultados de los seguimientos.
- Evidencia de Reunión con los resultados de los seguimientos.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</si>
  <si>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</si>
  <si>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</si>
  <si>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</si>
  <si>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</si>
  <si>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</si>
  <si>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 xml:space="preserve">Entregar medidas de ayuda humanitaria inmediata a las personas que llegan a la ciudad de Bogotá y que manifiestan haber sido desplazadas y encontrarse en situación de vulnerabilidad acentuada </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</si>
  <si>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</si>
  <si>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Creación del riesgo.</t>
  </si>
  <si>
    <t xml:space="preserve">
Análisis antes de controles
Tratamiento del riesgo</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</si>
  <si>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</si>
  <si>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</si>
  <si>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</si>
  <si>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</si>
  <si>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</si>
  <si>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</si>
  <si>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La valoración obtenida evidencia que los controles establecidos para el presente riesgo no reducen su impacto, por lo tanto se requiere establecer una nueva acción de tratamiento.</t>
  </si>
  <si>
    <t xml:space="preserve">- Acción preventiva No.16: Realizar jornadas de sensibilización del código de integridad en espacios ampliados de la dependencia (Subcomité de autocontrol o demás reuniones) 
_______________
- Acción preventiva No.41:Incluir en el procedimiento "Otorgar ayuda y atención humanitaria inmediata" un seguimiento mensual acordado, para controlar el riesgo a través de una revisión aleatoria de los casos en donde se entregaron medidas de ayuda humanitaria inmediata donde se realiza la revisión de (El estado de vulnerabilidad, la caracterización familiar y la tasación de medidas en cada uno de los casos aleatorios) en los diferentes CLAVS , dejando como evidencia un correo electrónico y una Matriz de seguimiento  de otorgamientos (mes) 2019 que contenga protección de datos sensibles e integridad de reportes.
</t>
  </si>
  <si>
    <t xml:space="preserve">- Profesional Universitario Oficina Alta Consejería para los Derechos de las Víctimas, la Paz y la Reconciliación.
_______________
- Profesionales Oficina Alta Consejería para los Derechos de las Víctimas, la Paz y la Reconciliación.
</t>
  </si>
  <si>
    <t xml:space="preserve">- Jornadas de sensibilización
_______________
- Procedimiento "Otorgar ayuda y atención humanitaria inmediata" ajustado
</t>
  </si>
  <si>
    <t xml:space="preserve">17/05/2019
_______________
22/10/2019
</t>
  </si>
  <si>
    <t xml:space="preserve">31/12/2019
_______________
31/10/2019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</si>
  <si>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</si>
  <si>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</si>
  <si>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</si>
  <si>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</si>
  <si>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 xml:space="preserve">- Todos los procesos en el Sistema de Gestión de Calidad
</t>
  </si>
  <si>
    <t xml:space="preserve">31/12/2019
31/12/2019
31/12/2019
_______________
</t>
  </si>
  <si>
    <t>Creación del mapa de riesgos del proceso.</t>
  </si>
  <si>
    <t xml:space="preserve">
Análisis de controles
Tratamiento del riesgo</t>
  </si>
  <si>
    <t xml:space="preserve">- Impresión de artes gráficas para las entidades del distrito capital
- Visitas guiadas Archivo de Bogotá
- Inscripción programas de formación virtual para servidores públicos del Distrito Capital
</t>
  </si>
  <si>
    <t xml:space="preserve">- AP 18: Elaborar una guía para la estructuración de estudios y documentos previos y documentarla en los procedimientos respectivos
- AP 18: Formalizar la guía para la estructuración de estudios y documentos previos en el aplicativo del Sistema de Calidad.
- AP 18: Adelantar la divulgación y socialización de la guía para la estructuración de estudios y documentos previos.
_______________
</t>
  </si>
  <si>
    <t xml:space="preserve">- Director(a) de contratación
- Director(a) de contratación
- Director(a) de contratación
_______________
</t>
  </si>
  <si>
    <t xml:space="preserve">- Guía para la estructuración de estudios y documentos previos
- Guía para la estructuración de estudios y documentos previos
- Guía para la estructuración de estudios y documentos previos
_______________
</t>
  </si>
  <si>
    <t xml:space="preserve">08/05/2019
08/05/2019
08/05/2019
_______________
</t>
  </si>
  <si>
    <t xml:space="preserve">
Análisis antes de controles
Análisis de controles
Análisis después de controles
Tratamiento del riesgo</t>
  </si>
  <si>
    <t xml:space="preserve">- AP 19: Realizar acciones de divulgación de los diferentes lineamientos, políticas y guías que hacen referencia a la adecuada supervisión de contratos, teniendo en cuenta las jornadas de capacitación que se adelantan trimestralmente.
_______________
</t>
  </si>
  <si>
    <t xml:space="preserve">- Director(a) de Contratación
_______________
</t>
  </si>
  <si>
    <t xml:space="preserve">- Evidencias de las divulgaciones realizadas
_______________
</t>
  </si>
  <si>
    <t xml:space="preserve">08/05/2019
_______________
</t>
  </si>
  <si>
    <t xml:space="preserve">31/08/2019
_______________
</t>
  </si>
  <si>
    <t>- Director(a) de Contratación
- Director(a) de Contratación
- Director(a) de Contratación</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</si>
  <si>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</si>
  <si>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</si>
  <si>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</si>
  <si>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</si>
  <si>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</si>
  <si>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</si>
  <si>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</si>
  <si>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</si>
  <si>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</si>
  <si>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</si>
  <si>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</si>
  <si>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</si>
  <si>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</si>
  <si>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 xml:space="preserve">Solicitud de sobornos o extorsión para hacer caso omiso de incumplimientos contractuales </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</si>
  <si>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</si>
  <si>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</si>
  <si>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</si>
  <si>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</si>
  <si>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</si>
  <si>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</si>
  <si>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</si>
  <si>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</si>
  <si>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 xml:space="preserve">Identificación del riesgo </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</si>
  <si>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</si>
  <si>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</si>
  <si>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planeación y/o priorización para adelantar los procesos disciplinarios que llevan largo tiempo en la dependencia y/o asuntos próximos a vencerse
- Conflicto de interés
</t>
  </si>
  <si>
    <t xml:space="preserve">- Presiones o motivaciones individuales, sociales o colectivas que inciten a realizar conductas contrarias al deber ser
- Demora en la entrada en vigencia del nuevo código general disciplinario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</si>
  <si>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</si>
  <si>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moderado debido a que a pesar de que la valoración general lo ubica en la parte más baja de probabilidad, podría afectar el cumplimiento de la misión de la Entidad, adicionalmente presentarse intervención por parte de órganos de control y dar inicio a procesos disciplinarios.</t>
  </si>
  <si>
    <t>Los controles establecidos son los adecuados y ubican el riesgo en la parte más baja en cuento a probabilidad e impacto. Se elimina la actividad de control relacionada con verificar si la queja o informe recibida se encuentra dentro del término de oportunidad para iniciar la acción disciplinaria, atendiendo los criterios que fija la Ley 734 de 2002, ya que es más eficiente el seguimiento mediante la realización de los subcomité de autocontrol.</t>
  </si>
  <si>
    <t xml:space="preserve">- Realizar revisión normativa de la caracterización del proceso y de los procedimientos Proceso disciplinario ordinario y Proceso disciplinario verbal. Acción de mejora No. 4. 
- Realizar revisión y ajuste a los documentos y formatos del proceso. Acción de mejora No. 4.
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
- Conforme a la revisión previa de los documentos del proceso, realizar las solicitudes de creación y modificación y realizar el flujo documental en el SIG, de acuerdo al procedimiento Elaboración y control de la información documentada. Acción de mejora No. 4.
Esta actualización corresponde a los procedimientos Proceso Ordinario Disciplinario 2210113-PR-07 y Proceso Disciplinario Verbal  2210113-PR-008
_______________
</t>
  </si>
  <si>
    <t xml:space="preserve">- Jefe Oficina Control Interno Disciplinario
- Jefe Oficina Control Interno Disciplinario
- Jefe Oficina Control Interno Disciplinario
_______________
</t>
  </si>
  <si>
    <t xml:space="preserve">- Procedimientos Proceso Ordinario Disciplinario 2210113-PR-07 y Proceso Disciplinario Verbal  2210113-PR-008, actualizados.
- Procedimientos Proceso Ordinario Disciplinario 2210113-PR-07 y Proceso Disciplinario Verbal  2210113-PR-008, actualizados.
- Procedimientos Proceso Ordinario Disciplinario 2210113-PR-07 y Proceso Disciplinario Verbal  2210113-PR-008, actualizados.
_______________
</t>
  </si>
  <si>
    <t xml:space="preserve">12/02/2019
25/02/2019
25/04/2019
_______________
</t>
  </si>
  <si>
    <t xml:space="preserve">22/02/2019
03/05/2019
09/07/2019
_______________
</t>
  </si>
  <si>
    <t>-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</si>
  <si>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</si>
  <si>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</si>
  <si>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</si>
  <si>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</si>
  <si>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de controles
Tratamiento del riesgo</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</si>
  <si>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</si>
  <si>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 xml:space="preserve">09/05/2019
09/05/2019
_______________
</t>
  </si>
  <si>
    <t>Recibir y custodiar transitoriamente los insumos, elaborar los impresos de acuerdo a las características técnicas requeridas y entregar los productos elaborados, ejecutar el plan de acción y programa de producción.</t>
  </si>
  <si>
    <t xml:space="preserve">- Impresión de artes gráficas para las entidades del distrito capital
</t>
  </si>
  <si>
    <t>durante la recepción y almacenamiento de insumos, repuestos y/o sobrantes que se pueden reciclar y producto terminado, con el fin de obtener dádivas o beneficio a nombre propio</t>
  </si>
  <si>
    <t xml:space="preserve">- No registrar en el inventario, la totalidad de los insumos que ingresan y salen de bodega 
- Manipulación de los inventarios
- Sobredimensionar los insumos requeridos para la producción
- Que no se pesen los desechos resultantes del proceso de producción
- Conflicto de interés
</t>
  </si>
  <si>
    <t xml:space="preserve">- Desviación de recursos públicos
- Detrimento patrimonial
- Investigaciones disciplinarias, fiscales y/o penales
- Pérdida de imagen institucional
- Reprocesos en la producción
</t>
  </si>
  <si>
    <t xml:space="preserve">- Fallas en la prestación de los bienes y servicios que oferta la Secretaria General
- Afectación de imagen institucional por la materialización de actos de corrupción.
</t>
  </si>
  <si>
    <t>Se determina la probabilidad (1 rara vez) ya que no se ha materializado este riesgo. El impacto (4 mayor) obedece a que de materializarse el riesgo, se vería afectada la imagen institucional y el cumplimiento de las metas y objetivos de la dependencia.</t>
  </si>
  <si>
    <t>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t>
  </si>
  <si>
    <t xml:space="preserve">- AP 23: Actualizar el procedimiento 2213300-PR-215 "Recepción, entrega y control de materia prima, insumos y otros", con el fin de incluir la actividad número 3 como punto de control, ya que es una actividad preventiva que evita en gran medida la materialización de éste riesgo.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 AP 23: Realizar la revisión integral de las demás actividades del procedimiento y de ser necesario, ajustar las actividades pertinentes, junto con los soportes de ejecución de dichas actividades.
- AP 23: Formalizar la actualización del procedimiento en el aplicativo del SIG
- AP 23: Socializar y divulgar la actualización del procedimiento y los soportes de ejecución de las actividades.
_______________
- AP 23: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t>
  </si>
  <si>
    <t xml:space="preserve">- Subdirector de Imprenta
- Subdirector de Imprenta
- Subdirector de Imprenta
- Subdirector de Imprenta
- Subdirector de Imprenta
_______________
- Subdirector de Imprenta
</t>
  </si>
  <si>
    <t xml:space="preserve">-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actualizado
- Procedimiento 2213300-PR-215 "Recepción, entrega y control de materia prima, insumos y otros" divulgado y socializado
_______________
- Procedimiento 2213300-PR-215 "Recepción, entrega y control de materia prima, insumos y otros" actualizado
</t>
  </si>
  <si>
    <t xml:space="preserve">09/05/2019
09/05/2019
09/05/2019
09/05/2019
09/05/2019
_______________
09/05/2019
</t>
  </si>
  <si>
    <t xml:space="preserve">31/12/2019
31/12/2019
31/12/2019
31/12/2019
31/12/2019
_______________
31/12/2019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</si>
  <si>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</si>
  <si>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</si>
  <si>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</si>
  <si>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</si>
  <si>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para la elaboración de trabajos de artes gráficas dirigidos a personas u organismos que no hacen parte de la Administración Distrital, con el fin de obtener dádivas o beneficio a nombre propio</t>
  </si>
  <si>
    <t xml:space="preserve">- Amiguismo o clientelismo con el fin de favorecer un tercero para que sin cumplimiento de requisitos se elaboren trabajos de artes gráficas dirigidos a personas u organismos que no hacen parte de la Administración Distrital.
- Alto grado de discrecionalidad del personal
- Conflicto de interés
</t>
  </si>
  <si>
    <t xml:space="preserve">- Orden de la alta dirección para realizar un impreso que esté en contra de la normatividad legal vigente.
- Presiones o motivaciones individuales, sociales o colectivas, que inciten a realizar conductas contrarias al deber ser
</t>
  </si>
  <si>
    <t xml:space="preserve">- Desviación de recursos de impresión 
- Detrimento patrimonial
- Investigaciones disciplinarias, fiscales y/o penales
- Pérdida de imagen institucional
- Generación de reprocesos y desgaste administrativo
</t>
  </si>
  <si>
    <t>Se determina la probabilidad (1 rara vez) ya que no se ha materializado este riesgo. El impacto (4 mayor) obedece a que de materializarse el riesgo, se vería afectada la imagen institucional y se generaría pérdida de recursos económicos.</t>
  </si>
  <si>
    <t xml:space="preserve">- AP 21: Ajustar el procedimiento 2213300-PR-098  "Producción de artes gráficas para entidades distritales" en la actividad número 2, con el fin de modificar las tareas y aclarar que el subdirector de imprenta verifica que el trabajo solicitado sea pertinente y no esté en beneficio de terceros que no pertenecen a la Administración Distrital.
- AP 21: Realizar la revisión integral de las demás actividades del procedimiento y de ser necesario, ajustar las actividades pertinentes, junto con los soportes de ejecución de dichas actividades
- AP 21: Formalizar la actualización del procedimiento en el aplicativo del SIG
- AP 21: Socializar y divulgar la actualización del procedimiento y los soportes de ejecución de las actividades.
_______________
</t>
  </si>
  <si>
    <t xml:space="preserve">- Subdirector de Imprenta
- Subdirector de Imprenta
- Subdirector de Imprenta
- Subdirector de Imprenta
_______________
</t>
  </si>
  <si>
    <t xml:space="preserve">-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actualizado.
- Procedimiento 2213300-PR-098 "Producción de artes gráficas para entidades distritales" socializado y divulgado.
_______________
</t>
  </si>
  <si>
    <t xml:space="preserve">09/05/2019
09/05/2019
09/05/2019
09/05/2019
_______________
</t>
  </si>
  <si>
    <t xml:space="preserve">31/12/2019
31/12/2019
31/12/2019
31/12/2019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</si>
  <si>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</si>
  <si>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</si>
  <si>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Formular el plan Estratégico  de Tecnologías de la Información y las Comunicaciones </t>
  </si>
  <si>
    <t xml:space="preserve">- Jefe Oficina OTIC
- Jefe Oficina OTIC
- Jefe Oficina OTIC
_______________
- Jefe Oficina OTIC
- Jefe Oficina OTIC
</t>
  </si>
  <si>
    <t xml:space="preserve">12/09/2018
12/09/2018
13/09/2018
_______________
12/09/2018
12/09/2018
</t>
  </si>
  <si>
    <t xml:space="preserve">09/04/2019
09/04/2019
09/04/2019
_______________
28/10/2019
31/12/2019
</t>
  </si>
  <si>
    <t>Identificación del riesgo
Análisis antes de controles
Análisis de controles
Tratamiento del riesgo</t>
  </si>
  <si>
    <t>Creación del mapa de riesgos.</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</si>
  <si>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</si>
  <si>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</si>
  <si>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</si>
  <si>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- 1. Detrimento patrimonial
- 2. Investigaciones administrativas disciplinarias y fiscales
- 3. Afectación de la imagen  institucional
- 4. Incumplimientos de las metas de la entidad
</t>
  </si>
  <si>
    <t>La valoración del riesgo antes de control quedo en escala de probabilidad de frecuencia de posible a RARA VEZ se recalifica el impacto del riesgo dando como resultado: disminución en el impacto de catastrófico a MAYOR, en consecuencia  bajo de zona resultante Extrema a zona resultante ALTA.</t>
  </si>
  <si>
    <t>La valoración del riesgo después de controles quedo en escala de probabilidad continua en RARA VEZ y el impacto bajo de catastrófico a MAYOR, en consecuencia deja el riesgo en zona resultante ALTA.</t>
  </si>
  <si>
    <t xml:space="preserve">- AP#23(Actividad 1): Solicitar a las entidades responsables una sensibilización de la guía Cómo estructurar el Plan Estratégico de Tecnologías de la Información-PETI- Del MINTIC. Así mismo solicitar a las dependencias los proyectos de alto componente TIC y un designado para PETI.
- AP#23(Actividad 1):Solicitar a las dependencias los proyectos de Alto Componente TIC  y un designado para PETI.
- AP#23(Actividad 1):Solicitar a las entidades responsables una sensibilización de la guía Cómo estructurar el Plan Estratégico de Tecnologías de la Información-PETI- Del MINTIC a la Alta Consejería de TIC.
_______________
- 
AP#23(Actividad 3)Enviar una comunicación definiendo  los criterios de seguimiento al PETI.
- AP#23(Actividad 4)Retroalimentación de lo programado frente a lo ejecutado en los Proyectos de TI.
</t>
  </si>
  <si>
    <t xml:space="preserve">- Sensibilización efectuada
- Comunicación de solicitud y correos de retroalimentación.
- 
Memorando de solicitud.
_______________
- Comunicación  con los Criterios de Seguimiento al PETI
- Evidencia de Reunión  y Registro de Asistencia de la evaluación de los programas y proyectos PETI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</si>
  <si>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</si>
  <si>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</si>
  <si>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</si>
  <si>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</si>
  <si>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</si>
  <si>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</si>
  <si>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</si>
  <si>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</si>
  <si>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Presiones o motivaciones individuales, sociales o colectivas, que inciten a realizar conductas contrarias al deber ser.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</si>
  <si>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</si>
  <si>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</si>
  <si>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</si>
  <si>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_______________
</t>
  </si>
  <si>
    <t xml:space="preserve">- Profesional especializado OCI 
_______________
</t>
  </si>
  <si>
    <t xml:space="preserve">- Procedimiento actualizado 
_______________
</t>
  </si>
  <si>
    <t xml:space="preserve">20/08/2019
_______________
</t>
  </si>
  <si>
    <t xml:space="preserve">31/12/2019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</si>
  <si>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</si>
  <si>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</si>
  <si>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</si>
  <si>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</si>
  <si>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</si>
  <si>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</si>
  <si>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</si>
  <si>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</si>
  <si>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</si>
  <si>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</si>
  <si>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 xml:space="preserve">- Procesos de apoyo operativo en el Sistema de Gestión de Calidad
</t>
  </si>
  <si>
    <t>Seguimiento y control de la información de los bienes de propiedad de la entidad</t>
  </si>
  <si>
    <t>durante el seguimiento y control de la información de los bienes de propiedad de la entidad</t>
  </si>
  <si>
    <t xml:space="preserve">- 1. No registrar en el sistema de administración de inventarios la totalidad de los movimientos debidamente radicados de acuerdo con solicitud 
- 2. Manipulación de los inventarios
- 3. Omisión de procedimientos para agilizar trámites
- 4. Conflicto de Interés
</t>
  </si>
  <si>
    <t xml:space="preserve">- Subjetividad en las exigencias de los clientes fuera del contexto del proceso y de la Entidad.
- Presiones o motivaciones individuales, sociales o colectivas, que inciten a realizar conductas contrarias al deber ser.
- Cambios constantes en la normativa vigente.
</t>
  </si>
  <si>
    <t xml:space="preserve">- 1. Desviación de recursos públicos 
- 2. Detrimento patrimonial
- 3. Investigaciones disciplinarias, fiscales y/o penales
</t>
  </si>
  <si>
    <t xml:space="preserve">La valoración antes de controles bajó la probabilidad del riesgo de improbable a rara vez por frecuencia; sin embargo, en la escala de impacto continúa como mayor. En consecuencia, la zona resultante continúa siendo alta.   </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</si>
  <si>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</si>
  <si>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</si>
  <si>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</si>
  <si>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_______________
- Propuesta de modificación de los procedimientos 
- Propuesta de modificación de los procedimientos 
</t>
  </si>
  <si>
    <t xml:space="preserve">22/10/2018
22/10/2018
22/10/2018
_______________
22/10/2018
22/10/2018
</t>
  </si>
  <si>
    <t xml:space="preserve">31/12/2019
31/12/2019
31/12/2019
_______________
31/12/2019
31/12/2019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</si>
  <si>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</si>
  <si>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</si>
  <si>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</si>
  <si>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</si>
  <si>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</si>
  <si>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Creación y aprobación del mapa de riesgos del proceso Gestión del Sistema Distrital de Servicio a la Ciudadanía</t>
  </si>
  <si>
    <t>Coordinar y articular la gestión de las entidades participantes en el Modelo Multicanal de servicio a la Ciudadanía.</t>
  </si>
  <si>
    <t xml:space="preserve">- Procesos misionales en el Sistema de Gestión de Calidad
</t>
  </si>
  <si>
    <t>durante la prestación del servicio  en el canal presencial dispuesto para el servicio a la Ciudadanía.</t>
  </si>
  <si>
    <t xml:space="preserve">- Debilidades en la aplicación de los puntos de control - precisar contexto, ver guía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</si>
  <si>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</si>
  <si>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</si>
  <si>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 La probabilidad se incrementa en dos cuadrantes de acuerdo al análisis realizado según información de los últimos dos años.</t>
  </si>
  <si>
    <t>La materialización del riesgo genera sanciones para los servidores y mala imagen para la entidad, vulnerando la credibilidad de la Ciudadanía en la Administración. El impacto se encuentra en la zona de calificación más baja.</t>
  </si>
  <si>
    <t xml:space="preserve">- Realizar reinducción a los servidores que interactúan con la ciudadanía en temas de gestión de calidad, ideario ético y responsabilidad disciplinaria.
- Formular el control para el riesgo de corrupción en el procedimiento, de tal forma que quede explicito y posteriormente divulgar su aplicación en el equipo a cargo de los servidores que interactúan con la ciudadanía.
_______________
</t>
  </si>
  <si>
    <t xml:space="preserve">- Profesional asignado por la Dirección del Sistema Distrital de Servicio a la Ciudadanía
- Profesional asignado por la Dirección del Sistema Distrital de Servicio a la Ciudadanía
_______________
</t>
  </si>
  <si>
    <t xml:space="preserve">- Evidencias de reunión o agenda de entrenamiento y reentrenamiento en puesto de trabajo
- Procedimiento Administración del Modelo Multicanal de Servicio a la Ciudadanía 2212300-PR-036 V11
_______________
</t>
  </si>
  <si>
    <t xml:space="preserve">30/08/2019
19/07/2019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</si>
  <si>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</si>
  <si>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</si>
  <si>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</si>
  <si>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</si>
  <si>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</si>
  <si>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Medir y analizar la calidad en la prestación del servicio en los diferentes canales de servicio a la Ciudadanía.</t>
  </si>
  <si>
    <t xml:space="preserve">durante  los monitoreos realizados en los puntos de atención en beneficio propio o de terceros		</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</si>
  <si>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</si>
  <si>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Presiones o motivaciones individuales, sociales o colectivas que inciten a realizar conductas contrarias al deber ser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</si>
  <si>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</si>
  <si>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</si>
  <si>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</si>
  <si>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
_______________
</t>
  </si>
  <si>
    <t xml:space="preserve">- Profesional Universitario asignado
_______________
</t>
  </si>
  <si>
    <t xml:space="preserve">- Procedimiento Seguimiento y Medición de Servicio a la Ciudadanía  actualizado
_______________
</t>
  </si>
  <si>
    <t xml:space="preserve">09/08/2019
_______________
</t>
  </si>
  <si>
    <t xml:space="preserve">26/09/2019
_______________
</t>
  </si>
  <si>
    <t xml:space="preserve">
_______________
- Realizar cualificaciones al equipo de trabajo de Seguimiento y Medición, respecto al uso y manejo de los instrumentos que se diseñan para realizar la medición de la calidad en la prestación de los servicios. Acción preventiva No. 44.
</t>
  </si>
  <si>
    <t xml:space="preserve">
_______________
- Profesional de la Dirección Distrital de Calidad del Servicio
</t>
  </si>
  <si>
    <t xml:space="preserve">
_______________
- Actas mensuales de reunión.
</t>
  </si>
  <si>
    <t xml:space="preserve">
_______________
30/11/2018
</t>
  </si>
  <si>
    <t xml:space="preserve">
_______________
07/10/2019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</si>
  <si>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</si>
  <si>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</si>
  <si>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</si>
  <si>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</si>
  <si>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</si>
  <si>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Creación del riesgo</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</si>
  <si>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</si>
  <si>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</si>
  <si>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</si>
  <si>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Algunas actividades y tareas especificas del proceso se deben revisar y ajustar con el propósito de simplificar y detallar su descripción, para mejorar el desempeño alcanzado.
- No se tiene establecido un documento de contingencia en caso de la materialización del riesgo.
- Controles que se ejercen durante el desarrollo de las actividades del proceso son parcialmente suficientes y adecuados. 
- Medidas parcialmente apropiadas para la preservación, protección y recuperación de los documentos del proceso.
- Conflicto de intereses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</si>
  <si>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</si>
  <si>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</si>
  <si>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 xml:space="preserve">- Afectación de imagen institucional por la materialización de actos de corrupción.
- Fallas en la prestación de los bienes y servicios que oferta la Secretaria General
</t>
  </si>
  <si>
    <t>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</si>
  <si>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</si>
  <si>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 xml:space="preserve">- Revisar y en caso de que sea necesario ajustar actividades y fortalecer puntos de control de los procedimientos "Ingreso de documentos históricos al Archivo de Bogotá 2215300-PR-282" y "Consulta de fondos documentales custodiados por el Archivo de Bogotá 2215100-PR-082.
(Acción Preventiva N° 36 registrada aplicativo SIG)
- Revisar y en caso de que sea necesario ajustar actividades y fortalecer puntos de control de los procedimientos "Ingreso de documentos históricos al Archivo de Bogotá 2215300-PR-282" y "Consulta de fondos documentales custodiados por el Archivo de Bogotá 2215100-PR-082.
(Acción Preventiva N° 36 registrada aplicativo SIG)
_______________
</t>
  </si>
  <si>
    <t xml:space="preserve">- Subdirector técnico
- Subdirector técnico
_______________
</t>
  </si>
  <si>
    <t xml:space="preserve">- Procedimiento ajustado y revisado
- Procedimiento ajustado y revisado
_______________
</t>
  </si>
  <si>
    <t xml:space="preserve">08/08/2019
08/08/2019
_______________
</t>
  </si>
  <si>
    <t xml:space="preserve">31/10/2019
31/10/2019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</si>
  <si>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</si>
  <si>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Director(a) del Archivo de Bogotá
- Subdirector del Sistema Distrital de Archivo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</si>
  <si>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</si>
  <si>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</si>
  <si>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Realizar Asistencia Técnica en Gestión Documenta y Archivos, Realizar Seguimiento al cumplimiento de la normativa archivística en las entidades del Distrito Capital, Realizar revisión y evaluación de las Tablas de Retención - TRD- y valoración Documental - TVD,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</si>
  <si>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</si>
  <si>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</si>
  <si>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</si>
  <si>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y la afectación en la prestación de los productos o servicios que ofrece la entidad; lo que ubica el riesgo en la zona alta.</t>
  </si>
  <si>
    <t>La valoración después de controles arrojó rara vez dentro de la escala de probabilidad, toda vez que podría ocurrir el riesgo, así mismo, dentro de la escala de impacto se ubico en mayor, lo que ubica el riesgo en la zona alta.</t>
  </si>
  <si>
    <t xml:space="preserve">- Revisar y ajustar actividades y  fortalecer puntos de control del procedimiento "Asistencia técnica en gestión documental y archivos 2215100-PR-257".
(Acción Preventiva N° 35 registrada aplicativo SIG)
- Revisar y ajustar actividades y  fortalecer puntos de control del procedimiento "Revisión y evaluación de las TRD Y TVD para su convalidación por parte del Consejo Distrital de Archivos 2215200-PR-293".
(Acción Preventiva N° 35 registrada aplicativo SIG)
- Revisar y ajustar actividades y  fortalecer puntos de control del procedimiento "Seguimiento al cumplimiento de la normatividad archivística en las Entidades del Distrito Capital 2215200-PR-299".
(Acción Preventiva N° 35 registrada aplicativo SIG)
_______________
</t>
  </si>
  <si>
    <t xml:space="preserve">- Subdirector del Sistema Distrital de Archivos
- Subdirector del Sistema Distrital de Archivos
- Subdirector del Sistema Distrital de Archivos
_______________
</t>
  </si>
  <si>
    <t xml:space="preserve">- Procedimiento ajustado y revisado
- Procedimiento ajustado y revisado
- Procedimiento ajustado y revisado
_______________
</t>
  </si>
  <si>
    <t xml:space="preserve">08/08/2019
08/08/2019
08/08/2019
_______________
</t>
  </si>
  <si>
    <t xml:space="preserve">31/10/2019
31/10/2019
31/10/2019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</si>
  <si>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</si>
  <si>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Director(a) del Archivo de Bogotá
- Subdirector del Sistema Distrital de Archivos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</si>
  <si>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</si>
  <si>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</si>
  <si>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</si>
  <si>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 xml:space="preserve">Identificación del riesgo
Análisis antes de controles
Análisis de controles
Análisis después de controles
</t>
  </si>
  <si>
    <t xml:space="preserve">
Análisis antes de controles
Análisis de controles
Tratamiento del riesgo</t>
  </si>
  <si>
    <t>Administración de la caja menor</t>
  </si>
  <si>
    <t>en la administración de la caja menor</t>
  </si>
  <si>
    <t xml:space="preserve">- 1. Manipulación de la caja menor
- 2. Personal no calificado para administración de la caja menor
- 3. Intereses personales
- 4.Abuso de poder 
- 
5. Falta de integridad del funcionario encargado del manejo de caja menor
</t>
  </si>
  <si>
    <t xml:space="preserve">
- Presiones o motivaciones individuales, sociales o colectivas, que inciten a realizar conductas contrarias al deber ser.
</t>
  </si>
  <si>
    <t xml:space="preserve">- 1. Desviación de recursos públicos 
- 2. Investigaciones disciplinarias, fiscales y/o penales
- 3. Pérdida de imagen del proceso
</t>
  </si>
  <si>
    <t>La valoración del riesgo antes de controles quedo en rara vez dentro de la escala de probabilidad por frecuencia, así mismo en la escala de impacto continúa siendo moderado, toda vez que afecta la imagen de la entidad y se generarían investigaciones disciplinarias y penales. Como resultado de la probabilidad y el impacto, la valoración continúa en zona moderada.</t>
  </si>
  <si>
    <t>Teniendo en cuenta que la calificación de la solidez de los controles preventivos y detectivos dio fuerte disminuyó la probabilidad a rara vez</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</si>
  <si>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</si>
  <si>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_______________
- Subdirector de Servicios Administrativos
- Subdirector de Servicios Administrativos
</t>
  </si>
  <si>
    <t xml:space="preserve">- Propuesta de procedimiento
- Propuesta de procedimiento
_______________
- Propuesta de procedimiento
- Propuesta de procedimiento
</t>
  </si>
  <si>
    <t xml:space="preserve">02/11/2018
02/11/2018
_______________
02/11/2018
02/11/2018
</t>
  </si>
  <si>
    <t xml:space="preserve">31/12/2019
31/12/2019
_______________
31/12/2019
31/12/2019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</si>
  <si>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al operador disciplinario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</si>
  <si>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</si>
  <si>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</si>
  <si>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</si>
  <si>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Gestión y trámite de comunicaciones oficiales, actos administrativos, transferencias documentales,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</si>
  <si>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</si>
  <si>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</si>
  <si>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Afectación en la prestación de los productos o servicios que ofrece la entidad.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</si>
  <si>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t>
  </si>
  <si>
    <t>La valoración del riesgo después de controles arroja rara vez en la escala de probabilidad con un impacto mayor lo que lo ubica al riesgo en zona resultante alta.</t>
  </si>
  <si>
    <t xml:space="preserve">- Realizar mayor divulgación de las directrices establecidas en el procedimiento "Consulta y préstamo de documentos 2211600-PR-050".
(Acción Preventiva N° 32 aplicativo SIG)
- Elaborar plan de priorización para la numeración, fechado, comunicado y notificado de actos administrativos e integrarlo al Sistema Integrado de Gestión  SIG (Documento plan de priorización).
(Acción de Mejora N° 21 registrada en aplicativo SIG)
- Elaborar plan de priorización para la numeración, fechado, comunicado y notificado de actos administrativos e integrarlo al Sistema Integrado de Gestión  SIG (Documento plan de priorización).
(Acción de Mejora N° 21 registrada en aplicativo SIG)
_______________
- Realizar mayor divulgación de las directrices establecidas en el procedimiento "Consulta y préstamo de documentos 2211600-PR-050".
(Acción Preventiva N° 32 aplicativo SIG)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</si>
  <si>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 Subdirector de servicios administrativos
- Subdirector de servicios administrativos
_______________
- Subdirector de servicios administrativos
- Subdirector de servicios administrativos
- Subdirector de servicios administrativos
</t>
  </si>
  <si>
    <t xml:space="preserve">- Plan de contingencia
- Campaña de sensibilización
Plan de priorización
Plan de contingencia
- Campaña de sensibilización
Plan de priorización
Plan de contingencia
_______________
- Plan de contingencia
- Diagnostico Identificación documentos electrónicos
- Diagnostico Identificación documentos electrónicos
</t>
  </si>
  <si>
    <t xml:space="preserve">07/09/2018
07/09/2018
07/09/2018
_______________
07/09/2018
01/03/2019
01/03/2019
</t>
  </si>
  <si>
    <t xml:space="preserve">20/08/2019
31/07/2019
31/07/2019
_______________
20/08/2019
31/12/2019
31/12/2019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</si>
  <si>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</si>
  <si>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</si>
  <si>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</si>
  <si>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</si>
  <si>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t>
  </si>
  <si>
    <t>para la vinculación intencional de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</si>
  <si>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</si>
  <si>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</si>
  <si>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</si>
  <si>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</si>
  <si>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</si>
  <si>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</si>
  <si>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Acción preventiva No. 42. Enviar mensualmente a la Oficina de Control Interno, la copia virtual o física del 100% de las certificaciones de cumplimiento de requisitos mínimos expedidas, que corresponde al número de servidores(as) vinculados(as) o encargados(as) en el mes anterior.
- Acción preventiva No. 42. Verificar la veracidad de la información contenida en los soportes (certificaciones académicas o laborales) aportados por el aspirante en su hoja de vida o historia laboral que demuestran su idoneidad y perfil para el empleo. 
- Acción Preventiva No. 38  Realizar revisión aleatoria de las hojas de vida en la cual se verifique como mínimo el 85% de las historias laborales del personal contratado en el periodo establecido en el cronograma, donde se certificará el cumplimiento del personal contratado. 																			
_______________
</t>
  </si>
  <si>
    <t xml:space="preserve">- Profesional de la Dirección de Talento Humano autorizado por el(la) Director(a) de Talento Humano.
- Profesional de la Dirección de Talento Humano autorizado por el(la) Director(a) de Talento Humano.
-  Director (a) de Talento Humano y Profesional de Talento Humano.									
_______________
</t>
  </si>
  <si>
    <t xml:space="preserve">- Certificación de cumplimiento de requisitos mínimos proyectada y revisada por los Profesionales de la Dirección de Talento, y aprobada y enviada por el(las) Director(a) de Talento Humano.
- Correo electrónico para certificaciones académicas y bitácora diligenciada para certificaciones laborales 
- Informes emitidos por la Dirección de Talento Humano												
_______________
</t>
  </si>
  <si>
    <t xml:space="preserve">24/10/2019
24/10/2019
15/08/2019
_______________
</t>
  </si>
  <si>
    <t xml:space="preserve">31/12/2019
31/12/2019
24/10/2019
_______________
</t>
  </si>
  <si>
    <t>-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
- Reportar a la Dirección de Talento Humano la vinculación de la persona sin cumplir los requisitos mínimos de un cargo.
- Realizar el proceso de alerta a la Oficina de Control Interno Disciplinario.
- Se realizaran las acciones correspondientes a la declaración de insubsistencia de  la persona vinculada sin el cumplimiento de requisitos
- Actualizar el mapa de riesgos del proceso Gestión Estratégica de Talento Humano</t>
  </si>
  <si>
    <t>- Director(a) Técnico(a) de Talento Humano
- Profesional universitario o profesional especializado
- Director(a) de Talento Humano.
- Secretario(a) General.
- Director(a) Técnico(a) de Talento Humano</t>
  </si>
  <si>
    <t>-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
- Reporte de alerta a la Dirección de Talento Humano.
- Reporte de alerta a la Oficina de Control Interno Disciplinario.
- Acto administrativo de insubsistencia de personal.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</si>
  <si>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</si>
  <si>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</si>
  <si>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t>
  </si>
  <si>
    <t>durante la liquidación de nómina con errores o fallas en la plataforma o sistema usado para la liquidación de nomina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</si>
  <si>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</si>
  <si>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</si>
  <si>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</si>
  <si>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</si>
  <si>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</si>
  <si>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Acción preventiva No. 43. Hacer controles cruzados sobre las novedades aplicadas a la prenómina con el ánimo de revisar si existen eventuales errores en el cargue de la información al sistema y realizar la corrección a que haya lugar.
- Acción preventiva No. 43. Enviar copia del memorando de solicitud de Registro Presupuestal acompañado de los respectivos soportes firmados y aprobados por los responsables, a la Oficina de Control Interno.
- Acción preventiva No. 43. Generar un reporte de validación final de nómina que se obtiene del sistema de personal y nómina - PERNO y remitirlo a el(la) Director(a) de Talento Humano, como soporte de validación del mes liquidado.
- Acción Preventiva No. 39 Después de realizar los controles necesarios por parte de los responsables de nómina, mensualmente se envía informe a la Oficina Asesora de Planeación verificando el cumplimiento del indicador de este riesgo.
_______________
</t>
  </si>
  <si>
    <t xml:space="preserve">- Los profesionales de nómina autorizados por el (la) Director (a) de Talento Humano
- El(la) Subsecretario (a)Corporativo (a) siempre que este aprobado por el (a) Director(a) de Talento Humano.
- Profesional de Talento Humano autorizado por el(la) Director(a) de Talento Humano.
- Profesional de Talento Humano									
_______________
</t>
  </si>
  <si>
    <t xml:space="preserve">- Queda como evidencia los archivos de nómina mensual revisados por al menos dos profesionales de nomina. 
- Memorando radicado de solicitud de Registro Presupuestal acompañado de los respectivos soportes firmados y aprobados por los responsables, a la Oficina de Control Interno.
- Reporte de validación final enviado a el(la) Director(a) de Talento Humano. 
- Informes mensuales de verificación y control de riesgos de corrupción												
_______________
</t>
  </si>
  <si>
    <t xml:space="preserve">24/10/2019
24/10/2019
24/10/2019
15/08/2019
_______________
</t>
  </si>
  <si>
    <t xml:space="preserve">31/12/2019
31/12/2019
31/12/2019
24/10/2019
_______________
</t>
  </si>
  <si>
    <t>-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</si>
  <si>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</si>
  <si>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</si>
  <si>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</si>
  <si>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</si>
  <si>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Gestionar la defensa judicial y extrajudicial de la Secretaría General de la Alcaldía Mayor de Bogotá</t>
  </si>
  <si>
    <t>durante  la preparación y el ejercicio de la defensa judicial y extrajudicial de la Secretaría General de la Alcaldía Mayor de Bogotá para obtener beneficios no autorizados</t>
  </si>
  <si>
    <t xml:space="preserve">- Uso indebido de la información del caso
- Falta de integridad del funcionario
- Intereses personales del funcionario
- Conflicto de intereses
</t>
  </si>
  <si>
    <t xml:space="preserve">- Presión de un tercero pare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</si>
  <si>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</si>
  <si>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</si>
  <si>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</si>
  <si>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</si>
  <si>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_______________
- Acción preventiva No.15: Incluir en el procedimiento 4203000-PR-355 "Gestión jurídica para la defensa de los intereses de la secretaría general" un punto de control en el que el abogado responsable del caso presente en cada etapa del proceso un informe de su actuación.
</t>
  </si>
  <si>
    <t xml:space="preserve">
_______________
- Profesional Universitario Oficina Asesora de Jurídica
</t>
  </si>
  <si>
    <t xml:space="preserve">
_______________
- Procedimiento ajustado
</t>
  </si>
  <si>
    <t xml:space="preserve">
_______________
13/05/2019
</t>
  </si>
  <si>
    <t xml:space="preserve">
_______________
06/06/2019
</t>
  </si>
  <si>
    <t>-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</si>
  <si>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</si>
  <si>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</si>
  <si>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</si>
  <si>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Administración  y/o gestión de los recursos de la Infraestructura tecnologica de la secretaria general</t>
  </si>
  <si>
    <t>durante la Administración  y/o gestión de los recursos de la Infraestructura tecnologica de la secretaria general</t>
  </si>
  <si>
    <t xml:space="preserve">- Falta de ética en los funcionarios 
- Concentración de información de determinadas actividades o procesos en una persona.
- Debilidad en la aplicación de controles en los proceso para la administracion y gestion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</si>
  <si>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</si>
  <si>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llicito
- Perdida de credibilidad en el proceso
- Incumplimiento de objetivos y metas institucionales
</t>
  </si>
  <si>
    <t>La valoracion antes de controles califico en rara vez toda vez que existe una probabilidad baja que suceda. 
El impacto arrojo continua  en catastrofico toda vez que impacta a los objetivos y metas institucionales, recursos publicos y la imagen de la entidad. Lo anterior dejo el rieggo en zona resultante como EXTREMA.</t>
  </si>
  <si>
    <t>La evaluacion despues de controles continua en "rara vez" dentro de la escala de probabilidad dada la solidez de los controles. No obstante el impacto continua catastrofico aunque la solidez de los controles detectivos es fuerte, lo que deja en zona resultante EXTREMA.</t>
  </si>
  <si>
    <t xml:space="preserve">- AP#14 (actividad 1): Presentar en los comités de autocontrol los reportes de mesa de servicio, capacidad y disponibilidad de los servicios tecnológicos para tomar decisiones.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1):Realizar seguimiento al cronograma de mantenimiento de infraestructura asegurando su ejecución conforme a lo acordado
- AP#14 (actividad 2):Presentar en los comités de autocontrol los reportes de mesa de servicio, capacidad y disponibilidad de los servicios tecnológicos para tomar decisiones.
_______________
- AP#14 (actividad 2): Presentar en los comités de autocontrol los reportes de mesa de servicio, capacidad y disponibilidad de los servicios tecnológicos para tomar decisiones.
- AP#14 (actividad 2): Presentar en los comités de autocontrol los reportes de mesa de servicio, capacidad y disponibilidad de los servicios tecnológicos para tomar decisiones.
- AP#14 (actividad 1):Realizar seguimiento al cronograma de mantenimiento de infraestructura asegurando su ejecución conforme a lo
acordado
</t>
  </si>
  <si>
    <t xml:space="preserve">- Jefe de la Oficina de TIC
- Jefe de la Oficina de TIC
- Jefe de la Oficina de TIC
- Jefe de la Oficina de TIC
- Jefe de la Oficina de TIC
- Jefe de la Oficina de TIC
_______________
- Jefe de la Oficina de TIC
- Jefe de la Oficina de TIC
- Jefe de la Oficina de TIC
</t>
  </si>
  <si>
    <t xml:space="preserve">- Acta de subcomité de Autocontrol
- Informe de seguimiento a las
plataformas tecnológicas
- Informe de seguimiento a las
plataformas tecnológicas
- Informe de seguimiento a las
plataformas tecnológicas
- Seguimiento al mantenimiento de Infraestructura
- Acta de subcomité de Autocontrol
_______________
- Acta de subcomité de Autocontrol
- Acta de subcomité de Autocontrol
- Seguimiento al mantenimiento de Infraestructura
</t>
  </si>
  <si>
    <t xml:space="preserve">12/09/2018
12/09/2018
12/09/2018
12/09/2018
12/09/2018
12/09/2018
_______________
12/09/2018
12/09/2018
12/09/2018
</t>
  </si>
  <si>
    <t xml:space="preserve">30/04/2019
30/04/2019
30/04/2019
23/04/2019
30/04/2019
30/04/2019
_______________
30/04/2019
30/04/2019
30/04/2019
</t>
  </si>
  <si>
    <t>-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
- Identificar, Verificar e investigar el presunto hecho
- Determinar las acciones a seguir conforme al analisis de los hechos para subsanar de manera inmediata
- Investigacion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</si>
  <si>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Contrrol Interno Disciplinario
- Jefe Oficina de Tecnologías de la Información y las Comunicaciones</t>
  </si>
  <si>
    <t>-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
- Informe de analisis de los hechos
- Acta o evidencia de reunion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</si>
  <si>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</si>
  <si>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probabildiad de posible a rara vez.
Se ajustaron las actividades de control del riesgo conforme a la actualización de los procedimientos
Se eliminan controles asociados al PR-359 toda vez que elprocedimiento ya no es del Proceso
Se ajustaron las fechas de finalización de las acciones</t>
  </si>
  <si>
    <t>Inicial</t>
  </si>
  <si>
    <t>Final</t>
  </si>
  <si>
    <t>Extrema (18)</t>
  </si>
  <si>
    <t>Alta (50)</t>
  </si>
  <si>
    <t>Moderada (33)</t>
  </si>
  <si>
    <t>Baja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</si>
</sst>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0"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20">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0" fontId="2" fillId="0" borderId="5" xfId="0" quotePrefix="1"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0" fillId="0" borderId="0" xfId="0"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horizontal="left"/>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0" fontId="1" fillId="0" borderId="16" xfId="0" applyFont="1" applyBorder="1" applyAlignment="1" applyProtection="1">
      <alignment horizontal="center" vertical="center"/>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0" fontId="0" fillId="0" borderId="6" xfId="0" applyBorder="1" applyAlignment="1" applyProtection="1">
      <alignment wrapText="1"/>
      <protection hidden="1"/>
    </xf>
    <xf numFmtId="0" fontId="0" fillId="0" borderId="6" xfId="0" applyBorder="1" applyAlignment="1" applyProtection="1">
      <alignment horizontal="center" vertical="center"/>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2" fillId="24" borderId="19" xfId="0" applyFont="1" applyFill="1" applyBorder="1" applyAlignment="1" applyProtection="1">
      <alignment horizontal="center" wrapText="1"/>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35">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[Mapa_de_Riesgos_Institucional_Corrupción_Versión_3.xlsx]Dependencias_Procesos!TablaDinámica2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DEPENDENCIAS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8</c:v>
                </c:pt>
                <c:pt idx="4">
                  <c:v>3</c:v>
                </c:pt>
                <c:pt idx="5">
                  <c:v>3</c:v>
                </c:pt>
                <c:pt idx="6">
                  <c:v>5</c:v>
                </c:pt>
                <c:pt idx="7">
                  <c:v>15</c:v>
                </c:pt>
                <c:pt idx="8">
                  <c:v>4</c:v>
                </c:pt>
                <c:pt idx="9">
                  <c:v>3</c:v>
                </c:pt>
                <c:pt idx="10">
                  <c:v>3</c:v>
                </c:pt>
                <c:pt idx="11">
                  <c:v>3</c:v>
                </c:pt>
                <c:pt idx="12">
                  <c:v>4</c:v>
                </c:pt>
                <c:pt idx="13">
                  <c:v>5</c:v>
                </c:pt>
                <c:pt idx="14">
                  <c:v>17</c:v>
                </c:pt>
                <c:pt idx="15">
                  <c:v>4</c:v>
                </c:pt>
                <c:pt idx="16">
                  <c:v>11</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[Mapa_de_Riesgos_Institucional_Corrupción_Versión_3.xlsx]Dependencias_Procesos!TablaDinámica3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5</c:v>
                </c:pt>
                <c:pt idx="4">
                  <c:v>4</c:v>
                </c:pt>
                <c:pt idx="5">
                  <c:v>3</c:v>
                </c:pt>
                <c:pt idx="6">
                  <c:v>5</c:v>
                </c:pt>
                <c:pt idx="7">
                  <c:v>5</c:v>
                </c:pt>
                <c:pt idx="8">
                  <c:v>4</c:v>
                </c:pt>
                <c:pt idx="9">
                  <c:v>3</c:v>
                </c:pt>
                <c:pt idx="10">
                  <c:v>4</c:v>
                </c:pt>
                <c:pt idx="11">
                  <c:v>6</c:v>
                </c:pt>
                <c:pt idx="12">
                  <c:v>4</c:v>
                </c:pt>
                <c:pt idx="13">
                  <c:v>6</c:v>
                </c:pt>
                <c:pt idx="14">
                  <c:v>5</c:v>
                </c:pt>
                <c:pt idx="15">
                  <c:v>11</c:v>
                </c:pt>
                <c:pt idx="16">
                  <c:v>8</c:v>
                </c:pt>
                <c:pt idx="17">
                  <c:v>9</c:v>
                </c:pt>
                <c:pt idx="18">
                  <c:v>4</c:v>
                </c:pt>
                <c:pt idx="19">
                  <c:v>4</c:v>
                </c:pt>
                <c:pt idx="20">
                  <c:v>3</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727075</xdr:colOff>
      <xdr:row>0</xdr:row>
      <xdr:rowOff>152400</xdr:rowOff>
    </xdr:from>
    <xdr:to>
      <xdr:col>0</xdr:col>
      <xdr:colOff>1682482</xdr:colOff>
      <xdr:row>0</xdr:row>
      <xdr:rowOff>918730</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81317" t="36987" r="5666" b="43870"/>
        <a:stretch/>
      </xdr:blipFill>
      <xdr:spPr>
        <a:xfrm>
          <a:off x="727075" y="152400"/>
          <a:ext cx="955407" cy="766330"/>
        </a:xfrm>
        <a:prstGeom prst="rect">
          <a:avLst/>
        </a:prstGeom>
      </xdr:spPr>
    </xdr:pic>
    <xdr:clientData/>
  </xdr:twoCellAnchor>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srcRect l="330" t="37880" r="7252" b="43830"/>
        <a:stretch/>
      </xdr:blipFill>
      <xdr:spPr>
        <a:xfrm>
          <a:off x="2527300" y="38100"/>
          <a:ext cx="8265835" cy="914400"/>
        </a:xfrm>
        <a:prstGeom prst="rect">
          <a:avLst/>
        </a:prstGeom>
        <a:ln>
          <a:solidFill>
            <a:schemeClr val="accent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S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797.623083101855" createdVersion="6" refreshedVersion="6" minRefreshableVersion="3" recordCount="107" xr:uid="{9A66622A-8699-47B2-9EBC-1580BC9D2316}">
  <cacheSource type="worksheet">
    <worksheetSource ref="A11:BS1098" sheet="Mapa_Proceso"/>
  </cacheSource>
  <cacheFields count="89">
    <cacheField name="Proceso" numFmtId="0">
      <sharedItems containsBlank="1"/>
    </cacheField>
    <cacheField name="Actividad clave" numFmtId="0">
      <sharedItems containsBlank="1" longText="1"/>
    </cacheField>
    <cacheField name="Categoría" numFmtId="0">
      <sharedItems containsBlank="1"/>
    </cacheField>
    <cacheField name="Evento" numFmtId="0">
      <sharedItems containsBlank="1" longText="1"/>
    </cacheField>
    <cacheField name="Fuente del riesgo" numFmtId="0">
      <sharedItems containsBlank="1"/>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ount="6">
        <s v="Rara vez (1)"/>
        <s v="Probable (4)"/>
        <s v="Casi seguro (5)"/>
        <s v="Posible (3)"/>
        <s v="Improbable (2)"/>
        <m/>
      </sharedItems>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ount="5">
        <s v="Mayor (4)"/>
        <s v="Catastrófico (5)"/>
        <s v="Menor (2)"/>
        <s v="Moderado (3)"/>
        <m/>
      </sharedItems>
    </cacheField>
    <cacheField name="Valoración inicial" numFmtId="0">
      <sharedItems containsBlank="1" count="5">
        <s v="Alta"/>
        <s v="Extrema"/>
        <s v="Baja"/>
        <s v="Moderada"/>
        <m/>
      </sharedItems>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ount="6">
        <s v="Rara vez (1)"/>
        <s v="Improbable (2)"/>
        <s v="Posible (3)"/>
        <s v="Probable (4)"/>
        <m/>
        <s v="Casi seguro (5)" u="1"/>
      </sharedItems>
    </cacheField>
    <cacheField name="Impacto final" numFmtId="0">
      <sharedItems containsBlank="1" count="6">
        <s v="Menor (2)"/>
        <s v="Moderado (3)"/>
        <s v="Catastrófico (5)"/>
        <s v="Insignificante (1)"/>
        <s v="Mayor (4)"/>
        <m/>
      </sharedItems>
    </cacheField>
    <cacheField name="Valoración final" numFmtId="0">
      <sharedItems containsBlank="1" count="5">
        <s v="Baja"/>
        <s v="Moderada"/>
        <s v="Extrema"/>
        <s v="Alta"/>
        <m/>
      </sharedItems>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longText="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10-22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4-29T00:00:00" maxDate="2019-11-19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Date="1" containsBlank="1" containsMixedTypes="1" minDate="2019-10-17T00:00:00" maxDate="2019-11-26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797.637324421295" createdVersion="6" refreshedVersion="6" minRefreshableVersion="3" recordCount="107" xr:uid="{BBD7560D-EE5C-4C59-B42B-FE39A7FE8D5E}">
  <cacheSource type="worksheet">
    <worksheetSource ref="A11:BS416" sheet="Mapa_Proceso"/>
  </cacheSource>
  <cacheFields count="89">
    <cacheField name="Proceso" numFmtId="0">
      <sharedItems containsBlank="1" count="23">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m/>
      </sharedItems>
    </cacheField>
    <cacheField name="Actividad clave" numFmtId="0">
      <sharedItems containsBlank="1" longText="1"/>
    </cacheField>
    <cacheField name="Categoría" numFmtId="0">
      <sharedItems containsBlank="1" count="14">
        <s v="Decisiones erróneas o no acertadas"/>
        <s v="Incumplimiento parcial de compromisos"/>
        <s v="Decisiones ajustadas a intereses propios o de terceros"/>
        <s v="Errores (fallas o deficiencias)"/>
        <s v="Omisión"/>
        <s v="Realización de cobros indebidos"/>
        <s v="Exceso de las facultades otorgadas"/>
        <s v="Incumplimiento legal"/>
        <s v="Incumplimiento total de compromisos"/>
        <s v="Desvío de recursos físicos o económicos"/>
        <s v="Supervisión inapropiada"/>
        <s v="Uso indebido de información privilegiada"/>
        <s v="Interrupciones"/>
        <m/>
      </sharedItems>
    </cacheField>
    <cacheField name="Evento" numFmtId="0">
      <sharedItems containsBlank="1" longText="1"/>
    </cacheField>
    <cacheField name="Fuente del riesgo" numFmtId="0">
      <sharedItems containsBlank="1" count="3">
        <s v="Gestión de procesos"/>
        <s v="Corrupción"/>
        <m/>
      </sharedItems>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acheField>
    <cacheField name="Valoración inicial" numFmtId="0">
      <sharedItems containsBlank="1"/>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acheField>
    <cacheField name="Impacto final" numFmtId="0">
      <sharedItems containsBlank="1"/>
    </cacheField>
    <cacheField name="Valoración final" numFmtId="0">
      <sharedItems containsBlank="1"/>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longText="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10-22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4-29T00:00:00" maxDate="2019-11-19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Date="1" containsBlank="1" containsMixedTypes="1" minDate="2019-10-17T00:00:00" maxDate="2019-11-26T00:00:00"/>
    </cacheField>
    <cacheField name="Aspecto(s) que cambiaron3" numFmtId="0">
      <sharedItems containsBlank="1"/>
    </cacheField>
    <cacheField name="Descripción de los cambios efectuados3" numFmtId="0">
      <sharedItems containsBlank="1" longText="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ount="19">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Subsecretaría Técnica"/>
        <s v="Dirección de Talento Humano"/>
        <s v="Subdirección Financiera"/>
        <s v=" Oficina Asesora de Jurídica"/>
        <s v="Dirección Distrital de Relaciones Internacionales"/>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s v="Asesoría Técnica y Proyectos en Materia TIC"/>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x v="0"/>
    <s v="Insignificante (1)"/>
    <s v="Moderado (3)"/>
    <s v="Menor (2)"/>
    <s v="Catastrófico (5)"/>
    <s v="Moderado (3)"/>
    <s v="Mayor (4)"/>
    <x v="1"/>
    <x v="1"/>
    <s v="Se determina la probabilidad 1 (Rara vez), debido a que las evidencias que soportan la elección, no registran el incumplimiento parcial de Proyectos. El impacto (catastrófico 5)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el impacto como moderado, ya que de acuerdo con el Plan de Tratamiento de riesgos llevado a cabo mediante la Acción Preventiva N°3 de 2018, se actualizaron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 (Acción preventiva 13)._x000a_- Evaluar la necesidad de modificar el procedimiento 1210200-PR-306, según la retroalimentación de los miembros de la Oficina. (Acción preventiva 13).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0"/>
    <s v=""/>
    <s v=""/>
    <s v=""/>
    <s v=""/>
    <s v=""/>
    <s v=""/>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 (Acción preventiva 14 de 2019)._x000a_- Realizar seguimiento del riesgo de corrupción a través de los Subcomité de Autocontrol. (Acción preventiva 14 de 2019).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Evidencia de Reunión con los resultados de los seguimientos._x000a_- Evidencia de Reunión con los resultados de los seguimientos.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x v="0"/>
    <s v="Insignificante (1)"/>
    <s v="Menor (2)"/>
    <s v="Menor (2)"/>
    <s v="Insignificante (1)"/>
    <s v="Insignificante (1)"/>
    <s v="Insignificante (1)"/>
    <x v="2"/>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0"/>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quot;Otorgar ayuda y atención humanitaria inmediata&quot; un seguimiento mensual acordado, para controlar el riesgo a través de una revisión aleatoria de los casos en donde se entregaron medidas de ayuda humanitaria inmediata en los diferentes CLAVS , dejando como evidencia un correo electrónico y una matriz de seguimiento AHI (mes) 2019 que contenga protección de datos sensibles e integridad de reportes._x000a__x000a__x000a__x000a__x000a__x000a__x000a__x000a__x000a_"/>
    <s v="_x000a__x000a__x000a__x000a__x000a__x000a__x000a__x000a__x000a__x000a_________________x000a__x000a_- Profesionales Oficina Alta Consejería para los Derechos de las Víctimas, la Paz y la Reconciliación._x000a__x000a__x000a__x000a__x000a__x000a__x000a__x000a__x000a_"/>
    <s v="_x000a__x000a__x000a__x000a__x000a__x000a__x000a__x000a__x000a__x000a_________________x000a__x000a_- Procedimiento &quot;Otorgar ayuda y atención humanitaria inmediata&quot; ajustado_x000a__x000a__x000a__x000a__x000a__x000a__x000a__x000a__x000a_"/>
    <s v="_x000a__x000a__x000a__x000a__x000a__x000a__x000a__x000a__x000a__x000a_________________x000a__x000a_22/10/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0"/>
    <s v="Insignificante (1)"/>
    <s v="Moderado (3)"/>
    <s v="Menor (2)"/>
    <s v="Insignificante (1)"/>
    <s v="Insignificante (1)"/>
    <s v="Moderado (3)"/>
    <x v="3"/>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0"/>
    <s v=""/>
    <s v=""/>
    <s v=""/>
    <s v=""/>
    <s v=""/>
    <s v=""/>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16: Realizar jornadas de sensibilización del código de integridad en espacios ampliados de la dependencia (Subcomité de autocontrol o demás reuniones) _x000a__x000a__x000a__x000a__x000a__x000a__x000a__x000a__x000a__x000a_________________x000a__x000a_- Acción preventiva No.41:Incluir en el procedimiento &quot;Otorgar ayuda y atención humanitaria inmediata&quot; un seguimiento mensual acordado, para controlar el riesgo a través de una revisión aleatoria de los casos en donde se entregaron medidas de ayuda humanitaria inmediata donde se realiza la revisión de (El estado de vulnerabilidad, la caracterización familiar y la tasación de medidas en cada uno de los casos aleatorios) en los diferentes CLAVS , dejando como evidencia un correo electrónico y una Matriz de seguimiento  de otorgamientos (mes) 2019 que contenga protección de datos sensibles e integridad de reportes.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 Profesionales Oficina Alta Consejería para los Derechos de las Víctimas, la Paz y la Reconciliación._x000a__x000a__x000a__x000a__x000a__x000a__x000a__x000a__x000a_"/>
    <s v="- Jornadas de sensibilización_x000a__x000a__x000a__x000a__x000a__x000a__x000a__x000a__x000a__x000a_________________x000a__x000a_- Procedimiento &quot;Otorgar ayuda y atención humanitaria inmediata&quot; ajustado_x000a__x000a__x000a__x000a__x000a__x000a__x000a__x000a__x000a_"/>
    <s v="17/05/2019_x000a__x000a__x000a__x000a__x000a__x000a__x000a__x000a__x000a__x000a_________________x000a__x000a_22/10/2019_x000a__x000a__x000a__x000a__x000a__x000a__x000a__x000a__x000a_"/>
    <s v="31/12/2019_x000a__x000a__x000a__x000a__x000a__x000a__x000a__x000a__x000a__x000a_________________x000a__x000a_31/10/2019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Identificar y Consolidar las necesidades de bienes y servicios, para la gestión de la comunicación pública."/>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x v="1"/>
    <s v="Menor (2)"/>
    <s v="Menor (2)"/>
    <s v="Mayor (4)"/>
    <s v="Menor (2)"/>
    <s v="Menor (2)"/>
    <s v="Mayor (4)"/>
    <x v="0"/>
    <x v="1"/>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0"/>
    <x v="0"/>
    <s v="Se disminuye la probabilidad a (2 improbable) ya que las actividades de control preventivas evitaron la materialización de este riesgo y presentan solidez fuerte. El impacto pasa a 2 &quot;menor&quot; ya que los efectos más significativos no se presentaron."/>
    <s v="Reducir"/>
    <s v="- AP 25: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P 25: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 AP 25: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 Procedimiento PR-368 Comunicación Corporativa,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AP 25: Actualizar el procedimiento PR-368 Comunicación Corporativa incluyendo la definición del Plan de Comunicaciones (internas y externas)._x000a_- AP 25: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evitaron la materialización de este riesgo y presentan solidez fuerte. El impacto pasa a 2 &quot;menor&quot; ya que los efectos no se han presentado."/>
    <s v="Reducir"/>
    <s v="- AP 26: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P 26: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 AP 26: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Ecosistema Digital PR-367, actualizado._x000a_- Procedimiento Ecosistema Digital PR-367, actualizado._x000a_- Procedimiento Ecosistema Digital PR-367,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pasa a 2 &quot;menor&quot; ya que los efectos no se han presentado y los controles detectivos son fuertes."/>
    <s v="Reducir"/>
    <s v="- AP 27: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 AP 27: Formalizar y divulgar la actualización del procedimiento en el aplicativo SIG_x000a__x000a__x000a__x000a__x000a__x000a__x000a_________________x000a_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 AP 27: Formalizar y divulgar la actualización del procedimiento en el aplicativo SIG_x000a__x000a__x000a__x000a__x000a__x000a__x000a__x000a_"/>
    <s v="- Jefe de la Oficina Consejería de Comunicaciones_x000a_- Jefe de la Oficina Consejería de Comunicaciones_x000a_- Jefe de la Oficina Consejería de Comunicaciones_x000a_- Jefe de la Oficina Consejería de Comunicaciones_x000a__x000a__x000a__x000a__x000a__x000a__x000a_________________x000a__x000a_- Jefe de la Oficina Consejería de Comunicaciones_x000a_- Jefe de la Oficina Consejería de Comunicaciones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_______________x000a__x000a_- Procedimiento Relaciones Estratégicas Comunicacionales PR-366, actualizado._x000a_- Procedimiento Relaciones Estratégicas Comunicacionales PR-366, actualizado._x000a__x000a__x000a__x000a__x000a__x000a__x000a__x000a_"/>
    <s v="06/05/2019_x000a_06/05/2019_x000a_06/05/2019_x000a_06/05/2019_x000a__x000a__x000a__x000a__x000a__x000a__x000a_________________x000a__x000a_06/05/2019_x000a_06/05/2019_x000a__x000a__x000a__x000a__x000a__x000a__x000a__x000a_"/>
    <s v="31/08/2019_x000a_31/08/2019_x000a_31/08/2019_x000a_31/08/2019_x000a__x000a__x000a__x000a__x000a__x000a__x000a_________________x000a__x000a_31/08/2019_x000a_31/08/2019_x000a__x000a__x000a__x000a__x000a__x000a__x000a__x000a_"/>
    <s v="_x000a__x000a__x000a__x000a__x000a__x000a__x000a__x000a__x000a__x000a_________________x000a__x000a_- AP 27: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s v="en la estructuración de los documentos y estudios previos por parte de las áreas técnicas"/>
    <s v="Gestión de procesos"/>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Moderado (3)"/>
    <s v="Menor (2)"/>
    <s v="Menor (2)"/>
    <s v="Menor (2)"/>
    <s v="Menor (2)"/>
    <s v="Menor (2)"/>
    <x v="3"/>
    <x v="1"/>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2"/>
    <x v="3"/>
    <x v="0"/>
    <s v="Se determina la probabilidad (3 posible) ya que las actividades de control preventivas son fuertes. El impacto pasa a (1 insignificante) ya que las actividades de control detectivas cubren los efectos más significativos, reduciendo en dos cuadrantes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s v="en el análisis y selección de las propuestas"/>
    <s v="Gestión de procesos"/>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s v="en la supervisión de los contratos o convenios"/>
    <s v="Gestión de procesos"/>
    <s v="Operativo"/>
    <s v="- Desconocimiento en las actividades necesarias para llevar a cabo una satisfactoria supervisión de los contratos o convenios._x000a_- Falta de apropi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3"/>
    <s v="Moderado (3)"/>
    <s v="Menor (2)"/>
    <s v="Menor (2)"/>
    <s v="Insignificante (1)"/>
    <s v="Insignificante (1)"/>
    <s v="Moderado (3)"/>
    <x v="3"/>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s v="durante la etapa precontractual para el desarrollo de un proceso de selección pública de oferentes con el fin de celebrar un contrato"/>
    <s v="Corrupción"/>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
    <s v=""/>
    <s v=""/>
    <s v=""/>
    <s v=""/>
    <s v=""/>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s v="durante la ejecución del contrato con el propósito de no evidenciar un posible incumplimiento de las obligaciones contractuales"/>
    <s v="Corrupción"/>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
    <s v=""/>
    <s v=""/>
    <s v=""/>
    <s v=""/>
    <s v=""/>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ol Disciplinario"/>
    <s v="Adelantar el proceso disciplinario de conformidad con las etapas procesales fijadas por la ley 734 de 2002"/>
    <s v="Errores (fallas o deficiencias)"/>
    <s v="en el trámite del proceso verbal"/>
    <s v="Gestión de procesos"/>
    <s v="Operativo"/>
    <s v="- Falta de planeación y/o priorización para adelantar los procesos disciplinarios que llevan largo tiempo en la dependencia y/o asuntos próximos a vencerse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Insignificante (1)"/>
    <s v="Menor (2)"/>
    <s v="Moderado (3)"/>
    <s v="Insignificante (1)"/>
    <s v="Insignificante (1)"/>
    <s v="Menor (2)"/>
    <x v="3"/>
    <x v="3"/>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escanear las piezas procesales para el cargue del expediente virtual, no se apropia de las instrucciones  que le han sido divulgadas y socializadas_x000a_- El encargado de foliar cada pieza procesal que integra el expediente disciplinario, no se apropia de las instrucciones e instrucciones que le han sido divulgadas y socializadas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Insignificante (1)"/>
    <s v="Menor (2)"/>
    <s v="Menor (2)"/>
    <s v="Menor (2)"/>
    <s v="Moderado (3)"/>
    <s v="Insignificante (1)"/>
    <x v="3"/>
    <x v="3"/>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s v="al evaluar y tramitar el caso puesto en conocimiento de la OCID, que genere la configuración y decreto de la prescripción y/o caducidad en beneficio de un tercero."/>
    <s v="Corrupción"/>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En razón a que se trata de un riesgo de corrupción, en el evento de materializarse el riesgo su impacto es moderado debido a que a pesar de que la valoración general lo ubica en la parte más baja de probabilidad,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os controles establecidos son los adecuados y ubican el riesgo en la parte más baja en cuento a probabilidad e impacto. Se elimina la actividad de control relacionada con verificar si la queja o informe recibida se encuentra dentro del término de oportunidad para iniciar la acción disciplinaria, atendiendo los criterios que fija la Ley 734 de 2002, ya que es más eficiente el seguimiento mediante la realización de los subcomité de autocontro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Aplazamiento de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Insignificante (1)"/>
    <s v="Menor (2)"/>
    <s v="Menor (2)"/>
    <s v="Insignificante (1)"/>
    <s v="Insignificante (1)"/>
    <s v="Insignificante (1)"/>
    <x v="2"/>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os controles que posee el proceso frente a este riesgo, permiten la disminución del impacto frente a su materialización."/>
    <s v="Reducir"/>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Direccionamiento Estratégico"/>
    <s v="Formulación y actualización de Contexto Estratégico, Planes Sectoriales, Plan Estratégico, Plan de Acción, Presupuesto Anual, Proyectos de Inversión, Plan Anual de Adquisiciones"/>
    <s v="Decisiones erróneas o no acertadas"/>
    <s v="en la formulación y actualización de la planeación institucional"/>
    <s v="Gestión de procesos"/>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Mayor (4)"/>
    <s v="Mayor (4)"/>
    <s v="Mayor (4)"/>
    <s v="Moderado (3)"/>
    <s v="Insignificante (1)"/>
    <s v="Mayor (4)"/>
    <x v="0"/>
    <x v="0"/>
    <s v="Se determinó la probabilidad (2 Improbable) ya que este riesgo se materializó una vez en los últimos 4 años y fue establecido en el informe de contraloría del 2016. El impacto (4 alto) obedece a que éste riesgo genera incumplimiento de metas de gobierno y los objetivos  institucionales."/>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u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l riesgo en los últimos 2 años y se encuentran referenciadas en los procedimientos. El impacto pasa a (2 menor)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s v="en la elaboración y ejecución del plan de mantenimiento del sistema de gestión de calidad"/>
    <s v="Gestión de procesos"/>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x v="2"/>
    <s v="Insignificante (1)"/>
    <s v="Moderado (3)"/>
    <s v="Menor (2)"/>
    <s v="Moderado (3)"/>
    <s v="Moderado (3)"/>
    <s v="Moderado (3)"/>
    <x v="3"/>
    <x v="1"/>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x v="2"/>
    <x v="3"/>
    <x v="0"/>
    <s v="Se determina la probabilidad (3 posible) ya que las actividades de control preventivas se normalizaron en los procedimientos posterior a la materialización del riesgo. El impacto pasa a (1 insignificante) ya que los efectos más significativos no se presentaron y fue posible la reprogramación sin afectar el logro del objetivo del pla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27: Actualizar el procedimiento &quot;Revisión por la Dirección&quot;, Incluyendo la actividad de control relacionada con la aprobación del plan de mantenimiento y el seguimiento respectivo en Subcomité de Autocontrol_x000a_- AM 27: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26/08/2019_x000a_26/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s v="en la ejecución de la planeación institucional"/>
    <s v="Gestión de procesos"/>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_x000a_Inversión (Ajustar solicitud) o Correo electrónico Ejecución Proyecto de Inversión (Aprobación)  o memorando_x000a_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3"/>
    <s v="Insignificante (1)"/>
    <s v="Menor (2)"/>
    <s v="Menor (2)"/>
    <s v="Insignificante (1)"/>
    <s v="Insignificante (1)"/>
    <s v="Insignificante (1)"/>
    <x v="2"/>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s v="con la elaboración de los impresos de acuerdo con las características técnicas requeridas."/>
    <s v="Gestión de procesos"/>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2"/>
    <s v="Insignificante (1)"/>
    <s v="Moderado (3)"/>
    <s v="Moderado (3)"/>
    <s v="Insignificante (1)"/>
    <s v="Insignificante (1)"/>
    <s v="Moderado (3)"/>
    <x v="3"/>
    <x v="1"/>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os"/>
    <x v="3"/>
    <x v="0"/>
    <x v="3"/>
    <s v="Disminuye la probabilidad (4 probable) ya que las actividades de control preventivas no han evitado la materialización de este riesgo. El impacto pasa a (2 menor)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s v="con la publicación oportuna e íntegra de los actos administrativos (Registro Distrital)"/>
    <s v="Gestión de procesos"/>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x v="0"/>
    <s v="Insignificante (1)"/>
    <s v="Moderado (3)"/>
    <s v="Mayor (4)"/>
    <s v="Moderado (3)"/>
    <s v="Moderado (3)"/>
    <s v="Moderado (3)"/>
    <x v="0"/>
    <x v="0"/>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x v="0"/>
    <s v=""/>
    <s v=""/>
    <s v=""/>
    <s v=""/>
    <s v=""/>
    <s v=""/>
    <x v="0"/>
    <x v="0"/>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Amiguismo o clientelismo con el fin de favorecer un tercero para que sin cumplimiento de requisitos se elaboren trabajos de artes gráficas dirigid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0"/>
    <s v=""/>
    <s v=""/>
    <s v=""/>
    <s v=""/>
    <s v=""/>
    <s v=""/>
    <x v="0"/>
    <x v="0"/>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s v="en la formulación del Plan Estratégico de Tecnologías de la Información y las Comunicaciones "/>
    <s v="Gestión de procesos"/>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x v="0"/>
    <s v="Insignificante (1)"/>
    <s v="Menor (2)"/>
    <s v="Menor (2)"/>
    <s v="Insignificante (1)"/>
    <s v="Insignificante (1)"/>
    <s v="Mayor (4)"/>
    <x v="0"/>
    <x v="0"/>
    <s v="La valoración del riesgo antes de control quedo en escala de probabilidad por frecuencia paso de Posible a RARA VEZ y continua siendo de impacto mayor toda vez que afecta los aspectos: el cumplimiento de metas y objetivos institucionales y en menor grado la imagen institucional y medidas de control interno en consecuencia la zona resultante paso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o en escala de probabilidad rara vez  y de impacto menor toda vez que se incluyeron actividades de control de solidez fuerte que minimiza la materialización del riesgo, en consecuencia el riesgo continu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 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s v="en el suministro de lineamientos y directrices del Sistema de Seguridad de la Información"/>
    <s v="Gestión de procesos"/>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enor (2)"/>
    <s v="Moderado (3)"/>
    <s v="Moderado (3)"/>
    <s v="Mayor (4)"/>
    <s v="Mayor (4)"/>
    <s v="Mayor (4)"/>
    <x v="0"/>
    <x v="0"/>
    <s v="La valoración del riesgo antes de control quedo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a alt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La valoración del riesgo después de controles quedo en escala de probabilidad posible  y de impacto moderado toda vez que se incluyeron actividades de control son de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_x000a_SE CERRO EL 29 DE AGOSTO DE 2019_x000a_- AP #: (6) Realizar el respectivo trámite de modificación, elaboración o anulación de documentos y Socializar los procedimientos y la documentación del proceso Estrategia de Tecnologías de la Información y las Comunicaciones a los funcionarios de la OTIC._x000a__x000a_SE CERRO EL 26 DE OCTUBRE 2018_x000a__x000a__x000a__x000a__x000a__x000a__x000a__x000a__x000a_________________x000a__x000a__x000a__x000a__x000a__x000a__x000a__x000a__x000a__x000a__x000a_"/>
    <s v="- Jefe de la Oficina de Tecnologías de la Información y las comunicaciones_x000a_- Jefe de la Oficina de Tecnologías de la Información y las comunicaciones_x000a__x000a__x000a__x000a__x000a__x000a__x000a__x000a__x000a_________________x000a__x000a__x000a__x000a__x000a__x000a__x000a__x000a__x000a__x000a__x000a_"/>
    <s v="- Sensibilización de lineamientos de Seguridad de la Información_x000a_- Documento de Lineamientos de SGSI_x000a__x000a__x000a__x000a__x000a__x000a__x000a__x000a__x000a_________________x000a__x000a__x000a__x000a__x000a__x000a__x000a__x000a__x000a__x000a__x000a_"/>
    <s v="12/09/2018_x000a_12/09/2018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s v="en el seguimiento y retroalimentación a los avances  de proyectos  de alto componente TIC definidos en el PETI"/>
    <s v="Gestión de procesos"/>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x v="0"/>
    <s v="Menor (2)"/>
    <s v="Menor (2)"/>
    <s v="Moderado (3)"/>
    <s v="Mayor (4)"/>
    <s v="Mayor (4)"/>
    <s v="Mayor (4)"/>
    <x v="0"/>
    <x v="0"/>
    <s v="La valoración del riesgo antes de control quedo en escala de probabilidad en Frecuencia de posible a  RARA VEZ y de impacto continua en MAYOR toda vez que afecta los aspectos operativos, el cumplimiento de metas ,objetivos institucionales e Inoportunidad en la disponibilidad de información, en consecuencia la  zona resultante  disminuyo de extrema a ALTA."/>
    <s v="-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o en escala de probabilidad posible  a RARA VEZ y de impacto continua MENOR  toda vez que se incluyeron actividades de control con solidez fuerte lo que minimiza la materialización del riesgo, y lo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28/10/2019_x000a__x000a__x000a__x000a__x000a__x000a__x000a__x000a__x000a__x000a_________________x000a__x000a_28/10/2019_x000a_31/12/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La valoración del riesgo antes de control quedo en escala de probabilidad de frecuencia de posible a RARA VEZ se recalifica el impacto del riesgo dando como resultado: disminución en el impacto de catastrófico a MAYOR, en consecuencia  bajo de zona resultante Extrema a zona resultante ALTA."/>
    <s v="- Elaboración de PETI basado en la AE_x000a_(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_x000a_(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La valoración del riesgo después de controles quedo en escala de probabilidad continua en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_x000a_- _x000a_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s v="en el desarrollo de soluciones tecnológicas "/>
    <s v="Gestión de procesos"/>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x v="0"/>
    <s v="Menor (2)"/>
    <s v="Moderado (3)"/>
    <s v="Mayor (4)"/>
    <s v="Mayor (4)"/>
    <s v="Mayor (4)"/>
    <s v="Mayor (4)"/>
    <x v="0"/>
    <x v="0"/>
    <s v="La valoración del riesgo antes de control quedo en escala de probabilidad por frecuencia de  posible a rara vez y continua el impacto mayor toda vez que afecta los aspectos operativos, el cumplimiento de metas ,objetivos institucionales, pérdida de información critica, como consecuencia  deja al riesgo ubicado en zona resultante de extrema a ALT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o en escala de probabilidad continua en rara vez y en impacto menor toda vez que se incluyeron actividades de control con solidez fuerte lo que minimiza la materialización del riesgo, y continua ubica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12/2019_x000a_31/12/2019_x000a_31/08/2019_x000a__x000a__x000a__x000a__x000a__x000a__x000a__x000a_________________x000a__x000a_31/12/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x v="0"/>
    <x v="4"/>
    <x v="3"/>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Fortalecimiento de la Administración y la Gestión Pública Distrital"/>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4"/>
    <s v="Insignificante (1)"/>
    <s v="Moderado (3)"/>
    <s v="Menor (2)"/>
    <s v="Insignificante (1)"/>
    <s v="Insignificante (1)"/>
    <s v="Mayor (4)"/>
    <x v="0"/>
    <x v="0"/>
    <s v="Se determinó la probabilidad en ( improbable 2)  dado que  se cuenta con el personal que permite el desarrollo efectivo de las distintas ofertas académicas. Así mismo el riesgo no se ha materializado en las últimas vigenci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 debido a que con los controles se asegura el desarrollo de las temáticas seleccionadas y se disminuye la probabilidad de fallas de la plataforma de formación virtual. El impacto pasa a ser Menor (2) ya que los efectos no se han presentado y atiende todos los efectos más significativos.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d v="2019-10-23T00:00:00"/>
    <s v="_x000a__x000a_Análisis de controles_x000a_Análisis después de controles_x000a_"/>
    <s v="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s v="al desarrollar y ejecutar los cursos y/o diplomados de formación"/>
    <s v="Gestión de procesos"/>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0"/>
    <s v="Moderado (3)"/>
    <s v="Mayor (4)"/>
    <s v="Menor (2)"/>
    <s v="Insignificante (1)"/>
    <s v="Insignificante (1)"/>
    <s v="Mayor (4)"/>
    <x v="0"/>
    <x v="0"/>
    <s v="Se determina la probabilidad Rara vez (1) Al  contar con la adjudicación del proceso contractual con la que se planeó realizar la oferta académica . Así mismo el riesgo no se ha materializado en las últimas vigencias. El impacto Mayor (4) obedece a que se presenten los efectos del riesgo."/>
    <s v="-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autorizado(a) por mediante resolución 097 de 2018 manual de funciones,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rara vez  (1) dado que con los controles se asegura que el programa cuente con los recursos tecnológicos, humanos  para el desarrollo de los ciclos de formación. Así mismo el riesgo no se ha materializado en las últimas vigencias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d v="2019-10-23T00:00:00"/>
    <s v="_x000a_Análisis antes de controles_x000a_Análisis de controles_x000a__x000a_"/>
    <s v="Se atendieron las recomendaciones de la retroalimentación del monitoreo de riesgos se incluyeron los controles que contiene la nueva versión del procedimiento, pasando de tener el riesgo valorado antes de controles  de posible a rara vez._x000a_Con el fortalecimiento de los controles se robusteció la solidez atacando todas las causa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x v="0"/>
    <s v="Menor (2)"/>
    <s v="Mayor (4)"/>
    <s v="Menor (2)"/>
    <s v="Insignificante (1)"/>
    <s v="Menor (2)"/>
    <s v="Mayor (4)"/>
    <x v="0"/>
    <x v="0"/>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s v="en  el ingreso, suministro y baja  de bienes de consumo, consumo controlado y devolutivo de los inventarios de la entidad"/>
    <s v="Gestión de procesos"/>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 Cambios constantes en la normativa vigente.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0"/>
    <s v="Insignificante (1)"/>
    <s v="Insignificante (1)"/>
    <s v="Mayor (4)"/>
    <s v="Moderado (3)"/>
    <s v="Insignificante (1)"/>
    <s v="Moderado (3)"/>
    <x v="0"/>
    <x v="0"/>
    <s v="La valoración del riesgo antes de controles disminuyó de probable por frecuencia a rara vez, teniendo en cuenta que el riesgo no se ha materializado en los últimos cuatro (4) años y el impacto quedó en mayor toda vez que afecta los aspectos: Operativos, en las medidas de control interno y en el cumplimiento de objetivos y metas institucionales, reubicando el riesgo de zona extrema a zona alta. "/>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spués de controles ubicó el riesgo en rara vez (cuadrante 1)  dentro de la escala de probabilidad y menor dentro de la escala de impacto evidenciando que los controles son efectivos para mitigar el riesgo. Lo anterior deja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________________x000a__x000a_- Subdirector(a) de Servicios Administrativos_x000a_- Subdirector(a) de Servicios Administrativos_x000a_- Subdirector(a) de Servicios Administrativos_x000a_- Subdirector(a) de Servicios Administrativos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_______________x000a_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
    <s v="05/11/2019_x000a_07/09/2018_x000a_05/11/2019_x000a_07/09/2018_x000a_05/11/2019_x000a_07/09/2018_x000a_05/11/2019_x000a_07/09/2018_x000a_05/11/2019_x000a_07/09/208_x000a_________________x000a__x000a_05/11/2019_x000a_07/09/208_x000a_05/11/2019_x000a_07/09/208_x000a__x000a__x000a__x000a__x000a__x000a_"/>
    <s v="31/03/2020_x000a_31/08/2019_x000a_31/03/2020_x000a_31/08/2019_x000a_31/03/2020_x000a_31/08/2019_x000a_31/03/2020_x000a_31/08/2019_x000a_31/03/2020_x000a_31/08/2019_x000a_________________x000a__x000a_31/03/2020_x000a_31/08/2019_x000a_31/03/2020_x000a_31/08/2019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s v="en la generación de la cuenta mensual de almacén con destino a la Subdirección Financiera"/>
    <s v="Gestión de procesos"/>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x v="0"/>
    <s v="Insignificante (1)"/>
    <s v="Insignificante (1)"/>
    <s v="Mayor (4)"/>
    <s v="Moderado (3)"/>
    <s v="Moderado (3)"/>
    <s v="Insignificante (1)"/>
    <x v="0"/>
    <x v="0"/>
    <s v="La valoración antes de controles bajó la probabilidad del riesgo de probable por frecuencia a rara vez; sin embargo, en la escala de impacto continúa como mayor. En consecuencia, la zona resultante disminuyó de extrema a alt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spués de la calificación de los controles bajó la calificación de improbable a rara vez (cuadrante 2 a 1) dentro de la escala de probabilidad y continúa siendo menor dentro de la escala de impacto. Por lo tanto, se mantien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s v="en el seguimiento y control de la información de los bienes de propiedad de la entidad"/>
    <s v="Gestión de procesos"/>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0"/>
    <s v="Moderado (3)"/>
    <s v="Insignificante (1)"/>
    <s v="Mayor (4)"/>
    <s v="Moderado (3)"/>
    <s v="Moderado (3)"/>
    <s v="Insignificante (1)"/>
    <x v="0"/>
    <x v="0"/>
    <s v="La valoración antes de controles bajó la probabilidad del riesgo de probable por frecuencia a rara vez; sin embargo, en la escala de impacto continúa como mayor. En consecuencia, la zona resultante disminuyó de extrema a alt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spués de la calificación de los controles bajó la calificación de improbable a rara vez (cuadrante 2 a 1) dentro de la escala de probabilidad y continúa siendo menor dentro de la escala de impacto. Por lo tanto, se mantiene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s v="durante el seguimiento y control de la información de los bienes de propiedad de la entidad"/>
    <s v="Corrupción"/>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 Cambios constantes en la normativa vigente.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0"/>
    <x v="0"/>
    <s v="La valoración antes de controles bajó la probabilidad del riesgo de improbable a rara vez por frecuencia; sin embargo, en la escala de impacto continúa como mayor. En consecuencia, la zona resultante continúa siendo alta.   "/>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12/2019_x000a_31/12/2019_x000a_31/12/2019_x000a__x000a__x000a__x000a__x000a__x000a__x000a__x000a_________________x000a__x000a_31/12/2019_x000a_31/12/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l Sistema Distrital de Servicio a la Ciudadanía"/>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_x000a_- Deterioro de la imagen institucional y pérdida de confianza de la ciudadanía por incumplimiento de expectativas 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Moderado (3)"/>
    <s v="Moderado (3)"/>
    <s v="Menor (2)"/>
    <s v="Insignificante (1)"/>
    <s v="Insignificante (1)"/>
    <s v="Moderado (3)"/>
    <x v="3"/>
    <x v="3"/>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el Modelo Multicanal de servicio a la Ciudadanía."/>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4"/>
    <s v="Insignificante (1)"/>
    <s v="Insignificante (1)"/>
    <s v="Insignificante (1)"/>
    <s v="Insignificante (1)"/>
    <s v="Menor (2)"/>
    <s v="Menor (2)"/>
    <x v="2"/>
    <x v="2"/>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 Caída de la plataforma tecnológica que soporta el funcionamiento de las entidades que hacen presencia en la RED CADE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Menor (2)"/>
    <s v="Menor (2)"/>
    <s v="Menor (2)"/>
    <s v="Menor (2)"/>
    <s v="Moderado (3)"/>
    <s v="Menor (2)"/>
    <x v="3"/>
    <x v="3"/>
    <s v="La Subsecretaría cuenta con estrategias de servicio que pueden superar las eventuales fallas presentadas, que garantizan la continuidad del servicio. La calificación de la probabilidad se mantiene. El impacto se incrementa debido a los ajustes en el aspecto financiero (un cuadrante), las medidas de control interno (un cuadrante), operativo (un cuadrante), información (dos cuadrantes) y cumplimiento (un cuadrante). "/>
    <s v="-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el Modelo Multicanal de servicio a la Ciudadanía."/>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3"/>
    <s v="Menor (2)"/>
    <s v="Menor (2)"/>
    <s v="Menor (2)"/>
    <s v="Insignificante (1)"/>
    <s v="Insignificante (1)"/>
    <s v="Menor (2)"/>
    <x v="2"/>
    <x v="3"/>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cambiar redacción de la caus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en la guía 4222000-GS-078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en el procedimiento"/>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3"/>
    <s v="Insignificante (1)"/>
    <s v="Menor (2)"/>
    <s v="Menor (2)"/>
    <s v="Menor (2)"/>
    <s v="Insignificante (1)"/>
    <s v="Menor (2)"/>
    <x v="2"/>
    <x v="3"/>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Al aplicar los controles de clasificación, solución, verificar el registro y la reunión anual, permite disminuir a baja la valoración del riesgo. El impacto se disminuye en un cuadrante debido a que los controles detectivos disminuyen los efectos más significa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x v="0"/>
    <s v="Insignificante (1)"/>
    <s v="Insignificante (1)"/>
    <s v="Insignificante (1)"/>
    <s v="Insignificante (1)"/>
    <s v="Insignificante (1)"/>
    <s v="Moderado (3)"/>
    <x v="3"/>
    <x v="3"/>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Insignificante (1)"/>
    <s v="Insignificante (1)"/>
    <s v="Insignificante (1)"/>
    <s v="Menor (2)"/>
    <x v="2"/>
    <x v="2"/>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La aplicación de los controles son efectivos, por cuanto el riesgo no se ha materializ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Desconocimiento por parte de los funcionarios acerca de los tiempos de gestión de las peticiones ciudadanas pendientes por atender en la dependencia._x000a_- Fallas o inconsistencias en la herramienta tecnológica para la gestión de peticiones ciudadanas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Insignificante (1)"/>
    <s v="Insignificante (1)"/>
    <s v="Insignificante (1)"/>
    <x v="3"/>
    <x v="0"/>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3"/>
    <x v="0"/>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el Modelo Multicanal de servicio a la Ciudadanía."/>
    <s v="Realización de cobros indebidos"/>
    <s v="durante la prestación del servicio  en el canal presencial dispuesto para el servicio a la Ciudadanía."/>
    <s v="Corrupción"/>
    <s v="Imagen"/>
    <s v="- Debilidades en la aplicación de los puntos de control - precisar contexto, ver guía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3"/>
    <s v=""/>
    <s v=""/>
    <s v=""/>
    <s v=""/>
    <s v=""/>
    <s v=""/>
    <x v="3"/>
    <x v="0"/>
    <s v="La materialización del riesgo genera sanciones para los servidores, vulnerando la credibilidad de la Ciudadanía en la Secretaria General. La calificación del impacto se mantiene. La probabilidad se incrementa en dos cuadrantes de acuerdo al análisis realizado según información de los últimos dos años."/>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La materialización del riesgo genera sanciones para los servidores y mala imagen para la entidad, vulnerando la credibilidad de la Ciudadanía en la Administración.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inducción a los servidores que interactúan con la ciudadanía en temas de gestión de calidad, ideario ético y responsabilidad disciplinaria._x000a_- Formular el control para el riesgo de corrupción en el procedimiento, de tal forma que quede explicito y posteriormente divulgar su aplicación en el equipo a cargo de los servidores que interactúan con la ciudadanía._x000a__x000a__x000a__x000a__x000a__x000a__x000a__x000a__x000a_________________x000a__x000a__x000a__x000a__x000a__x000a__x000a__x000a__x000a__x000a__x000a_"/>
    <s v="- Profesional asignado por la Dirección del Sistema Distrital de Servicio a la Ciudadanía_x000a_- Profesional asignado por la Dirección del Sistema Distrital de Servicio a la Ciudadanía_x000a__x000a__x000a__x000a__x000a__x000a__x000a__x000a__x000a_________________x000a__x000a__x000a__x000a__x000a__x000a__x000a__x000a__x000a__x000a__x000a_"/>
    <s v="- Evidencias de reunión o agenda de entrenamiento y reentrenamiento en puesto de trabajo_x000a_- Procedimiento Administración del Modelo Multicanal de Servicio a la Ciudadanía 2212300-PR-036 V11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0/08/2019_x000a_19/07/2019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Decisiones ajustadas a intereses propios o de terceros"/>
    <s v="durante  los monitoreos realizados en los puntos de atención en beneficio propio o de terceros_x0009__x0009_"/>
    <s v="Corrupción"/>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x v="0"/>
    <s v=""/>
    <s v=""/>
    <s v=""/>
    <s v=""/>
    <s v=""/>
    <s v=""/>
    <x v="3"/>
    <x v="3"/>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0"/>
    <x v="1"/>
    <x v="1"/>
    <s v="No hay movimiento en el mapa por cuanto se encuentra en la posición mas baja del mismo. El impacto se encuentra en la zona de calificación más baja."/>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9/08/2019_x000a__x000a__x000a__x000a__x000a__x000a__x000a__x000a__x000a__x000a_________________x000a__x000a__x000a__x000a__x000a__x000a__x000a__x000a__x000a__x000a__x000a_"/>
    <s v="26/09/2019_x000a__x000a__x000a__x000a__x000a__x000a__x000a__x000a__x000a__x000a_________________x000a__x000a__x000a__x000a__x000a__x000a__x000a__x000a__x000a__x000a__x000a_"/>
    <s v="_x000a__x000a__x000a__x000a__x000a__x000a__x000a__x000a__x000a__x000a_________________x000a__x000a_- Realizar cualificaciones al equipo de trabajo de Seguimiento y Medición, respecto al uso y manejo de los instrumentos que se diseñan para realizar la medición de la calidad en la prestación de los servicios.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30/11/2018_x000a__x000a__x000a__x000a__x000a__x000a__x000a__x000a__x000a_"/>
    <s v="_x000a__x000a__x000a__x000a__x000a__x000a__x000a__x000a__x000a__x000a_________________x000a__x000a_07/10/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3"/>
    <s v="Insignificante (1)"/>
    <s v="Menor (2)"/>
    <s v="Insignificante (1)"/>
    <s v="Insignificante (1)"/>
    <s v="Insignificante (1)"/>
    <s v="Insignificante (1)"/>
    <x v="2"/>
    <x v="3"/>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a aplicación de los controles son efectivos por el proceso en cuanto al riesgo evidenci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 la Función Archivística y del Patrimonio Documental del Distrito Capital"/>
    <s v="Realizar asistencia técnica en gestión documental y archivos, realizar monitoreo y control de condiciones ambientales, diseñar o actualizar instrumentos técnicos para normalizar la gestión documental en el distrito capital, realizar investigaciones técnicas e historiográficas en la Dirección distrital de archivo de Bogotá)."/>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x v="0"/>
    <s v="Insignificante (1)"/>
    <s v="Moderado (3)"/>
    <s v="Menor (2)"/>
    <s v="Menor (2)"/>
    <s v="Catastrófico (5)"/>
    <s v="Mayor (4)"/>
    <x v="1"/>
    <x v="1"/>
    <s v="La valoración antes de controles arrojó rara vez dentro de la escala de probabilidad por frecuencia, así mismo en la escala de impacto el resultado arrojado fue catastrófico. Lo que ubica al riesgo en una zona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_x000a_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3"/>
    <s v="La valoración después de controles arrojó rara vez  dentro de la escala de probabilidad, toda vez que podría ocurrir el riesgo, así mismo, dentro de la escala de impacto se ubico en mayor, lo que ubica el riesgo en la zona alta a pesar que  la función archivística no ha presentado deficiencia, pues el promedio de las encuestas de satisfacción es superior al 96%"/>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10/2019_x000a_31/10/2019_x000a_31/10/2019_x000a_31/10/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Realizar el ingreso de documentación patrimonial a la dirección distrital del Archivo De Bogotá, Organizar los fondos históricos (clasificar, ordenar y describir), realizar catalogación bibliográfica, realizar la conservación, restauración y reprografía de la documentación histórica, 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oderado (3)"/>
    <s v="Moderado (3)"/>
    <s v="Menor (2)"/>
    <s v="Menor (2)"/>
    <s v="Insignificante (1)"/>
    <x v="3"/>
    <x v="3"/>
    <s v="La valoración antes de controles arroja rara vez dentro de la escala de probabilidad por frecuencia, toda vez que es baja la posibilidad de que ocurra, así mismo, dentro de la escala de impacto se ubico en moderado, lo que ubica el riesgo en la zona moderada."/>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 El Procedimiento de Consulta de Fondos Documentales Custodiados por el Archivo de Bogotá 2215100-PR-082 indica que los profesionales, autorizado(a) por Director(a) y/o Subdirectores, Cada vez que se recibe documentación se revisa y coteja con respecto a la información consignada en la   herramienta informática y a los registros de las solicitudes recibidas .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Queda como evidencia Sistema de Información del Archivo de Bogotá SIAB y Circulación interna de documentos históricos_x000a_2215100-FT-161_x000a_.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revisa los procesos técnicos archivísticos aplicados a una muestra del 10% de los documentos procesados durante el mes . La(s) fuente(s) de información utilizadas es(son) documentos con deterioro. En caso de evidenciar observaciones, desviaciones o diferencias, se solicita la corrección hasta que cada uno de los procesos haya quedado bien aplicado. Queda como evidencia Documentos con procesos técnicos y Correo electrónico de solicitud de ajustes._x000a_- El procedimiento Catalogación bibliográfica 4213200-PR-362 indica que los profesionales universitario, autorizado(a) por Subdirector técnico, cada vez que se requiera realiza control de calidad seleccionando de manera aleatoria el 10% de las unidades catalogadas en el mes. La(s) fuente(s) de información utilizadas es(son) documentos con deterioro. En caso de evidenciar observaciones, desviaciones o diferencias, devuelve las unidades para que se realicen las correcciones solicitadas hasta total satisfacción. Queda como evidencia Correo electrónico solicitando correcciones y Control de calidad de catalogación de material bibliográfico 4213200-FT-1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La valoración después de controles arroja rara vez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Acción de mejora N° 47 registrada en el aplicativo SIG)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x v="0"/>
    <s v=""/>
    <s v=""/>
    <s v=""/>
    <s v=""/>
    <s v=""/>
    <s v=""/>
    <x v="0"/>
    <x v="0"/>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x v="0"/>
    <x v="4"/>
    <x v="3"/>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8/08/2019_x000a_08/08/2019_x000a__x000a__x000a__x000a__x000a__x000a__x000a__x000a__x000a_________________x000a__x000a__x000a__x000a__x000a__x000a__x000a__x000a__x000a__x000a__x000a_"/>
    <s v="31/10/2019_x000a_31/10/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Realizar Asistencia Técnica en Gestión Documenta y Archivos, Realizar Seguimiento al cumplimiento de la normativa archivística en las entidades del Distrito Capital, Realizar revisión y evaluación de las Tablas de Retención - TRD- y valoración Documental - TVD,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x v="0"/>
    <s v=""/>
    <s v=""/>
    <s v=""/>
    <s v=""/>
    <s v=""/>
    <s v=""/>
    <x v="0"/>
    <x v="0"/>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y la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 El procedimiento Seguimiento al cumplimiento de la normatividad archivística en las Entidades del Distrito Capital 2215200-PR-299 indica que Subdirector del Sistema Distrital de Archivos, autorizado(a) por Director (a) del Archivo de Bogotá, Cada vez que se requiera Valida el informe de seguimiento al cumplimiento de la normatividad archivística. La(s) fuente(s) de información utilizadas es(son) Evidencia emitidas por la entidad y las herramientas  de evaluación de las visitas de seguimiento. En caso de evidenciar observaciones, desviaciones o diferencias, se devuelve para su ajuste. Queda como evidencia Informe de seguimiento a la normativa archivística y Correo electrónico de ajust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_x000a__x000a_(Acción Preventiva N° 35 registrada aplicativo SIG)_x000a_- Revisar y ajustar actividades y  fortalecer puntos de control del procedimiento &quot;Revisión y evaluación de las TRD Y TVD para su convalidación por parte del Consejo Distrital de Archivos 2215200-PR-293&quot;._x000a__x000a__x000a_(Acción Preventiva N° 35 registrada aplicativo SIG)_x000a_- Revisar y ajustar actividades y  fortalecer puntos de control del procedimiento &quot;Seguimiento al cumplimiento de la normatividad archivística en las Entidades del Distrito Capital 2215200-PR-299&quot;._x000a__x000a_(Acción Preventiva N° 35 registrada aplicativo SIG)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8/08/2019_x000a_08/08/2019_x000a_08/08/2019_x000a__x000a__x000a__x000a__x000a__x000a__x000a__x000a_________________x000a__x000a__x000a__x000a__x000a__x000a__x000a__x000a__x000a__x000a__x000a_"/>
    <s v="31/10/2019_x000a_31/10/2019_x000a_31/10/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Políticas Públicas Distritales"/>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s v="al planificar la formulación de propuesta de Política Pública  "/>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x v="0"/>
    <s v="Mayor (4)"/>
    <s v="Mayor (4)"/>
    <s v="Menor (2)"/>
    <s v="Insignificante (1)"/>
    <s v="Insignificante (1)"/>
    <s v="Mayor (4)"/>
    <x v="0"/>
    <x v="0"/>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s v="en  la implementación de políticas públicas "/>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x v="0"/>
    <s v="Mayor (4)"/>
    <s v="Mayor (4)"/>
    <s v="Menor (2)"/>
    <s v="Insignificante (1)"/>
    <s v="Insignificante (1)"/>
    <s v="Mayor (4)"/>
    <x v="0"/>
    <x v="0"/>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x v="0"/>
    <s v="Insignificante (1)"/>
    <s v="Mayor (4)"/>
    <s v="Menor (2)"/>
    <s v="Insignificante (1)"/>
    <s v="Moderado (3)"/>
    <s v="Mayor (4)"/>
    <x v="0"/>
    <x v="0"/>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x v="0"/>
    <s v="Menor (2)"/>
    <s v="Menor (2)"/>
    <s v="Menor (2)"/>
    <s v="Insignificante (1)"/>
    <s v="Insignificante (1)"/>
    <s v="Mayor (4)"/>
    <x v="0"/>
    <x v="0"/>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Seguridad y Salud en el Trabajo"/>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4"/>
    <s v="Insignificante (1)"/>
    <s v="Insignificante (1)"/>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ctividad preventiva No. 26. Definir un plan de contingencia que incluya: - Recurrir al regulador para clarificar el contenido y las disposiciones de la normativa. - Taller de revisión documental para actualización del diagnostico._x000a_- Actividad preventiva No. 26. Capacitar a los servidores(as) públicos(as) que realiza la actualización del diagnostico, en normativa de SST._x000a_- Actividad preventiva No. 26. Validar disposiciones anteriores para vinculación en el procedimiento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 Profesional Universitario, autorizado(a) por el(la) Director(a) de Talento Humano_x000a__x000a__x000a__x000a__x000a__x000a__x000a__x000a_________________x000a__x000a__x000a__x000a__x000a__x000a__x000a__x000a__x000a__x000a__x000a_"/>
    <s v="- Actas de comité de autocontrol_x000a_- Capacitación  al equipo de SST en la nueva normatividad_x000a_- Actualización de procesos y procedimientos bajo la normatividad vigente._x000a__x000a__x000a__x000a__x000a__x000a__x000a__x000a_________________x000a__x000a__x000a__x000a__x000a__x000a__x000a__x000a__x000a__x000a__x000a_"/>
    <s v="10/09/yyyy_x000a_10/09/yyyy_x000a_10/09/yyyy_x000a__x000a__x000a__x000a__x000a__x000a__x000a__x000a_________________x000a__x000a__x000a__x000a__x000a__x000a__x000a__x000a__x000a__x000a__x000a_"/>
    <s v="04/04/yyyy_x000a_13/02/yyyy_x000a_31/10/yyyy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_x000a_Análisis antes de controles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a_"/>
    <s v="Errores (fallas o deficiencias)"/>
    <s v="en la elaboración y actualización de los lineamientos y actividades relacionados con la Seguridad y Salud en el Trabajo "/>
    <s v="Gestión de procesos"/>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0"/>
    <s v="Insignificante (1)"/>
    <s v="Insignificante (1)"/>
    <s v="Menor (2)"/>
    <s v="Menor (2)"/>
    <s v="Insignificante (1)"/>
    <s v="Moderado (3)"/>
    <x v="3"/>
    <x v="3"/>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a_"/>
    <s v="Omisión"/>
    <s v="en la actualización e identificación de peligros y valoración de riesgos_x000a_"/>
    <s v="Gestión de procesos"/>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Modificación de riesgos en la matriz de peligros, observación por parte del ente de control u otro ente regulador, disminución en los estándares mínimos.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Menor (2)"/>
    <s v="Menor (2)"/>
    <s v="Insignificante (1)"/>
    <s v="Moderado (3)"/>
    <x v="3"/>
    <x v="3"/>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Informe de resultados de la evaluación de los estándares mínimos del Sistema de Gestión de Seguridad y Salud en el Trabajo, bajo lista normatividad vigen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8. Capacitar a los servidores(as) públicos(as) que realiza la actualización del diagnostico, en normativa de SST._x000a_- Acción preventiva No. 28. Capacitación en la metodología definida según la normatividad para la identificación de peligros y valoración de riesgos.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Capacitaciones a los servidores que ayudan en el proceso de Salud y Seguridad en al Trabajo. Memorando de cierre 3-2019-14799 del 15/05/2019_x000a_- Capacitaciones a los servidores que ayudan en el proceso de Salud y Seguridad en al Trabajo. Memorando de cierre 3-2019-14799 del 15/05/2019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4/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a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a_"/>
    <s v="Incumplimiento parcial de compromisos"/>
    <s v="en la ejecución del Plan de Prevención, Preparación y Respuesta ante Emergencias"/>
    <s v="Gestión de procesos"/>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4"/>
    <s v="Menor (2)"/>
    <s v="Moderado (3)"/>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_x000a_"/>
    <s v="- El procedimiento 4232000-PR-372 GESTIÓN DE PELIGROS, RIESGOS Y AMENAZAS indica que el Profesional Universitario, autorizado(a) por el(la) Director(a) de Talento Humano, 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notificar a el(la) Director(a) de Talento Humano y se deben realizar los ajustes y correcciones correspondientes. . Queda como evidencia Informe de resultados de la evaluación de los estándares mínimos y la Matriz Legal actualizad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 normativo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9. Ciclo de capacitaciones a toda la entidad en el Plan de Prevención, Preparación y Respuesta ante Emergencias._x000a__x000a__x000a__x000a__x000a__x000a__x000a__x000a__x000a__x000a_________________x000a__x000a__x000a__x000a__x000a__x000a__x000a__x000a__x000a__x000a__x000a_"/>
    <s v="- Profesional Universitario, autorizado(a) por el(la) Director(a) de Talento Humano_x000a__x000a__x000a__x000a__x000a__x000a__x000a__x000a__x000a__x000a_________________x000a__x000a__x000a__x000a__x000a__x000a__x000a__x000a__x000a__x000a__x000a_"/>
    <s v="- Ciclo de capacitaciones a los Brigadistas que participan en los Planes de prevención, preparación y respuesta ante emergencias. Memorando de cierre 3-2019-14799 del 15/05/2019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a_"/>
    <s v="Incumplimiento parcial de compromisos"/>
    <s v="en las actividades definidas para la gestión de las condiciones de salud de lo(a)s Servidore(a)s Público(a)s de la Entidad_x000a_"/>
    <s v="Gestión de procesos"/>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0"/>
    <s v="Menor (2)"/>
    <s v="Insignificante (1)"/>
    <s v="Menor (2)"/>
    <s v="Insignificante (1)"/>
    <s v="Insignificante (1)"/>
    <s v="Moderado (3)"/>
    <x v="3"/>
    <x v="3"/>
    <s v="Por ser un riesgo de impacto moderado, su valoración es moderada. Sin embargo, se debe tener en cuenta que la probabilidad es considerablemente baja."/>
    <s v="- 2211300-PR-166 PR GESTIÓN DE LA SALUD indica que el Profesional Universitario, autorizado(a) por el(la) Director(a) de Talento Humano, cuatrimestralmente realiza seguimiento a las restricciones y recomendaciones médicas de los Servidore(a)s Publico(a)s de la Secretaría General. . La(s) fuente(s) de información utilizadas es(son)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ón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ón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nsualmente en el subcomité de autocontrol verifica , el seguimiento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nsualmente en el subcomité de autocontrol verifica el seguimiento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31. Estandarización de información para garantizar el desarrollo del Plan Anual de Trabajo._x000a_- Acción preventiva No 31. Reuniones mensuales con el equipo de trabajo sobre el plan de trabajo para garantizar la identificación de oportunidades de mejora.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Seguimientos al Plan anual de Salud y Seguridad en el trabajo. Memorando de cierre 3-2019-14799 del 15/05/2019_x000a__x000a__x000a_- Reuniones con los servidores que apoyan el proceso de Salud y Seguridad en el Trabajo. Memorando de cierre 3-2019-14799 del 15/05/2019_x000a__x000a_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6/05/yyyy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a_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a_"/>
    <s v="Incumplimiento parcial de compromisos"/>
    <s v="de el Plan Anual de Trabajo del Sistema de Seguridad y Salud en el Trabajo_x000a_"/>
    <s v="Gestión de procesos"/>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x v="3"/>
    <s v="Menor (2)"/>
    <s v="Insignificante (1)"/>
    <s v="Menor (2)"/>
    <s v="Insignificante (1)"/>
    <s v="Insignificante (1)"/>
    <s v="Menor (2)"/>
    <x v="2"/>
    <x v="3"/>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a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rvicios Administrativos"/>
    <s v="Formular, el Plan Institucional de  Gestión Ambiental- PIGA para la vigencia. _x000a_Formular el plan de acción del PIGA."/>
    <s v="Decisiones erróneas o no acertadas"/>
    <s v="en  la formulación del PIGA y su plan de acción"/>
    <s v="Gestión de procesos"/>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 Desconocimiento u omisión de otros procesos puede generar incumplimientos ambientales_x000a_- 4. Dificultad en la apropiación de políticas ambientales._x000a_- 5. Inadecuada determinación de los controles operacionales para mitigar los impactos y riesgos ambientale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inadecuada utilización de recursos._x000a_- 2. Pérdida de imagen institucional por inadecuado manejo ambiental en los puntos de atención a la ciudadanía  y demás sedes de la Secretaría General. _x000a_- 3. Posibles hallazgos por parte de las autoridades ambientales, los entes o instancias de control._x000a_- 4. Falencias en la implementación del Sistema de Gestión Ambiental de la Entidad_x000a_- 5. Interrupción de la operación de la Secretaría General por la materialización de un riesgo ambiental que no cuente con un control operacional eficiente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0"/>
    <s v="Menor (2)"/>
    <s v="Moderado (3)"/>
    <s v="Moderado (3)"/>
    <s v="Mayor (4)"/>
    <s v="Insignificante (1)"/>
    <s v="Insignificante (1)"/>
    <x v="0"/>
    <x v="0"/>
    <s v="La valoración del riesgo antes de controles quedó en rara vez dentro de la escala de probabilidad por frecuencia, así mismo en la escala de impacto continúa siendo mayor, toda vez que afecta la operación e imagen institucional. Como resultado de la probabilidad y el impacto, la valoración disminuyó de zona extrema a alta. "/>
    <s v="- PR -203 (PC # 7) &quot;Formulación, ejecución y seguimiento al Plan Institucional de Gestión Ambiental - PIGA &quot; indica que la mesa técnica de apoyo en gestión ambiental, autorizado(a) por mediante Resolución 494 de 2019, cada vez que se actualiza el PIGA y su plan de acción  verifica que se cumpla lo estipulado en las Resolución 242 de 2014 y 494 de 2019.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 PR-288 (PC #5) &quot;Identificación de aspectos y valoración de impactos ambientales &quot;: indica que la mesa técnica de apoyo de Gestión Ambiental y el Comité Integral de Gestión y Desempeño, autorizado(a) por mediante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FT-008 Act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mediante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puede evidenciar que la escala probabilidad bajo de improbable a rara vez y la escala de impacto continúa en menor, quedando el riesg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Coordinar la prestación de servicios de apoyo administrativo:  vigilancia, aseo y cafetería,  transporte, préstamo de espacios y demás servicios generales y operativos"/>
    <s v="Errores (fallas o deficiencias)"/>
    <s v="en la prestación de servicios de apoyo administrativo:  vigilancia, aseo y cafetería,  transporte, préstamo de espacios y demás servicios generales y operativos"/>
    <s v="Gestión de procesos"/>
    <s v="Operativo"/>
    <s v="- 1. Inadecuada planeación en la estructuración de los procesos de contratación de los servicios administrativos_x000a_- 2. Falta de claridad en la solicitud de los requerimientos._x000a_- 3.  No se cuenta con la cultura sobre el uso de la herramienta y los tiempos requeridos para la solicitudes de los servicios_x000a_- 4. No se tiene una programación real y anticipada de los eventos_x000a_- Falta de articulación y comunicación en la operación de las actividades que se gestionan al interior  del proceso_x000a__x000a__x000a__x000a__x000a_"/>
    <s v="- Cambios constantes en la normativa aplicable al proceso. _x000a_- Los clientes pueden realizar exigencias basadas en aspectos subjetivos, fuera del contexto del proceso. _x000a_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0"/>
    <s v="Insignificante (1)"/>
    <s v="Moderado (3)"/>
    <s v="Menor (2)"/>
    <s v="Moderado (3)"/>
    <s v="Mayor (4)"/>
    <s v="Insignificante (1)"/>
    <x v="0"/>
    <x v="0"/>
    <s v="La valoración del riesgo antes de controles quedo en rara vez dentro de la escala de probabilidad por frecuencia, así mismo en la escala de impacto continúa en mayor toda vez que afecta la operación de la entidad. Como resultado de la probabilidad y el impacto, la valoración disminuyó de zona extrema a al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1"/>
    <x v="1"/>
    <s v="La valoración del riesgo después de controles quedo en rara vez dentro de la escala de probabilidad  y de impacto moderado, toda vez que se incluyeron actividades de control de solidez fuerte que minimizan la materialización del riesgo. La valoración resultante del riesgo disminuyó de zona alta a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Informe mensual sobre la prestación del servicio donde se reporte la gestión de las solicitudes indicando numero de atendidas a satisfacción y las que no se llevaron a cabo con su debido soporte.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 Subdirector de Servicios Administrativos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 Propuesta de procedimiento uso de espacios_x000a__x000a__x000a__x000a__x000a__x000a__x000a__x000a_"/>
    <s v="21/09/2018_x000a_21/09/2018_x000a_21/09/2018_x000a_21/09/2018_x000a_21/09/2018_x000a__x000a__x000a__x000a__x000a__x000a_________________x000a__x000a_21/09/2018_x000a_21/09/2018_x000a__x000a__x000a__x000a__x000a__x000a__x000a__x000a_"/>
    <s v="31/03/2020_x000a_31/03/2020_x000a_31/03/2020_x000a_31/05/2019_x000a_29/03/2019_x000a__x000a__x000a__x000a__x000a__x000a_________________x000a__x000a_31/03/2020_x000a_31/03/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s v="en la legalización de adquisición de bienes y/o servicios"/>
    <s v="Gestión de procesos"/>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x v="0"/>
    <s v="Insignificante (1)"/>
    <s v="Menor (2)"/>
    <s v="Moderado (3)"/>
    <s v="Insignificante (1)"/>
    <s v="Insignificante (1)"/>
    <s v="Insignificante (1)"/>
    <x v="3"/>
    <x v="3"/>
    <s v="La valoración del riesgo antes de controles quedo en rara vez dentro de la escala de probabilidad por frecuencia, así mismo en la escala de impacto continúa siendo moderado, toda vez que afecta la operación interna y externa, el cumplimiento de metas y objetivos institucionales. Como resultado de la probabilidad y el impacto, la valoración disminuyó de zona alta a moderada._x000a_"/>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La valoración del riesgo después de controles quedo en rara vez dentro de la escala de probabilidad (por frecuencia pasando de cuadrante 2 a 1)   y de impacto insignificante, toda vez que se incluyeron actividades de control de solidez fuerte que minimizan la materialización del riesgo, generando como resultado una valoración después de control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s v="en la administración de la caja menor"/>
    <s v="Corrupción"/>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3"/>
    <x v="3"/>
    <s v="La valoración del riesgo antes de controles quedo en rara vez dentro de la escala de probabilidad por frecuencia, así mismo en la escala de impacto continúa siendo moderado, toda vez que afecta la imagen de la entidad y se generarían investigaciones disciplinarias y penales. Como resultado de la probabilidad y el impacto, la valoración continúa en zona moderada."/>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_x000a__x000a__x000a__x000a__x000a__x000a__x000a__x000a_________________x000a__x000a_- Propuesta de procedimiento_x000a_- Propuesta de procedimiento_x000a__x000a__x000a__x000a__x000a__x000a__x000a__x000a_"/>
    <s v="02/11/2018_x000a_02/11/2018_x000a__x000a__x000a__x000a__x000a__x000a__x000a__x000a__x000a_________________x000a__x000a_02/11/2018_x000a_02/11/2018_x000a__x000a__x000a__x000a__x000a__x000a__x000a__x000a_"/>
    <s v="31/12/2019_x000a_31/12/2019_x000a__x000a__x000a__x000a__x000a__x000a__x000a__x000a__x000a_________________x000a__x000a_31/12/2019_x000a_31/12/2019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s v="en el mantenimiento preventivo y correctivo de los bienes"/>
    <s v="Gestión de procesos"/>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x v="0"/>
    <s v="Menor (2)"/>
    <s v="Moderado (3)"/>
    <s v="Mayor (4)"/>
    <s v="Mayor (4)"/>
    <s v="Insignificante (1)"/>
    <s v="Mayor (4)"/>
    <x v="0"/>
    <x v="0"/>
    <s v="En la valoración del riesgo antes de controles se puede evidenciar que la calificación del impacto quedó en mayor,  toda vez que afecta la imagen, la operación interna y externa, cumplimiento de metas y objetivos institucionales. Así mismo,  en  la escala de  probabilidad por frecuencia  paso de posible a rara vez . Por lo que la zona resultante del riesgo disminuyó de zona extrema a alta."/>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En la valoración después de controles se puede evidenciar que la calificación de la probabilidad se mantiene en rara vez al igual que el impacto en menor, continuan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las comunicaciones oficiales "/>
    <s v="Errores (fallas o deficiencias)"/>
    <s v="en la  gestión y trámite de comunicaciones oficiales "/>
    <s v="Gestión de procesos"/>
    <s v="Operativo"/>
    <s v="- Conocimiento parcial de responsabilidades y funciones a cargo del proceso._x000a_- Desconocimiento de los riesgos del proceso_x000a_- Por realizar las tareas sobre el tiempo y por no querer hacer uso del Sistema de Gestión de Calidad, hacen uso de formatos no actualizados._x000a_- Desconocimiento de los riesgos del proceso_x000a_- La estructura organizacional de la entidad no facilita la gestión del proces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Moderado (3)"/>
    <s v="Mayor (4)"/>
    <s v="Insignificante (1)"/>
    <x v="0"/>
    <x v="1"/>
    <s v="La valoración antes de controles arrojó probable dentro de la escala de probabilidad por frecuencia, toda vez que existe la posibilidad de que suceda el riesgo, así mismo, dentro de la escala de impacto se ubicó en mayor, debido a Pérdida de credibilidad, incumplimiento legal, pérdida de recursos, quejas, entre otras; lo que ubica el riesgo en la zona resultante extrema. _x000a_El riesgo se materializó debido a que las dependencias no hacen uso a adecuado de los formatos y que no realizar el tramité de radicación se puede generar un riesgo mayor en otro proceso."/>
    <s v="- El procedimiento Gestión y trámite de comunicaciones ofici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comunicaciones oficiales 2211600-PR-049 indica que el Auxiliar Administrativo , autorizado(a) por el Subdirector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1"/>
    <x v="3"/>
    <s v="La valoración del riesgo después de controles arroja probable en la escala de probabilidad con un impacto moderado lo que lo ubica al riesgo en zona resultante alta ."/>
    <s v="Reducir"/>
    <s v="- Incluir en el procedimiento &quot;Informar al comité de Gestión y Desempeño&quot; el incumplimiento de los formatos establecidos en el Sistema Integrado de Gestión._x000a__x000a_(Acción de mejora No.49 registrada en aplicativo SIG)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                                                                                                                                                                                                                                                                _______________"/>
    <s v="- Procedimiento Actualizado_x000a_Informe uso no adecuado de los formatos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Acción Preventiva N° 30 aplicativo SIG)_x000a_- Realiza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01/06/2019_x000a_31/07/2019_x000a__x000a__x000a__x000a__x000a__x000a__x000a__x000a__x000a_________________x000a__x000a_01/06/2019_x000a__x000a__x000a__x000a__x000a__x000a__x000a__x000a__x000a_"/>
    <s v="20/08/2019_x000a_20/08/2019_x000a__x000a__x000a__x000a__x000a__x000a__x000a__x000a__x000a_________________x000a__x000a_20/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las comunicaciones oficiales "/>
    <s v="Interrupciones"/>
    <s v="en la  gestión y trámite de comunicaciones oficiales"/>
    <s v="Gestión de procesos"/>
    <s v="Operativo"/>
    <s v="- Conocimiento parcial de objetivos y metas del proceso a mediano y largo plazo._x000a_- Se tiene parcialmente documentados planes de contingencia en caso de presentarse fallas o materialización de un  riesgo._x000a_- Conocimiento parcial de responsabilidades y funciones a cargo del proceso._x000a__x000a_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20/08/2019_x000a_20/08/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transferencias documentales. "/>
    <s v="Omisión"/>
    <s v="de las transferencias document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2"/>
    <s v="Menor (2)"/>
    <s v="Moderado (3)"/>
    <s v="Moderado (3)"/>
    <s v="Insignificante (1)"/>
    <s v="Catastrófico (5)"/>
    <s v="Mayor (4)"/>
    <x v="1"/>
    <x v="1"/>
    <s v="La valoración del riesgo antes de controles arrojó casi seguro dentro de la escala de probabilidad por frecuencia, toda vez que existe la posibilidad de que suceda , así mismo, dentro de la escala de impacto se ubicó en catastrófico, lo que ubica el riesgo en la zona resultante extrema._x000a_El riesgo se materializó debido a que las dependencias no cumplen con las fechas programadas en el cronograma de transferencias documentales primarias. "/>
    <s v="- El procedimiento Gestión y trámite de  transferencias documentales 4233100-PR-376 indica que El auxiliar administrativo, autorizado(a) por el Subdirector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indica que Auxiliar Administrativo, autorizado(a) por el Subdirector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2"/>
    <x v="1"/>
    <x v="3"/>
    <s v="La valoración del riesgo después de controles arroja posible en la escala de probabilidad con un impacto moderado lo que lo ubica al riesgo en zona resultante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visar y ajustar el procedimiento Gestión y Trámite de comunicaciones oficiales y transferencias documentales 2211600-PR-049, incluyendo lo relacionado con la reprogramación de entregas de los archivos a transferir, el seguimiento y la presentación ante el Comité directivo mensualmente del estado de cumplimiento del Cronograma de transferencias documentales._x000a__x000a_(Acción Correctiva N° 33 aplicativo SIG)_x000a_- Socializar los cambios efectuados en el procedimiento al interior de la dependencia._x000a__x000a_(Acción Correctiva N° 33 aplicativo SIG)_x000a__x000a__x000a__x000a__x000a__x000a__x000a__x000a_________________x000a_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Evidencias de socialización_x000a_- Procedimiento modificado_x000a_- Evidencias de socialización_x000a__x000a__x000a__x000a__x000a__x000a__x000a__x000a_________________x000a__x000a_- Evidencias de socialización_x000a__x000a__x000a__x000a__x000a__x000a__x000a__x000a__x000a_"/>
    <s v="01/06/2019_x000a_14/08/2019_x000a_14/08/2019_x000a__x000a__x000a__x000a__x000a__x000a__x000a__x000a_________________x000a__x000a_01/06/2019_x000a__x000a__x000a__x000a__x000a__x000a__x000a__x000a__x000a_"/>
    <s v="20/08/2019_x000a_01/11/2019_x000a_01/11/2019_x000a__x000a__x000a__x000a__x000a__x000a__x000a__x000a_________________x000a__x000a_20/08/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Por realizar las tareas sobre el tiempo y por no querer hacer uso del Sistema de Gestión de Calidad, hacen uso de formatos no actualizados._x000a_- Conocimiento parcial de objetivos y metas del proceso a mediano y largo plazo._x000a__x000a__x000a_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ayor (4)"/>
    <s v="Mayor (4)"/>
    <s v="Moderado (3)"/>
    <s v="Mayor (4)"/>
    <s v="Insignificante (1)"/>
    <x v="0"/>
    <x v="1"/>
    <s v="La valoración del riesgo antes de controles arrojó proba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El riesgo se materializó debido a que la numeración de los actos administrativos se hace de forma manual y no se observo cuidadosamente la numeración en la que continuaba el acto administrativo."/>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1"/>
    <x v="3"/>
    <s v="La valoración del riesgo después de controles arroja probable en la escala de probabilidad con un impacto moderado lo que lo ubica al riesgo en zona resultante alta ."/>
    <s v="Reducir"/>
    <s v="- Sensibilizar en el uso adecuado del módulo de Actos administrativos del Sistema de Gestión Documental_x000a__x000a__x000a_(Acción preventiva No.45 registrada en el aplicativo SIG)_x000a__x000a__x000a__x000a__x000a__x000a__x000a__x000a__x000a__x000a_________________x000a__x000a__x000a__x000a__x000a__x000a__x000a__x000a__x000a__x000a__x000a_"/>
    <s v="- Auxiliar Administrativo (Subdirección de Servicios Administrativos)_x000a__x000a__x000a__x000a__x000a__x000a__x000a__x000a__x000a__x000a_________________x000a__x000a__x000a__x000a__x000a__x000a__x000a__x000a__x000a__x000a__x000a_"/>
    <s v="- Planilla de Asistencia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Acción Preventiva N° 31 aplicativo SIG)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20/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x v="1"/>
    <s v="Insignificante (1)"/>
    <s v="Menor (2)"/>
    <s v="Moderado (3)"/>
    <s v="Mayor (4)"/>
    <s v="Catastrófico (5)"/>
    <s v="Insignificante (1)"/>
    <x v="1"/>
    <x v="1"/>
    <s v="La valoración del riesgo antes de controles arrojó probable dentro de la escala de probabilidad por frecuencia, toda vez que existe una posibilidad media que suceda, así mismo, dentro de la escala de impacto se ubicó en catastrófico, lo que ubica el riesgo en la zona resultante extrema._x000a__x000a_El riesgo se materializó debido a que no se registraron los préstamos de documentos en la herramienta indicad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2"/>
    <x v="4"/>
    <x v="2"/>
    <s v="La valoración del riesgo después de controles arroja posible en la escala de probabilidad con un impacto mayor lo que lo ubica al riesgo en zona resultante extrema ."/>
    <s v="Reducir"/>
    <s v="_x000a__x000a_- Establecer un formato para el préstamo de documentos diferentes al archivo central._x000a__x000a_(Acción Correctiva N° 29 aplicativo SIG)_x000a__x000a__x000a__x000a__x000a__x000a__x000a__x000a_________________x000a__x000a__x000a__x000a__x000a__x000a__x000a__x000a__x000a__x000a__x000a_"/>
    <s v="_x000a__x000a_- Subdirector de servicios administrativos_x000a__x000a__x000a__x000a__x000a__x000a__x000a__x000a_________________x000a__x000a__x000a__x000a__x000a__x000a__x000a__x000a__x000a__x000a__x000a_"/>
    <s v="_x000a__x000a_- Evidencias de socialización_x000a__x000a__x000a__x000a__x000a__x000a__x000a__x000a_________________x000a__x000a__x000a__x000a__x000a__x000a__x000a__x000a__x000a__x000a__x000a_"/>
    <s v="_x000a__x000a_01/06/2019_x000a__x000a__x000a__x000a__x000a__x000a__x000a__x000a_________________x000a__x000a__x000a__x000a__x000a__x000a__x000a__x000a__x000a__x000a__x000a_"/>
    <s v="_x000a__x000a_05/09/2019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0"/>
    <s v="Menor (2)"/>
    <s v="Moderado (3)"/>
    <s v="Menor (2)"/>
    <s v="Moderado (3)"/>
    <s v="Moderado (3)"/>
    <s v="Moderado (3)"/>
    <x v="3"/>
    <x v="3"/>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 Solicitar al Consejo Distrital de Archivos acta de convalidación de la TRD._x000a__x000a_(Acción Correctiva N° 30 aplicativo SIG)_x000a_- Publicar y socializar la TRD_x000a__x000a_(Acción Correctiva N° 30 aplicativo SIG)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Tabla de Retención Documental actualizada_x000a_- Tabla de Retención Documental Convalidada_x000a_- Tabla de Retención Documental socializada y publicada_x000a__x000a__x000a__x000a__x000a__x000a__x000a__x000a_________________x000a__x000a_- Tabla de Retención Documental actualizada_x000a__x000a__x000a__x000a__x000a__x000a__x000a__x000a__x000a_"/>
    <s v="13/12/2018_x000a_24/07/2019_x000a_24/07/2019_x000a__x000a__x000a__x000a__x000a__x000a__x000a__x000a_________________x000a__x000a_13/12/2018_x000a__x000a__x000a__x000a__x000a__x000a__x000a__x000a__x000a_"/>
    <s v="31/01/2020_x000a_29/10/2019_x000a_29/10/2019_x000a__x000a__x000a__x000a__x000a__x000a__x000a__x000a_________________x000a__x000a_31/01/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Moderado (3)"/>
    <s v="Moderado (3)"/>
    <s v="Moderado (3)"/>
    <s v="Menor (2)"/>
    <x v="3"/>
    <x v="3"/>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_x000a_________________x000a__x000a_-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0/07/2019_x000a__x000a__x000a__x000a__x000a__x000a__x000a__x000a__x000a__x000a_________________x000a__x000a_30/07/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s v="durante el manejo de los documentos que se tramitan en el área de Gestión Documental con el fin de obtener beneficios propios o de terceros."/>
    <s v="Corrupción"/>
    <s v="Operativ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0"/>
    <s v=""/>
    <s v=""/>
    <s v=""/>
    <s v=""/>
    <s v=""/>
    <s v=""/>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4"/>
    <x v="3"/>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_x000a__x000a__x000a__x000a__x000a__x000a_________________x000a__x000a_- Realizar mayor divulgación de las directrices establecidas en el procedimiento &quot;Consulta y préstamo de documentos 2211600-PR-050&quot;._x000a__x000a_(Acción Preventiva N° 32 aplicativo SIG)_x000a_- Identificación de documentos electrónicos generados por las Dependencias de la Entidad._x000a__x000a_(Acción de Mejora N° 44 aplicativo SIG)_x000a__x000a_- _x000a__x000a_Identificación de documentos electrónicos generados por las Dependencias de la Entidad._x000a__x000a_(Acción de Mejora N° 44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Plan de contingencia_x000a_- Diagnostico Identificación documentos electrónicos_x000a_- Diagnostico Identificación documentos electrónicos_x000a__x000a__x000a__x000a__x000a__x000a__x000a_"/>
    <s v="07/09/2018_x000a_07/09/2018_x000a_07/09/2018_x000a__x000a__x000a__x000a__x000a__x000a__x000a__x000a_________________x000a__x000a_07/09/2018_x000a_01/03/2019_x000a_01/03/2019_x000a__x000a__x000a__x000a__x000a__x000a__x000a_"/>
    <s v="20/08/2019_x000a_31/07/2019_x000a_31/07/2019_x000a__x000a__x000a__x000a__x000a__x000a__x000a__x000a_________________x000a__x000a_20/08/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3"/>
    <s v="Insignificante (1)"/>
    <s v="Insignificante (1)"/>
    <s v="Insignificante (1)"/>
    <s v="Menor (2)"/>
    <s v="Insignificante (1)"/>
    <s v="Insignificante (1)"/>
    <x v="2"/>
    <x v="3"/>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indica que el profesional especializado o profesional universitario y técnico operativo de la Dirección de Talento Humano, autorizado(a) por el(la) Director(a) Técnico(a) de Talento Humano, verifican cada vez que se produzca una vinculación o situación administrativa,  que la persona cumpla con los requisitos mínimos. La(s) fuente(s) de información utilizadas es(son) el formato que verifica la consolidación de documentos y verificación de perfil para la ejecución de la vinculación o situación administrativa.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o el profesional universitario de la Dirección de Talento Humano, autorizado(a) por el(la) Director(a) Técnico(a) de Talento Humano, cada vez que existe una situación administrativa, verifica que cuente con los soportes de ley necesarios para ser tramitada. La(s) fuente(s) de información utilizadas es(son) son los documentos adjuntos a la solicitud de la situación administrativa.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la) profesional de Talento Humano, autorizado(a) por el(la) Director(a) de Talento Humano, bimestralmente en el subcomité de autocontrol, verifica el porcentaje de poblamiento de la Entidad y los cambios normativos que se presenten. Además, valida el seguimiento al envío de las certificaciones de cumplimiento de requisitos mínimos para vinculación de personal,  a la Oficina de Control Interno.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3"/>
    <x v="0"/>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s v="al expedir un Acto Administrativo de vinculación, encargo o prima técnica de los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3"/>
    <s v="Insignificante (1)"/>
    <s v="Insignificante (1)"/>
    <s v="Insignificante (1)"/>
    <s v="Menor (2)"/>
    <s v="Insignificante (1)"/>
    <s v="Insignificante (1)"/>
    <x v="2"/>
    <x v="3"/>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0"/>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3"/>
    <s v="Moderado (3)"/>
    <s v="Insignificante (1)"/>
    <s v="Insignificante (1)"/>
    <s v="Insignificante (1)"/>
    <s v="Insignificante (1)"/>
    <s v="Insignificante (1)"/>
    <x v="3"/>
    <x v="0"/>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s v="al no dar respuesta a solicitudes de participación ciudadana y PQRS en materia de talento humano, dentro de los tiempos legales establecidos por sobrecarga laboral"/>
    <s v="Gestión de procesos"/>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x v="3"/>
    <s v="Insignificante (1)"/>
    <s v="Insignificante (1)"/>
    <s v="Insignificante (1)"/>
    <s v="Insignificante (1)"/>
    <s v="Insignificante (1)"/>
    <s v="Moderado (3)"/>
    <x v="3"/>
    <x v="0"/>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Gestión de procesos"/>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Insignificante (1)"/>
    <s v="Insignificante (1)"/>
    <s v="Insignificante (1)"/>
    <s v="Menor (2)"/>
    <x v="2"/>
    <x v="2"/>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3"/>
    <x v="0"/>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s v="al establecer el Plan Institucional de Capacitación e Incentivos en cuanto a la normatividad vigente, las solicitudes técnicas o las necesidades de la Secretaría General de la Alcaldía Mayor de Bogotá, D.C."/>
    <s v="Gestión de procesos"/>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x v="0"/>
    <s v="Insignificante (1)"/>
    <s v="Insignificante (1)"/>
    <s v="Insignificante (1)"/>
    <s v="Insignificante (1)"/>
    <s v="Menor (2)"/>
    <s v="Moderado (3)"/>
    <x v="3"/>
    <x v="3"/>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égico de Talento Humano_x000a_"/>
    <s v="Incumplimiento parcial de compromisos"/>
    <s v="al no ejecutar alguna de las actividades que se establezca en el Plan Estratégico de Talento Humano_x000a_"/>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Menor (2)"/>
    <s v="Menor (2)"/>
    <s v="Menor (2)"/>
    <s v="Menor (2)"/>
    <s v="Insignificante (1)"/>
    <s v="Moderado (3)"/>
    <x v="3"/>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a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
    <s v="Decisiones ajustadas a intereses propios o de terceros"/>
    <s v="para la vinculación intencional de persona sin cumplir los requisitos mínimos de un cargo con el fin de obtener un beneficio al que no haya lugar."/>
    <s v="Corrupción"/>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0"/>
    <s v=""/>
    <s v=""/>
    <s v=""/>
    <s v=""/>
    <s v=""/>
    <s v=""/>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quot;2211300-PR-221 Actividad 5: Verificar los requisitos establecidos para tomar posesión, según formato 2211300-FT-130_x000a_&quot;_x0009__x0009__x0009_ indica que Profesional universitario o especializado de la Dirección de Talento Humano_x0009__x0009__x0009_, autorizado(a) por Director (a) de Talento Humano y Profesional de Talento Humano._x0009__x0009__x0009__x0009__x0009_, mensualmente._x0009__x0009__x0009__x0009_ realiza una revisión aleatoria de las hojas de vida en la cual se verifique como mínimo el 85% de las historias laborales del personal contratado en el periodo establecido en el cronograma, donde se certificará el cumplimiento del personal contratado. _x0009__x0009__x0009_. La(s) fuente(s) de información utilizadas es(son) Las carpetas de ejecución de la Dirección de Talento Humano. _x0009__x0009__x0009__x0009_. En caso de evidenciar observaciones, desviaciones o diferencias, se debe notificar al Director(a) Técnico(a) de Talento Humano y realizar el informe._x0009__x0009__x0009__x0009_. Queda como evidencia Informes emitidos por la Dirección de Talento Humano_x0009__x0009__x0009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2. Enviar mensualmente a la Oficina de Control Interno, la copia virtual o física del 100% de las certificaciones de cumplimiento de requisitos mínimos expedidas, que corresponde al número de servidores(as) vinculados(as) o encargados(as) en el mes anterior._x000a_- Acción preventiva No. 42. Verificar la veracidad de la información contenida en los soportes (certificaciones académicas o laborales) aportados por el aspirante en su hoja de vida o historia laboral que demuestran su idoneidad y perfil para el empleo. _x000a_- Acción Preventiva No. 38  Realizar revisión aleatoria de las hojas de vida en la cual se verifique como mínimo el 85% de las historias laborales del personal contratado en el periodo establecido en el cronograma, donde se certificará el cumplimiento del personal contratado. _x0009__x0009__x0009__x0009__x0009__x0009__x0009__x0009__x0009__x0009__x0009__x0009__x0009__x0009__x0009__x0009__x0009__x0009__x0009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  Director (a) de Talento Humano y Profesional de Talento Humano._x0009__x0009__x0009__x0009__x0009__x0009__x0009__x0009__x0009__x000a__x000a__x000a__x000a__x000a__x000a__x000a__x000a_________________x000a__x000a__x000a__x000a__x000a__x000a__x000a__x000a__x000a__x000a__x000a_"/>
    <s v="- Certificación de cumplimiento de requisitos mínimos proyectada y revisada por los Profesionales de la Dirección de Talento, y aprobada y enviada por el(las) Director(a) de Talento Humano._x000a_- Correo electrónico para certificaciones académicas y bitácora diligenciada para certificaciones laborales _x000a_- Informes emitidos por la Dirección de Talento Humano_x0009__x0009__x0009__x0009__x0009__x0009__x0009__x0009__x0009__x0009__x0009__x0009__x000a__x000a__x000a__x000a__x000a__x000a__x000a__x000a_________________x000a__x000a__x000a__x000a__x000a__x000a__x000a__x000a__x000a__x000a__x000a_"/>
    <s v="24/10/2019_x000a_24/10/2019_x000a_15/08/2019_x000a__x000a__x000a__x000a__x000a__x000a__x000a__x000a_________________x000a__x000a__x000a__x000a__x000a__x000a__x000a__x000a__x000a__x000a__x000a_"/>
    <s v="31/12/2019_x000a_31/12/2019_x000a_24/10/2019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de la persona sin cumplir los requisitos mínimos de un cargo._x000a_- Realizar el proceso de alerta a la Oficina de Control Interno Disciplinario._x000a_- Se realizaran las acciones correspondientes a la declaración de insubsistencia de  la persona vinculada sin el cumplimiento de requisitos_x000a__x000a__x000a__x000a__x000a__x000a_- Actualizar el mapa de riesgos del proceso Gestión Estratégica de Talento Humano"/>
    <s v="- Director(a) Técnico(a) de Talento Humano_x000a_- Profesional universitario o profesional especializado_x000a_- Director(a) de Talento Humano._x000a_- Secretario(a) General.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Dirección de Talento Humano._x000a_- Reporte de alerta a la Oficina de Control Interno Disciplinario._x000a_- Acto administrativo de insubsistencia de personal.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s v="durante la liquidación de nómina con errores o fallas en la plataforma o sistema usado para la liquidación de nomina para el otorgamiento de beneficios salariales (prima técnica, antigüedad, vacaciones, etc.)."/>
    <s v="Corrupción"/>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x v="0"/>
    <s v=""/>
    <s v=""/>
    <s v=""/>
    <s v=""/>
    <s v=""/>
    <s v=""/>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3. Hacer controles cruzados sobre las novedades aplicadas a la prenómina con el ánimo de revisar si existen eventuales errores en el cargue de la información al sistema y realizar la corrección a que haya lugar._x000a_- Acción preventiva No. 43. Enviar copia del memorando de solicitud de Registro Presupuestal acompañado de los respectivos soportes firmados y aprobados por los responsables, a la Oficina de Control Interno._x000a_- Acción preventiva No. 43. Generar un reporte de validación final de nómina que se obtiene del sistema de personal y nómina - PERNO y remitirlo a el(la) Director(a) de Talento Humano, como soporte de validación del mes liquidado._x000a_- Acción Preventiva No. 39 Después de realizar los controles necesarios por parte de los responsables de nómina, mensualmente se envía informe a la Oficina Asesora de Planeación verificando el cumplimiento del indicador de este riesgo._x000a__x000a__x000a__x000a__x000a__x000a__x000a_________________x000a__x000a__x000a__x000a__x000a__x000a__x000a__x000a__x000a__x000a__x000a_"/>
    <s v="- Los profesionales de nómina autorizados por el (la) Director (a) de Talento Humano_x000a_- El(la) Subsecretario (a)Corporativo (a) siempre que este aprobado por el (a) Director(a) de Talento Humano._x000a_- Profesional de Talento Humano autorizado por el(la) Director(a) de Talento Humano._x000a_- Profesional de Talento Humano_x0009__x0009__x0009__x0009__x0009__x0009__x0009__x0009__x0009__x000a__x000a__x000a__x000a__x000a__x000a__x000a_________________x000a__x000a__x000a__x000a__x000a__x000a__x000a__x000a__x000a__x000a__x000a_"/>
    <s v="- Queda como evidencia los archivos de nómina mensual revisados por al menos dos profesionales de nomina. _x000a_- Memorando radicado de solicitud de Registro Presupuestal acompañado de los respectivos soportes firmados y aprobados por los responsables, a la Oficina de Control Interno._x000a_- Reporte de validación final enviado a el(la) Director(a) de Talento Humano. _x000a_- Informes mensuales de verificación y control de riesgos de corrupción_x0009__x0009__x0009__x0009__x0009__x0009__x0009__x0009__x0009__x0009__x0009__x0009__x000a__x000a__x000a__x000a__x000a__x000a__x000a_________________x000a__x000a__x000a__x000a__x000a__x000a__x000a__x000a__x000a__x000a__x000a_"/>
    <s v="24/10/2019_x000a_24/10/2019_x000a_24/10/2019_x000a_15/08/2019_x000a__x000a__x000a__x000a__x000a__x000a__x000a_________________x000a__x000a__x000a__x000a__x000a__x000a__x000a__x000a__x000a__x000a__x000a_"/>
    <s v="31/12/2019_x000a_31/12/2019_x000a_31/12/2019_x000a_24/10/2019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Financiera"/>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4"/>
    <s v="Insignificante (1)"/>
    <s v="Moderado (3)"/>
    <s v="Menor (2)"/>
    <s v="Insignificante (1)"/>
    <s v="Moderado (3)"/>
    <s v="Moderado (3)"/>
    <x v="3"/>
    <x v="3"/>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0"/>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0"/>
    <s v="Insignificante (1)"/>
    <s v="Mayor (4)"/>
    <s v="Mayor (4)"/>
    <s v="Insignificante (1)"/>
    <s v="Moderado (3)"/>
    <s v="Mayor (4)"/>
    <x v="0"/>
    <x v="0"/>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2"/>
    <s v="Insignificante (1)"/>
    <s v="Insignificante (1)"/>
    <s v="Menor (2)"/>
    <s v="Moderado (3)"/>
    <s v="Insignificante (1)"/>
    <s v="Insignificante (1)"/>
    <x v="3"/>
    <x v="1"/>
    <s v="El manejo de los recursos implica una responsabilidad legal y fiscal que en caso de materializarse el riesgo ocasionaría la afectación de la gestión de la Entidad y su valoración antes de controles se encuentra en extrema por el aumento de frecuencia debido a la materialización del riesgo."/>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3"/>
    <x v="1"/>
    <s v="La metodología establece actividades de control efectivas para prevenir la materialización del riesgo, sin embargo, la calificación de la ejecución del control afecta el riesgo residual. En el análisis después de controles, se presentó desplazamiento en la valoración después de controles pasando de &quot;baja&quot; a &quot;moderada&quot;"/>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_x000a__x000a__x000a__x000a__x000a_________________x000a__x000a__x000a__x000a__x000a__x000a__x000a__x000a__x000a__x000a__x000a_"/>
    <s v="_x000a__x000a_- Subdirector Financiero_x000a__x000a__x000a__x000a__x000a__x000a__x000a__x000a_________________x000a__x000a__x000a__x000a__x000a__x000a__x000a__x000a__x000a__x000a__x000a_"/>
    <s v="_x000a__x000a_- CDP expedido y revisado con Vo.Bo._x000a__x000a__x000a__x000a__x000a__x000a__x000a__x000a_________________x000a__x000a__x000a__x000a__x000a__x000a__x000a__x000a__x000a__x000a__x000a_"/>
    <s v="_x000a__x000a_28/10/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ctualizar el procedimiento de Gestión de certificados de disponibilidad presupuestal (CDP) 2211400 PR-332, incluyendo el Vo. Bo al documento de CDP producto de la revisión por parte del profesional asignado._x000a__x000a__x000a__x000a__x000a__x000a__x000a__x000a__x000a__x000a_________________x000a__x000a__x000a__x000a__x000a__x000a__x000a__x000a__x000a__x000a__x000a_"/>
    <s v="- Subdirector Financiero_x000a__x000a__x000a__x000a__x000a__x000a__x000a__x000a__x000a__x000a_________________x000a__x000a__x000a__x000a__x000a__x000a__x000a__x000a__x000a__x000a__x000a_"/>
    <s v="- Procedimiento de Gestión de certificados de disponibilidad presupuestal (CDP) 2211400 PR-332, actualizado_x000a__x000a__x000a__x000a__x000a__x000a__x000a__x000a__x000a__x000a_________________x000a__x000a__x000a__x000a__x000a__x000a__x000a__x000a__x000a__x000a__x000a_"/>
    <s v="28/10/2019_x000a__x000a__x000a__x000a__x000a__x000a__x000a__x000a__x000a__x000a_________________x000a__x000a__x000a__x000a__x000a__x000a__x000a__x000a__x000a__x000a__x000a_"/>
    <s v="28/02/2020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 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enor (2)"/>
    <s v="Insignificante (1)"/>
    <s v="Insignificante (1)"/>
    <s v="Menor (2)"/>
    <x v="2"/>
    <x v="0"/>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3"/>
    <x v="0"/>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Jurídica"/>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oderado (3)"/>
    <s v="Menor (2)"/>
    <s v="Menor (2)"/>
    <s v="Insignificante (1)"/>
    <s v="Insignificante (1)"/>
    <s v="Menor (2)"/>
    <x v="3"/>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x v="0"/>
    <s v="Moderado (3)"/>
    <s v="Menor (2)"/>
    <s v="Moderado (3)"/>
    <s v="Mayor (4)"/>
    <s v="Mayor (4)"/>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oderado (3)"/>
    <s v="Menor (2)"/>
    <s v="Mayor (4)"/>
    <s v="Mayor (4)"/>
    <s v="Mayor (4)"/>
    <s v="Mayor (4)"/>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s v="durante  la preparación y el ejercicio de la defensa judicial y extrajudicial de la Secretaría General de la Alcaldía Mayor de Bogotá para obtener beneficios no autorizados"/>
    <s v="Corrupción"/>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0"/>
    <s v=""/>
    <s v=""/>
    <s v=""/>
    <s v=""/>
    <s v=""/>
    <s v=""/>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cción preventiva No.15: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06/06/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Administración y Soporte de infraestructura y Recursos tecnológicos"/>
    <s v="Actualizar lineamientos, buenas practicas, criterios e intrumentos para gestionar, administrar y dar soporte a los servicios tecnológicos"/>
    <s v="Decisiones erróneas o no acertadas"/>
    <s v="en actualización de lineamientos tecnológicos"/>
    <s v="Gestión de procesos"/>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Moderado (3)"/>
    <s v="Moderado (3)"/>
    <s v="Insignificante (1)"/>
    <s v="Catastrófico (5)"/>
    <s v="Insignificante (1)"/>
    <s v="Insignificante (1)"/>
    <x v="1"/>
    <x v="1"/>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quedo en escala de probabilidad por frecuencia como rara vez y de impacto continua siendo mayor toda vez que se incluyeron actividades de control con solidez fuerte lo que minimiza la materialización del riesgo, en consecuencia dismuyo la zona resultante de EXTREMA 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yyyy_x000a_12/09/yyyy_x000a__x000a__x000a__x000a__x000a__x000a__x000a__x000a__x000a_________________x000a__x000a_12/09/yyyy_x000a_12/09/yyyy_x000a__x000a__x000a__x000a__x000a__x000a__x000a__x000a_"/>
    <s v="31/03/2020_x000a_31/03/2020_x000a__x000a__x000a__x000a__x000a__x000a__x000a__x000a__x000a_________________x000a__x000a_31/03/2020_x000a_31/03/2020_x000a__x000a__x000a__x000a__x000a__x000a__x000a__x000a_"/>
    <s v="- Reportar el riesgo materializado de Decisiones erróneas o no acertadas en actualización de lineamientos tecnológic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 tecnológic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d v="2019-11-15T00:00:00"/>
    <s v="_x000a_Análisis antes de controles_x000a__x000a_Análisis después de controles_x000a_Tratamiento del riesgo"/>
    <s v="La valoración del riesgo antes de controles en escala de probabilidad por frecuencia pasó a rara vez y de impacto continua igual_x000a_La valoración del riesgo después de controles por frecuencia vario de probable a rara ver, en impacto continua siendo mayor lo que modifico la zona resultante  de extrema a alta._x000a_Cambio de fechas en actividad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gestión  y soporte de los recursos de la Infraestructura tecnologica de la secretaria general"/>
    <s v="Errores (fallas o deficiencias)"/>
    <s v="en la administracion y gestión de los recursos de infraestructura tecnologica"/>
    <s v="Gestión de procesos"/>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Moderado (3)"/>
    <s v="Moderado (3)"/>
    <s v="Moderado (3)"/>
    <s v="Catastrófico (5)"/>
    <s v="Mayor (4)"/>
    <s v="Insignificante (1)"/>
    <x v="1"/>
    <x v="1"/>
    <s v="La valoración del riesgo antes de control quedo en escala de probabilidad por frecuencia &quot;RARA VEZ&quot; y continua de impacto catastrófico toda vez que afecta los aspectos: financiero y  Imagen institucional perjudicada a nivel regional por hechos que afectan a algunos usuarios o ciudadanos, lo que lo continu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1"/>
    <x v="1"/>
    <s v="La valoración del riesgo después de controles quedo en bajo de improbable a rara vez y de  impacto continua en moderado toda vez que se incluyeron actividades de control con solidez fuerte lo que minimiza la materialización del riesgo, y lo ubica en  zona resultante moderada. del cuadrante (3,,2)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 Presentar en los comités de autocontrol los reportes de mesa de servicio, capacidad y disponibilidad de los servicios tecnológicos para tomar decisiones._x000a_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 acordado._x000a__x000a__x000a__x000a__x000a__x000a_"/>
    <s v="- Jefe de la Oficina de TIC_x000a_- Jefe de la Oficina de TIC_x000a_- Jefe de la Oficina de TIC_x000a_- Jefe de la Oficina de TIC_x000a_- Jefe de la Oficina de TIC_x000a_- q_x000a_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_x000a_- Acta de subcomité de Autocontrol_x000a_- Acta de subcomité de Autocontrol_x000a_- Seguimiento al mantenimiento de Infraestructura_x000a__x000a__x000a__x000a__x000a__x000a_"/>
    <s v="12/09/2018_x000a_12/09/2018_x000a_12/09/2018_x000a_12/09/2018_x000a_12/09/2018_x000a_12/09/2018_x000a__x000a__x000a__x000a__x000a_________________x000a__x000a__x000a_12/09/2018_x000a_12/09/2018_x000a_12/09/2018_x000a__x000a__x000a__x000a__x000a__x000a_"/>
    <s v="30/04/2019_x000a_23/04/2019_x000a_23/04/2019_x000a_23/04/2019_x000a_30/04/2019_x000a_30/04/2019_x000a_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d v="2019-11-15T00:00:00"/>
    <s v="_x000a_Análisis antes de controles_x000a__x000a_Análisis después de controles_x000a_Tratamiento del riesgo"/>
    <s v="_x000a_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s v="durante la Administración  y/o gestión de los recursos de la Infraestructura tecnologica de la secretaria general"/>
    <s v="Corrupción"/>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1"/>
    <x v="1"/>
    <s v="La valoracion antes de controles califico en rara vez toda vez que existe una probabilidad baja que suceda. _x000a_El impacto arrojo continua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2"/>
    <s v="La evaluacion despues de controles continua en &quot;rara vez&quot;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Presentar en los comités de autocontrol los reportes de mesa de servicio, capacidad y disponibilidad de los servicios tecnológicos para tomar decisiones._x000a_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 Acta de subcomité de Autocontrol_x000a_- Acta de subcomité de Autocontrol_x000a_- Seguimiento al mantenimiento de Infraestructura_x000a__x000a__x000a__x000a__x000a__x000a__x000a_"/>
    <s v="12/09/2018_x000a_12/09/2018_x000a_12/09/2018_x000a_12/09/2018_x000a_12/09/2018_x000a_12/09/2018_x000a__x000a__x000a__x000a__x000a_________________x000a__x000a_12/09/2018_x000a_12/09/2018_x000a_12/09/2018_x000a__x000a__x000a__x000a__x000a__x000a__x000a_"/>
    <s v="30/04/2019_x000a_30/04/2019_x000a_30/04/2019_x000a_23/04/2019_x000a_30/04/2019_x000a_30/04/2019_x000a_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Internacionalización de Bogotá"/>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0"/>
    <s v="Insignificante (1)"/>
    <s v="Menor (2)"/>
    <s v="Menor (2)"/>
    <s v="Menor (2)"/>
    <s v="Menor (2)"/>
    <s v="Moderado (3)"/>
    <x v="3"/>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m/>
    <m/>
    <m/>
    <m/>
    <m/>
    <m/>
    <m/>
    <m/>
    <m/>
    <m/>
    <m/>
    <m/>
    <x v="5"/>
    <m/>
    <m/>
    <m/>
    <m/>
    <m/>
    <m/>
    <x v="4"/>
    <x v="4"/>
    <m/>
    <m/>
    <m/>
    <m/>
    <m/>
    <m/>
    <m/>
    <m/>
    <m/>
    <m/>
    <m/>
    <m/>
    <m/>
    <x v="4"/>
    <x v="5"/>
    <x v="4"/>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Rara vez (1)"/>
    <s v="Insignificante (1)"/>
    <s v="Moderado (3)"/>
    <s v="Menor (2)"/>
    <s v="Catastrófico (5)"/>
    <s v="Moderado (3)"/>
    <s v="Mayor (4)"/>
    <s v="Catastrófico (5)"/>
    <s v="Extrema"/>
    <s v="Se determina la probabilidad 1 (Rara vez), debido a que las evidencias que soportan la elección, no registran el incumplimiento parcial de Proyectos. El impacto (catastrófico 5)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Se determina el impacto como moderado, ya que de acuerdo con el Plan de Tratamiento de riesgos llevado a cabo mediante la Acción Preventiva N°3 de 2018, se actualizaron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 (Acción preventiva 13)._x000a_- Evaluar la necesidad de modificar el procedimiento 1210200-PR-306, según la retroalimentación de los miembros de la Oficina. (Acción preventiva 13).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 (Acción preventiva 14 de 2019)._x000a_- Realizar seguimiento del riesgo de corrupción a través de los Subcomité de Autocontrol. (Acción preventiva 14 de 2019).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Evidencia de Reunión con los resultados de los seguimientos._x000a_- Evidencia de Reunión con los resultados de los seguimientos.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quot;Otorgar ayuda y atención humanitaria inmediata&quot; un seguimiento mensual acordado, para controlar el riesgo a través de una revisión aleatoria de los casos en donde se entregaron medidas de ayuda humanitaria inmediata en los diferentes CLAVS , dejando como evidencia un correo electrónico y una matriz de seguimiento AHI (mes) 2019 que contenga protección de datos sensibles e integridad de reportes._x000a__x000a__x000a__x000a__x000a__x000a__x000a__x000a__x000a_"/>
    <s v="_x000a__x000a__x000a__x000a__x000a__x000a__x000a__x000a__x000a__x000a_________________x000a__x000a_- Profesionales Oficina Alta Consejería para los Derechos de las Víctimas, la Paz y la Reconciliación._x000a__x000a__x000a__x000a__x000a__x000a__x000a__x000a__x000a_"/>
    <s v="_x000a__x000a__x000a__x000a__x000a__x000a__x000a__x000a__x000a__x000a_________________x000a__x000a_- Procedimiento &quot;Otorgar ayuda y atención humanitaria inmediata&quot; ajustado_x000a__x000a__x000a__x000a__x000a__x000a__x000a__x000a__x000a_"/>
    <s v="_x000a__x000a__x000a__x000a__x000a__x000a__x000a__x000a__x000a__x000a_________________x000a__x000a_22/10/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ción d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
    <s v=""/>
    <s v=""/>
    <s v=""/>
    <s v=""/>
    <s v=""/>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16: Realizar jornadas de sensibilización del código de integridad en espacios ampliados de la dependencia (Subcomité de autocontrol o demás reuniones) _x000a__x000a__x000a__x000a__x000a__x000a__x000a__x000a__x000a__x000a_________________x000a__x000a_- Acción preventiva No.41:Incluir en el procedimiento &quot;Otorgar ayuda y atención humanitaria inmediata&quot; un seguimiento mensual acordado, para controlar el riesgo a través de una revisión aleatoria de los casos en donde se entregaron medidas de ayuda humanitaria inmediata donde se realiza la revisión de (El estado de vulnerabilidad, la caracterización familiar y la tasación de medidas en cada uno de los casos aleatorios) en los diferentes CLAVS , dejando como evidencia un correo electrónico y una Matriz de seguimiento  de otorgamientos (mes) 2019 que contenga protección de datos sensibles e integridad de reportes.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 Profesionales Oficina Alta Consejería para los Derechos de las Víctimas, la Paz y la Reconciliación._x000a__x000a__x000a__x000a__x000a__x000a__x000a__x000a__x000a_"/>
    <s v="- Jornadas de sensibilización_x000a__x000a__x000a__x000a__x000a__x000a__x000a__x000a__x000a__x000a_________________x000a__x000a_- Procedimiento &quot;Otorgar ayuda y atención humanitaria inmediata&quot; ajustado_x000a__x000a__x000a__x000a__x000a__x000a__x000a__x000a__x000a_"/>
    <s v="17/05/2019_x000a__x000a__x000a__x000a__x000a__x000a__x000a__x000a__x000a__x000a_________________x000a__x000a_22/10/2019_x000a__x000a__x000a__x000a__x000a__x000a__x000a__x000a__x000a_"/>
    <s v="31/12/2019_x000a__x000a__x000a__x000a__x000a__x000a__x000a__x000a__x000a__x000a_________________x000a__x000a_31/10/2019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Identificar y Consolidar las necesidades de bienes y servicios, para la gestión de la comunicación pública."/>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s v="Menor (2)"/>
    <s v="Menor (2)"/>
    <s v="Mayor (4)"/>
    <s v="Menor (2)"/>
    <s v="Menor (2)"/>
    <s v="Mayor (4)"/>
    <s v="Mayor (4)"/>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Menor (2)"/>
    <s v="Baja"/>
    <s v="Se disminuye la probabilidad a (2 improbable) ya que las actividades de control preventivas evitaron la materialización de este riesgo y presentan solidez fuerte. El impacto pasa a 2 &quot;menor&quot; ya que los efectos más significativos no se presentaron."/>
    <s v="Reducir"/>
    <s v="- AP 25: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P 25: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 AP 25: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 Procedimiento PR-368 Comunicación Corporativa,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AP 25: Actualizar el procedimiento PR-368 Comunicación Corporativa incluyendo la definición del Plan de Comunicaciones (internas y externas)._x000a_- AP 25: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evitaron la materialización de este riesgo y presentan solidez fuerte. El impacto pasa a 2 &quot;menor&quot; ya que los efectos no se han presentado."/>
    <s v="Reducir"/>
    <s v="- AP 26: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P 26: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 AP 26: Formalizar y divulgar la actualización del procedimiento en el aplicativo SIG_x000a__x000a__x000a__x000a__x000a__x000a__x000a__x000a_________________x000a__x000a_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_x000a__x000a__x000a__x000a__x000a__x000a__x000a__x000a__x000a_"/>
    <s v="- Procedimiento Ecosistema Digital PR-367, actualizado._x000a_- Procedimiento Ecosistema Digital PR-367, actualizado._x000a_- Procedimiento Ecosistema Digital PR-367, actualizado._x000a__x000a__x000a__x000a__x000a__x000a__x000a__x000a_________________x000a__x000a__x000a__x000a__x000a__x000a__x000a__x000a__x000a__x000a__x000a_"/>
    <s v="06/05/2019_x000a_06/05/2019_x000a_06/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Formular acciones para la gestión de la comunicación pública: diseño, elaboración y divulgación de campañas, estrategias y/o piezas comunicacionales partiendo de los lineamientos construidos, con el fin de informar y comunicar las estrategias comunicacionales por los medios disponibles."/>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pasa a 2 &quot;menor&quot; ya que los efectos no se han presentado y los controles detectivos son fuertes."/>
    <s v="Reducir"/>
    <s v="- AP 27: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 AP 27: Formalizar y divulgar la actualización del procedimiento en el aplicativo SIG_x000a__x000a__x000a__x000a__x000a__x000a__x000a_________________x000a__x000a_- AP 27: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 AP 27: Formalizar y divulgar la actualización del procedimiento en el aplicativo SIG_x000a__x000a__x000a__x000a__x000a__x000a__x000a__x000a_"/>
    <s v="- Jefe de la Oficina Consejería de Comunicaciones_x000a_- Jefe de la Oficina Consejería de Comunicaciones_x000a_- Jefe de la Oficina Consejería de Comunicaciones_x000a_- Jefe de la Oficina Consejería de Comunicaciones_x000a__x000a__x000a__x000a__x000a__x000a__x000a_________________x000a__x000a_- Jefe de la Oficina Consejería de Comunicaciones_x000a_- Jefe de la Oficina Consejería de Comunicaciones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_______________x000a__x000a_- Procedimiento Relaciones Estratégicas Comunicacionales PR-366, actualizado._x000a_- Procedimiento Relaciones Estratégicas Comunicacionales PR-366, actualizado._x000a__x000a__x000a__x000a__x000a__x000a__x000a__x000a_"/>
    <s v="06/05/2019_x000a_06/05/2019_x000a_06/05/2019_x000a_06/05/2019_x000a__x000a__x000a__x000a__x000a__x000a__x000a_________________x000a__x000a_06/05/2019_x000a_06/05/2019_x000a__x000a__x000a__x000a__x000a__x000a__x000a__x000a_"/>
    <s v="31/08/2019_x000a_31/08/2019_x000a_31/08/2019_x000a_31/08/2019_x000a__x000a__x000a__x000a__x000a__x000a__x000a_________________x000a__x000a_31/08/2019_x000a_31/08/2019_x000a__x000a__x000a__x000a__x000a__x000a__x000a__x000a_"/>
    <s v="_x000a__x000a__x000a__x000a__x000a__x000a__x000a__x000a__x000a__x000a_________________x000a__x000a_- AP 27: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Verificar los estudios y documentos previos"/>
    <x v="3"/>
    <s v="en la estructuración de los documentos y estudios previos por parte de las áreas técnicas"/>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s v="Moderado (3)"/>
    <s v="Menor (2)"/>
    <s v="Menor (2)"/>
    <s v="Menor (2)"/>
    <s v="Menor (2)"/>
    <s v="Menor (2)"/>
    <s v="Moderado (3)"/>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Posible (3)"/>
    <s v="Insignificante (1)"/>
    <s v="Baja"/>
    <s v="Se determina la probabilidad (3 posible) ya que las actividades de control preventivas son fuertes. El impacto pasa a (1 insignificante) ya que las actividades de control detectivas cubren los efectos más significativos, reduciendo en dos cuadrantes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Integrar el Comité de evaluación para la verificación, análisis y selección de las propuestas"/>
    <x v="3"/>
    <s v="en el análisis y selección de las propuestas"/>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stablecer las pautas y condiciones para la ejecución y supervisión de contratos y/o convenios."/>
    <x v="4"/>
    <s v="en la supervisión de los contratos o convenios"/>
    <x v="0"/>
    <s v="Operativo"/>
    <s v="- Desconocimiento en las actividades necesarias para llevar a cabo una satisfactoria supervisión de los contratos o convenios._x000a_- Falta de apropi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laborar los estudios y documentos previos"/>
    <x v="2"/>
    <s v="durante la etapa precontractual para el desarrollo de un proceso de selección pública de oferentes con el fin de celebrar un contrato"/>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8: Elaborar una guía para la estructuración de estudios y documentos previos y documentarla en los procedimientos respectivos_x000a_- AP 18: Formalizar la guía para la estructuración de estudios y documentos previos en el aplicativo del Sistema de Calidad._x000a_- AP 18: Adelantar la divulgación y socialización de la guía para la estructuración de estudios y documentos previos._x000a__x000a__x000a__x000a__x000a__x000a__x000a__x000a_________________x000a__x000a__x000a__x000a__x000a__x000a__x000a__x000a__x000a__x000a__x000a_"/>
    <s v="- Director(a) de contratación_x000a_- Director(a) de contratación_x000a_- Director(a) de contratación_x000a__x000a__x000a__x000a__x000a__x000a__x000a__x000a_________________x000a__x000a__x000a__x000a__x000a__x000a__x000a__x000a__x000a__x000a__x000a_"/>
    <s v="- Guía para la estructuración de estudios y documentos previos_x000a_- Guía para la estructuración de estudios y documentos previos_x000a_- Guía para la estructuración de estudios y documentos previos_x000a__x000a__x000a__x000a__x000a__x000a__x000a__x000a_________________x000a__x000a__x000a__x000a__x000a__x000a__x000a__x000a__x000a__x000a__x000a_"/>
    <s v="08/05/2019_x000a_08/05/2019_x000a_08/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Solicitud de sobornos o extorsión para hacer caso omiso de incumplimientos contractuales "/>
    <x v="5"/>
    <s v="durante la ejecución del contrato con el propósito de no evidenciar un posible incumplimiento de las obligaciones contractuales"/>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Adelantar el proceso disciplinario de conformidad con las etapas procesales fijadas por la ley 734 de 2002"/>
    <x v="3"/>
    <s v="en el trámite del proceso verbal"/>
    <x v="0"/>
    <s v="Operativo"/>
    <s v="- Falta de planeación y/o priorización para adelantar los procesos disciplinarios que llevan largo tiempo en la dependencia y/o asuntos próximos a vencerse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el proceso disciplinario de conformidad con las etapas procesales fijadas por la ley 734 de 2002"/>
    <x v="3"/>
    <s v="en la conformación del expediente disciplinario"/>
    <x v="0"/>
    <s v="Operativo"/>
    <s v="- Falta controles por parte del profesional a cargo de cada expediente_x000a_- La persona encargada de escanear las piezas procesales para el cargue del expediente virtual, no se apropia de las instrucciones  que le han sido divulgadas y socializadas_x000a_- El encargado de foliar cada pieza procesal que integra el expediente disciplinario, no se apropia de las instrucciones e instrucciones que le han sido divulgadas y socializadas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valuar las quejas o informes e iniciar proceso ordinario o verbal según proceda"/>
    <x v="6"/>
    <s v="al evaluar y tramitar el caso puesto en conocimiento de la OCID, que genere la configuración y decreto de la prescripción y/o caducidad en beneficio de un tercero."/>
    <x v="1"/>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En razón a que se trata de un riesgo de corrupción, en el evento de materializarse el riesgo su impacto es moderado debido a que a pesar de que la valoración general lo ubica en la parte más baja de probabilidad,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os controles establecidos son los adecuados y ubican el riesgo en la parte más baja en cuento a probabilidad e impacto. Se elimina la actividad de control relacionada con verificar si la queja o informe recibida se encuentra dentro del término de oportunidad para iniciar la acción disciplinaria, atendiendo los criterios que fija la Ley 734 de 2002, ya que es más eficiente el seguimiento mediante la realización de los subcomité de autocontro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el proceso disciplinario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Aplazamiento de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que posee el proceso frente a este riesgo, permiten la disminución del impacto frente a su materialización."/>
    <s v="Reducir"/>
    <s v="- Realizar revisión normativa de la caracterización del proceso y de los procedimientos Proceso disciplinario ordinario y Proceso disciplinario verbal. Acción de mejora No. 4. _x000a_- Realizar revisión y ajuste a los documentos y formatos del proceso. Acción de mejora No. 4._x000a_En dicha actualización, los  Procedimientos Proceso Ordinario Disciplinario 2210113-PR-07 y Proceso Disciplinario Verbal  2210113-PR-008,  pretenden incluir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Conforme a la revisión previa de los documentos del proceso, realizar las solicitudes de creación y modificación y realizar el flujo documental en el SIG, de acuerdo al procedimiento Elaboración y control de la información documentada. Acción de mejora No. 4._x000a_Esta actualización corresponde a los procedimientos Proceso Ordinario Disciplinario 2210113-PR-07 y Proceso Disciplinario Verbal  2210113-PR-008_x000a__x000a__x000a__x000a__x000a__x000a__x000a__x000a_________________x000a__x000a__x000a__x000a__x000a__x000a__x000a__x000a__x000a__x000a__x000a_"/>
    <s v="- Jefe Oficina Control Interno Disciplinario_x000a_- Jefe Oficina Control Interno Disciplinario_x000a_- Jefe Oficina Control Interno Disciplinario_x000a__x000a__x000a__x000a__x000a__x000a__x000a__x000a_________________x000a__x000a__x000a__x000a__x000a__x000a__x000a__x000a__x000a__x000a__x000a_"/>
    <s v="- Procedimientos Proceso Ordinario Disciplinario 2210113-PR-07 y Proceso Disciplinario Verbal  2210113-PR-008, actualizados._x000a_- Procedimientos Proceso Ordinario Disciplinario 2210113-PR-07 y Proceso Disciplinario Verbal  2210113-PR-008, actualizados._x000a_- Procedimientos Proceso Ordinario Disciplinario 2210113-PR-07 y Proceso Disciplinario Verbal  2210113-PR-008, actualizados._x000a__x000a__x000a__x000a__x000a__x000a__x000a__x000a_________________x000a__x000a__x000a__x000a__x000a__x000a__x000a__x000a__x000a__x000a__x000a_"/>
    <s v="12/02/2019_x000a_25/02/2019_x000a_25/04/2019_x000a__x000a__x000a__x000a__x000a__x000a__x000a__x000a_________________x000a__x000a__x000a__x000a__x000a__x000a__x000a__x000a__x000a__x000a__x000a_"/>
    <s v="22/02/2019_x000a_03/05/2019_x000a_09/07/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Formulación y actualización de Contexto Estratégico, Planes Sectoriales, Plan Estratégico, Plan de Acción, Presupuesto Anual, Proyectos de Inversión, Plan Anual de Adquisiciones"/>
    <x v="0"/>
    <s v="en la formulación y actualización de la planeación institucional"/>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Mayor (4)"/>
    <s v="Mayor (4)"/>
    <s v="Mayor (4)"/>
    <s v="Moderado (3)"/>
    <s v="Insignificante (1)"/>
    <s v="Mayor (4)"/>
    <s v="Mayor (4)"/>
    <s v="Alta"/>
    <s v="Se determinó la probabilidad (2 Improbable) ya que este riesgo se materializó una vez en los últimos 4 años y fue establecido en el informe de contraloría del 2016. El impacto (4 alto) obedece a que éste riesgo genera incumplimiento de metas de gobierno y los objetivos  institucionales."/>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u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l riesgo en los últimos 2 años y se encuentran referenciadas en los procedimientos. El impacto pasa a (2 menor)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laborar el plan de mantenimiento del Sistema Integrado de Gestión"/>
    <x v="0"/>
    <s v="en la elaboración y ejecución del plan de mantenimiento del sistema de gestión de calidad"/>
    <x v="0"/>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s v="Insignificante (1)"/>
    <s v="Moderado (3)"/>
    <s v="Menor (2)"/>
    <s v="Moderado (3)"/>
    <s v="Moderado (3)"/>
    <s v="Moderado (3)"/>
    <s v="Moderado (3)"/>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El procedimiento 2210111-PR-196 &quot;Revisión por la dirección&quot;, Act. 8  indica que Líderes de procesos, autorizado(a) por Resolución 494 de 2019,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s v="Posible (3)"/>
    <s v="Insignificante (1)"/>
    <s v="Baja"/>
    <s v="Se determina la probabilidad (3 posible) ya que las actividades de control preventivas se normalizaron en los procedimientos posterior a la materialización del riesgo. El impacto pasa a (1 insignificante) ya que los efectos más significativos no se presentaron y fue posible la reprogramación sin afectar el logro del objetivo del pla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27: Actualizar el procedimiento &quot;Revisión por la Dirección&quot;, Incluyendo la actividad de control relacionada con la aprobación del plan de mantenimiento y el seguimiento respectivo en Subcomité de Autocontrol_x000a_- AM 27: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26/08/2019_x000a_26/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x v="1"/>
    <s v="en la ejecución de la planeación institucional"/>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Act.2  indica que Profesional de la OAP, autorizado(a) por Jefe OAP, cada vez que se presente solicitud por parte de la gerencia del proyecto o componente verifica según sea el caso: _x000a_ - Conceptos de gasto: La apropiación vigente y saldo de la apropiación disponible sea igual a la apropiación disponible del Informe PREDIS, el monto a contra-acreditar sea igual o menor al saldo de apropiación disponible, la suma de los créditos sea igual a la de los contracréditos, los conceptos de gasto requeridos durante la vigencia se encuentren en el Informe PREDIS, si se reduce el valor de un concepto de gasto en una fuente determinada, para adicionarlo en otro, la fuente debe ser la misma, los cambios en los conceptos de gasto no modifiquen los topes de las fuentes de financiación, ni el valor del rubro presupuestal._x000a__x000a_ - Cambios en actividades: Que no se afecte el valor del tope de meta, el valor esperado de la actividad no sea menor a la ejecución, registrada a la fecha, que la suma de los créditos sea igual a la de los contracréditos._x000a__x000a_ - Cambios en topes de metas: Verifica que: El movimiento presupuestal no afecte el cumplimiento de las metas del proyecto de inversión, el valor tope de las metas no  sea menor a la ejecución registrada a la fecha, la apropiación vigente y saldo de la apropiación disponible sea igual a la apropiación disponible del Informe de Ejecución del Presupuesto de Inversiones Detallado por Fuentes de Financiación de  PREDIS, a suma de los créditos sea igual a la de los contracréditos, los cambios en los topes de meta que incluyan distintos componentes de un mismo proyecto sean realizados por el Gerente del Proyecto, la información remitida cuente con el formato Justificación técnica y económica   actualizaciones presupuestales 4202000-FT-1075._x000a__x000a_ - Creación conceptos de gasto: verifica que diligencie el formato de la SHD para la asociación y clasificación del nuevo concepto de gasto de inversión y remite a la Dirección de Presupuesto Distrital. Busca el nuevo concepto de gasto en las tablas del Sistema  (CHIP) y (FUT). La(s) fuente(s) de información utilizadas es(son) Información presupuestal para  n rubro por fuente de financiación y  conceptos de gasto, justificación  técnica   económica actualizaciones presupuestales 4202000-FT-1075.. En caso de evidenciar observaciones, desviaciones o diferencias, informa mediante memorando o correo electrónico las inconsistencias de la solicitud y se devuelve a  la actividad 1. Queda como evidencia Correo electrónico Ejecución Proyecto de_x000a_Inversión (Ajustar solicitud) o Correo electrónico Ejecución Proyecto de Inversión (Aprobación)  o memorando_x000a_2211600-FT-011 solicitud  modificación conceptos de gasto proyectos de inversión o Oficio 2211600-FT-012 Solicitud asociación concepto de gasto Movimientos de conceptos de gasto  4202000-FT-1087.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Recibir y custodiar transitoriamente los insumos, elaborar los impresos de acuerdo a las características técnicas requeridas y entregar los productos elaborados, ejecutar el plan de acción y programa de producción."/>
    <x v="3"/>
    <s v="en productos elaborados (impresos)"/>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_x000a__x000a__x000a__x000a__x000a_________________x000a__x000a__x000a__x000a__x000a__x000a__x000a__x000a__x000a__x000a__x000a_"/>
    <s v="09/05/2019_x000a_09/05/2019_x000a_09/05/2019_x000a_09/05/2019_x000a_09/05/2019_x000a__x000a__x000a__x000a__x000a__x000a_________________x000a__x000a__x000a__x000a__x000a__x000a__x000a__x000a__x000a__x000a__x000a_"/>
    <s v="31/12/2019_x000a_31/12/2019_x000a_31/12/2019_x000a_31/12/2019_x000a_31/12/2019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x v="8"/>
    <s v="con la elaboración de los impresos de acuerdo con las características técnicas requeridas."/>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s v="Insignificante (1)"/>
    <s v="Moderado (3)"/>
    <s v="Moderado (3)"/>
    <s v="Insignificante (1)"/>
    <s v="Insignificante (1)"/>
    <s v="Moderado (3)"/>
    <s v="Moderado (3)"/>
    <s v="Extrema"/>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Act. 10),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Todos"/>
    <s v="Probable (4)"/>
    <s v="Menor (2)"/>
    <s v="Alta"/>
    <s v="Disminuye la probabilidad (4 probable) ya que las actividades de control preventivas no han evitado la materialización de este riesgo. El impacto pasa a (2 menor) ya que los efectos más significativos no se presentaron."/>
    <s v="Reducir"/>
    <s v="-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AP 21: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12/2019_x000a__x000a__x000a__x000a__x000a__x000a__x000a__x000a__x000a__x000a_________________x000a__x000a_31/12/2019_x000a__x000a__x000a__x000a__x000a__x000a__x000a__x000a__x000a_"/>
    <s v="- AP 21: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 AC 34: Comunicar por medio de la cuantificación, el tiempo de entrega del producto solicitado, a cada entidad, con base en la Guía para Solicitar Impresos y Publicaciones._x000a_- AC 34: Elaborar e implementar un indicador de cumplimiento de fechas de entrega frente a las ordenes de producción, y realizar seguimiento en reunión semanal._x000a__x000a__x000a__x000a__x000a_________________x000a__x000a__x000a__x000a__x000a__x000a__x000a__x000a__x000a__x000a__x000a_"/>
    <s v="- Subdirector de imprenta_x000a_- Subdirector de imprenta_x000a_- Subdirector de imprenta_x000a_- Subdirector de imprenta_x000a_- Subdirector de imprenta_x000a_- Subdirector de imprenta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divulgado y socializado _x000a_- Cuantificación de Insumos_x000a_- Indicador de cumplimiento_x000a__x000a__x000a__x000a__x000a_________________x000a__x000a__x000a__x000a__x000a__x000a__x000a__x000a__x000a__x000a__x000a_"/>
    <s v="09/05/2019_x000a_09/05/2019_x000a_09/05/2019_x000a_09/05/2019_x000a_14/08/2019_x000a_14/08/2019_x000a__x000a__x000a__x000a__x000a_________________x000a__x000a__x000a__x000a__x000a__x000a__x000a__x000a__x000a__x000a__x000a_"/>
    <s v="31/12/2019_x000a_31/12/2019_x000a_31/12/2019_x000a_31/12/2019_x000a_30/10/2019_x000a_30/10/2019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 Orden de producción - EMLAZE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d v="2019-10-29T00:00:00"/>
    <s v="_x000a_Análisis antes de controles_x000a_Análisis de controles_x000a_Análisis después de controles_x000a_Tratamiento del riesgo"/>
    <s v="El riesgo continúa materializándose, según el informe de auditoría interna y la retroalimentación al mapa de riesgos, por lo cual la probabilidad se mantiene en 5 casi seguro, después de controles_x000a_Se modifica la valoración del diseño de los controles, respecto a la confiabilidad de los mismos, dado que se continuó materializando el riesgo. Adicionalmente, se incluyen dos controles que pueden prevenir la materialización del riesgo, los cuales ya están documentados, pero no se habían enlazado a este riesgo._x000a_Debido a que se penalizó la confiabilidad de los controles, incremento la probabilidad, con respecto al reporte anterior._x000a_Se reprograman las acciones según lo dispuesto en el aplicativo SIG._x000a_Con el fin de fortalecer la gestión del riesgo según la valoración, se incluye la acción correctiva número 34, resultante de la auditoría externa de certificación._x000a_Se actualiza el plan de contingencia, incluyendo la actividad de reprogramación en la orden de producción y en el aplicativo EMLAZ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laborar el Registro Distrital publicando los actos administrativos en el."/>
    <x v="7"/>
    <s v="con la publicación oportuna e íntegra de los actos administrativos (Registro Distrital)"/>
    <x v="0"/>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s v="Insignificante (1)"/>
    <s v="Moderado (3)"/>
    <s v="Mayor (4)"/>
    <s v="Moderado (3)"/>
    <s v="Moderado (3)"/>
    <s v="Moderado (3)"/>
    <s v="Mayor (4)"/>
    <s v="Alta"/>
    <s v="Se determina la probabilidad (4 probable) ya que el riesgo se presentó una vez en el presente año.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P 22: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P 22: Realizar la revisión integral de las demás actividades del procedimiento y de ser necesario, ajustar las actividades pertinentes, junto con los soportes de ejecución de dichas actividades_x000a_- AP 22: Formalizar la actualización del procedimiento en el aplicativo del SIG_x000a_- AP 22: Socializar y divulgar la actualización del procedimiento y los soportes de ejecución de las actividades._x000a__x000a__x000a__x000a__x000a__x000a__x000a__x000a_________________x000a__x000a__x000a__x000a__x000a__x000a__x000a__x000a__x000a__x000a__x000a_"/>
    <s v="- Subdirector de Imprenta_x000a_- Subdirector de Imprenta_x000a_- Subdirector de Imprenta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31/12/2019_x000a_31/12/2019_x000a_31/12/2019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x v="9"/>
    <s v="durante la recepción y almacenamiento de insumos, repuestos y/o sobrantes que se pueden reciclar y producto terminado, con el fin de obtener dádivas o beneficio a nombre propio"/>
    <x v="1"/>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 AP 23: Realizar la revisión integral de las demás actividades del procedimiento y de ser necesario, ajustar las actividades pertinentes, junto con los soportes de ejecución de dichas actividades._x000a_- AP 23: Formalizar la actualización del procedimiento en el aplicativo del SIG_x000a_- AP 23: Socializar y divulgar la actualización del procedimiento y los soportes de ejecución de las actividades._x000a__x000a__x000a__x000a__x000a__x000a_________________x000a__x000a_- AP 23: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 Subdirector de Imprenta_x000a_- Subdirector de Imprenta_x000a_- Subdirector de Imprenta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actualizado_x000a_- Procedimiento 2213300-PR-215 &quot;Recepción, entrega y control de materia prima, insumos y otros&quot; divulgado y socializado_x000a__x000a__x000a__x000a__x000a__x000a_________________x000a__x000a_- Procedimiento 2213300-PR-215 &quot;Recepción, entrega y control de materia prima, insumos y otros&quot; actualizado_x000a__x000a__x000a__x000a__x000a__x000a__x000a__x000a__x000a_"/>
    <s v="09/05/2019_x000a_09/05/2019_x000a_09/05/2019_x000a_09/05/2019_x000a_09/05/2019_x000a__x000a__x000a__x000a__x000a__x000a_________________x000a__x000a_09/05/2019_x000a__x000a__x000a__x000a__x000a__x000a__x000a__x000a__x000a_"/>
    <s v="31/12/2019_x000a_31/12/2019_x000a_31/12/2019_x000a_31/12/2019_x000a_31/12/2019_x000a__x000a__x000a__x000a__x000a__x000a_________________x000a__x000a_31/12/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x v="9"/>
    <s v="para la elaboración de trabajos de artes gráficas dirigidos a personas u organismos que no hacen parte de la Administración Distrital, con el fin de obtener dádivas o beneficio a nombre propio"/>
    <x v="1"/>
    <s v="Operativo"/>
    <s v="- Amiguismo o clientelismo con el fin de favorecer un tercero para que sin cumplimiento de requisitos se elaboren trabajos de artes gráficas dirigid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1: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 AP 21: Realizar la revisión integral de las demás actividades del procedimiento y de ser necesario, ajustar las actividades pertinentes, junto con los soportes de ejecución de dichas actividades_x000a_- AP 21: Formalizar la actualización del procedimiento en el aplicativo del SIG_x000a_- AP 21: Socializar y divulgar la actualización del procedimiento y los soportes de ejecución de las actividades._x000a__x000a__x000a__x000a__x000a__x000a__x000a_________________x000a__x000a__x000a__x000a__x000a__x000a__x000a__x000a__x000a__x000a__x000a_"/>
    <s v="- Subdirector de Imprenta_x000a_- Subdirector de Imprenta_x000a_- Subdirector de Imprenta_x000a_- Subdirector de Imprenta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actualizado._x000a_- Procedimiento 2213300-PR-098 &quot;Producción de artes gráficas para entidades distritales&quot; socializado y divulgado._x000a__x000a__x000a__x000a__x000a__x000a__x000a_________________x000a__x000a__x000a__x000a__x000a__x000a__x000a__x000a__x000a__x000a__x000a_"/>
    <s v="09/05/2019_x000a_09/05/2019_x000a_09/05/2019_x000a_09/05/2019_x000a__x000a__x000a__x000a__x000a__x000a__x000a_________________x000a__x000a__x000a__x000a__x000a__x000a__x000a__x000a__x000a__x000a__x000a_"/>
    <s v="31/12/2019_x000a_31/12/2019_x000a_31/12/2019_x000a_31/12/2019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Formular el plan Estratégico  de Tecnologías de la Información y las Comunicaciones "/>
    <x v="0"/>
    <s v="en la formulación del Plan Estratégico de Tecnologías de la Información y las Comunicaciones "/>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Rara vez (1)"/>
    <s v="Insignificante (1)"/>
    <s v="Menor (2)"/>
    <s v="Menor (2)"/>
    <s v="Insignificante (1)"/>
    <s v="Insignificante (1)"/>
    <s v="Mayor (4)"/>
    <s v="Mayor (4)"/>
    <s v="Alta"/>
    <s v="La valoración del riesgo antes de control quedo en escala de probabilidad por frecuencia paso de Posible a RARA VEZ y continua siendo de impacto mayor toda vez que afecta los aspectos: el cumplimiento de metas y objetivos institucionales y en menor grado la imagen institucional y medidas de control interno en consecuencia la zona resultante paso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o en escala de probabilidad rara vez  y de impacto menor toda vez que se incluyeron actividades de control de solidez fuerte que minimiza la materialización del riesgo, en consecuencia el riesgo continu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 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Suministro de lineamientos y directrices del Sistema de Seguridad de la Información"/>
    <x v="4"/>
    <s v="en el suministro de lineamientos y directrices del Sistema de Seguridad de la Información"/>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enor (2)"/>
    <s v="Moderado (3)"/>
    <s v="Moderado (3)"/>
    <s v="Mayor (4)"/>
    <s v="Mayor (4)"/>
    <s v="Mayor (4)"/>
    <s v="Mayor (4)"/>
    <s v="Alta"/>
    <s v="La valoración del riesgo antes de control quedo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a alt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o en escala de probabilidad posible  y de impacto moderado toda vez que se incluyeron actividades de control son de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_x000a_SE CERRO EL 29 DE AGOSTO DE 2019_x000a_- AP #: (6) Realizar el respectivo trámite de modificación, elaboración o anulación de documentos y Socializar los procedimientos y la documentación del proceso Estrategia de Tecnologías de la Información y las Comunicaciones a los funcionarios de la OTIC._x000a__x000a_SE CERRO EL 26 DE OCTUBRE 2018_x000a__x000a__x000a__x000a__x000a__x000a__x000a__x000a__x000a_________________x000a__x000a__x000a__x000a__x000a__x000a__x000a__x000a__x000a__x000a__x000a_"/>
    <s v="- Jefe de la Oficina de Tecnologías de la Información y las comunicaciones_x000a_- Jefe de la Oficina de Tecnologías de la Información y las comunicaciones_x000a__x000a__x000a__x000a__x000a__x000a__x000a__x000a__x000a_________________x000a__x000a__x000a__x000a__x000a__x000a__x000a__x000a__x000a__x000a__x000a_"/>
    <s v="- Sensibilización de lineamientos de Seguridad de la Información_x000a_- Documento de Lineamientos de SGSI_x000a__x000a__x000a__x000a__x000a__x000a__x000a__x000a__x000a_________________x000a__x000a__x000a__x000a__x000a__x000a__x000a__x000a__x000a__x000a__x000a_"/>
    <s v="12/09/2018_x000a_12/09/2018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Seguimiento al Plan de Acción del PETI"/>
    <x v="4"/>
    <s v="en el seguimiento y retroalimentación a los avances  de proyectos  de alto componente TIC definidos en el PETI"/>
    <x v="0"/>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Rara vez (1)"/>
    <s v="Menor (2)"/>
    <s v="Menor (2)"/>
    <s v="Moderado (3)"/>
    <s v="Mayor (4)"/>
    <s v="Mayor (4)"/>
    <s v="Mayor (4)"/>
    <s v="Mayor (4)"/>
    <s v="Alta"/>
    <s v="La valoración del riesgo antes de control quedo en escala de probabilidad en Frecuencia de posible a  RARA VEZ y de impacto continua en MAYOR toda vez que afecta los aspectos operativos, el cumplimiento de metas ,objetivos institucionales e Inoportunidad en la disponibilidad de información, en consecuencia la  zona resultante  disminuyo de extrema a ALTA."/>
    <s v="-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o en escala de probabilidad posible  a RARA VEZ y de impacto continua MENOR  toda vez que se incluyeron actividades de control con solidez fuerte lo que minimiza la materialización del riesgo, y lo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28/10/2019_x000a__x000a__x000a__x000a__x000a__x000a__x000a__x000a__x000a__x000a_________________x000a__x000a_28/10/2019_x000a_31/12/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La valoración del riesgo antes de control quedo en escala de probabilidad de frecuencia de posible a RARA VEZ se recalifica el impacto del riesgo dando como resultado: disminución en el impacto de catastrófico a MAYOR, en consecuencia  bajo de zona resultante Extrema a zona resultante ALTA."/>
    <s v="- Elaboración de PETI basado en la AE_x000a_(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 Queda como evidencia Correo electrónico, Proyecto PETI con observaciones  ._x000a_- Elaboración de PETI basado en la AE_x000a_(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_x000a_(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_x000a_(PR- 116) PC# 15.  indica que  El Jefe de la Oficina de Tecnologías de la información y las comunicaciones , autorizado(a) por manual de funciones, Trimestralmente Revisa el seguimiento al avance de los proyectos con alto componente TI, .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La valoración del riesgo después de controles quedo en escala de probabilidad continua en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AP#23(Actividad 1):Solicitar a las dependencias los proyectos de Alto Componente TIC  y un designado para PETI._x000a_- AP#23(Actividad 1):Solicitar a las entidades responsables una sensibilización de la guía Cómo estructurar el Plan Estratégico de Tecnologías de la Información-PETI- Del MINTIC a la Alta Consejería de TIC.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_x000a_- _x000a_Memorando de solicitud.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13/09/2018_x000a__x000a__x000a__x000a__x000a__x000a__x000a__x000a_________________x000a__x000a_12/09/2018_x000a_12/09/2018_x000a__x000a__x000a__x000a__x000a__x000a__x000a__x000a_"/>
    <s v="09/04/2019_x000a_09/04/2019_x000a_09/04/2019_x000a__x000a__x000a__x000a__x000a__x000a__x000a__x000a_________________x000a__x000a_28/10/2019_x000a_31/12/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Desarrollar la gestión de soluciones tecnológicas"/>
    <x v="10"/>
    <s v="en el desarrollo de soluciones tecnológicas "/>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Rara vez (1)"/>
    <s v="Menor (2)"/>
    <s v="Moderado (3)"/>
    <s v="Mayor (4)"/>
    <s v="Mayor (4)"/>
    <s v="Mayor (4)"/>
    <s v="Mayor (4)"/>
    <s v="Mayor (4)"/>
    <s v="Alta"/>
    <s v="La valoración del riesgo antes de control quedo en escala de probabilidad por frecuencia de  posible a rara vez y continua el impacto mayor toda vez que afecta los aspectos operativos, el cumplimiento de metas ,objetivos institucionales, pérdida de información critica, como consecuencia  deja al riesgo ubicado en zona resultante de extrema a ALT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o en escala de probabilidad continua en rara vez y en impacto menor toda vez que se incluyeron actividades de control con solidez fuerte lo que minimiza la materialización del riesgo, y continua ubica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12/2019_x000a_31/12/2019_x000a_31/08/2019_x000a__x000a__x000a__x000a__x000a__x000a__x000a__x000a_________________x000a__x000a_31/12/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jecutar el programa de trabajo, documentando en papeles de trabajo los soportes de las conclusiones obtenidas y estructurar el informe de auditoría contentivo de los hallazgos identificados."/>
    <x v="11"/>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laborar el Plan Anual de Auditorías"/>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Improbable (2)"/>
    <s v="Insignificante (1)"/>
    <s v="Moderado (3)"/>
    <s v="Menor (2)"/>
    <s v="Insignificante (1)"/>
    <s v="Insignificante (1)"/>
    <s v="Mayor (4)"/>
    <s v="Mayor (4)"/>
    <s v="Alta"/>
    <s v="Se determinó la probabilidad en ( improbable 2)  dado que  se cuenta con el personal que permite el desarrollo efectivo de las distintas ofertas académicas. Así mismo el riesgo no se ha materializado en las últimas vigenci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 debido a que con los controles se asegura el desarrollo de las temáticas seleccionadas y se disminuye la probabilidad de fallas de la plataforma de formación virtual. El impacto pasa a ser Menor (2) ya que los efectos no se han presentado y atiende todos los efectos más significativos.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d v="2019-10-23T00:00:00"/>
    <s v="_x000a__x000a_Análisis de controles_x000a_Análisis después de controles_x000a_"/>
    <s v="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Desarrollar y ejecutar los cursos y/o diplomados de formación para las servidoras y servidores públicos"/>
    <x v="1"/>
    <s v="al desarrollar y ejecutar los cursos y/o diplomados de formación"/>
    <x v="0"/>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Rara vez (1)"/>
    <s v="Moderado (3)"/>
    <s v="Mayor (4)"/>
    <s v="Menor (2)"/>
    <s v="Insignificante (1)"/>
    <s v="Insignificante (1)"/>
    <s v="Mayor (4)"/>
    <s v="Mayor (4)"/>
    <s v="Alta"/>
    <s v="Se determina la probabilidad Rara vez (1) Al  contar con la adjudicación del proceso contractual con la que se planeó realizar la oferta académica . Así mismo el riesgo no se ha materializado en las últimas vigencias. El impacto Mayor (4) obedece a que se presenten los efectos del riesgo."/>
    <s v="-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Documento oferta académica Final _x000a_Evidencia de reunión Aprobación de temáticas de Formación _x000a_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  ._x000a_- El procedimiento  2213100-PR-209 &quot; Administración de los programas de formación&quot; indica que el Profesional Especializado de la Subdirección Técnica de Desarrollo Institucional y el Profesional universitario de la Subdirección Técnica de Desarrollo Institucional  ,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autorizado(a) por mediante resolución 097 de 2018 manual de funciones,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rara vez  (1) dado que con los controles se asegura que el programa cuente con los recursos tecnológicos, humanos  para el desarrollo de los ciclos de formación. Así mismo el riesgo no se ha materializado en las últimas vigencias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d v="2019-10-23T00:00:00"/>
    <s v="_x000a_Análisis antes de controles_x000a_Análisis de controles_x000a__x000a_"/>
    <s v="Se atendieron las recomendaciones de la retroalimentación del monitoreo de riesgos se incluyeron los controles que contiene la nueva versión del procedimiento, pasando de tener el riesgo valorado antes de controles  de posible a rara vez._x000a_Con el fortalecimiento de los controles se robusteció la solidez atacando todas las causas._x000a_Se actualizó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s v="Rara vez (1)"/>
    <s v="Menor (2)"/>
    <s v="Mayor (4)"/>
    <s v="Menor (2)"/>
    <s v="Insignificante (1)"/>
    <s v="Menor (2)"/>
    <s v="Mayor (4)"/>
    <s v="Mayor (4)"/>
    <s v="Alta"/>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x v="3"/>
    <s v="en  el ingreso, suministro y baja  de bienes de consumo, consumo controlado y devolutivo de los inventarios de la entidad"/>
    <x v="0"/>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 Cambios constantes en la normativa vigente.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ayor (4)"/>
    <s v="Moderado (3)"/>
    <s v="Insignificante (1)"/>
    <s v="Moderado (3)"/>
    <s v="Mayor (4)"/>
    <s v="Alta"/>
    <s v="La valoración del riesgo antes de controles disminuyó de probable por frecuencia a rara vez, teniendo en cuenta que el riesgo no se ha materializado en los últimos cuatro (4) años y el impacto quedó en mayor toda vez que afecta los aspectos: Operativos, en las medidas de control interno y en el cumplimiento de objetivos y metas institucionales, reubicando el riesgo de zona extrema a zona alta. "/>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spués de controles ubicó el riesgo en rara vez (cuadrante 1)  dentro de la escala de probabilidad y menor dentro de la escala de impacto evidenciando que los controles son efectivos para mitigar el riesgo. Lo anterior deja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 AC # 36 (Actividad 1) Realizar un diagnóstico de los procedimientos PR-148, PR-236 y PR-235 en cuanto a que actividades y tareas se deben realizar para su cumplimiento; así como los registros requeridos que dan cuenta de la gestión del mismo.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_x000a_________________x000a__x000a_- Subdirector(a) de Servicios Administrativos_x000a_- Subdirector(a) de Servicios Administrativos_x000a_- Subdirector(a) de Servicios Administrativos_x000a_- Subdirector(a) de Servicios Administrativos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_______________x000a_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
    <s v="05/11/2019_x000a_07/09/2018_x000a_05/11/2019_x000a_07/09/2018_x000a_05/11/2019_x000a_07/09/2018_x000a_05/11/2019_x000a_07/09/2018_x000a_05/11/2019_x000a_07/09/208_x000a_________________x000a__x000a_05/11/2019_x000a_07/09/208_x000a_05/11/2019_x000a_07/09/208_x000a__x000a__x000a__x000a__x000a__x000a_"/>
    <s v="31/03/2020_x000a_31/08/2019_x000a_31/03/2020_x000a_31/08/2019_x000a_31/03/2020_x000a_31/08/2019_x000a_31/03/2020_x000a_31/08/2019_x000a_31/03/2020_x000a_31/08/2019_x000a_________________x000a__x000a_31/03/2020_x000a_31/08/2019_x000a_31/03/2020_x000a_31/08/2019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Preparar y generar la cuenta mensual de almacén con destino a la Subdirección Financiera"/>
    <x v="3"/>
    <s v="en la generación de la cuenta mensual de almacén con destino a la Subdirección Financiera"/>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Rara vez (1)"/>
    <s v="Insignificante (1)"/>
    <s v="Insignificante (1)"/>
    <s v="Mayor (4)"/>
    <s v="Moderado (3)"/>
    <s v="Moderado (3)"/>
    <s v="Insignificante (1)"/>
    <s v="Mayor (4)"/>
    <s v="Alta"/>
    <s v="La valoración antes de controles bajó la probabilidad del riesgo de probable por frecuencia a rara vez; sin embargo, en la escala de impacto continúa como mayor. En consecuencia, la zona resultante disminuyó de extrema a alt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spués de la calificación de los controles bajó la calificación de improbable a rara vez (cuadrante 2 a 1) dentro de la escala de probabilidad y continúa siendo menor dentro de la escala de impacto. Por lo tanto, se mantien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Seguimiento y control de la información de los bienes de propiedad de la entidad"/>
    <x v="3"/>
    <s v="en el seguimiento y control de la información de los bienes de propiedad de la entidad"/>
    <x v="0"/>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Rara vez (1)"/>
    <s v="Moderado (3)"/>
    <s v="Insignificante (1)"/>
    <s v="Mayor (4)"/>
    <s v="Moderado (3)"/>
    <s v="Moderado (3)"/>
    <s v="Insignificante (1)"/>
    <s v="Mayor (4)"/>
    <s v="Alta"/>
    <s v="La valoración antes de controles bajó la probabilidad del riesgo de probable por frecuencia a rara vez; sin embargo, en la escala de impacto continúa como mayor. En consecuencia, la zona resultante disminuyó de extrema a alt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spués de la calificación de los controles bajó la calificación de improbable a rara vez (cuadrante 2 a 1) dentro de la escala de probabilidad y continúa siendo menor dentro de la escala de impacto. Por lo tanto, se mantiene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Seguimiento y control de la información de los bienes de propiedad de la entidad"/>
    <x v="9"/>
    <s v="durante el seguimiento y control de la información de los bienes de propiedad de la entidad"/>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 Cambios constantes en la normativa vigente.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La valoración antes de controles bajó la probabilidad del riesgo de improbable a rara vez por frecuencia; sin embargo, en la escala de impacto continúa como mayor. En consecuencia, la zona resultante continúa siendo alta.   "/>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12/2019_x000a_31/12/2019_x000a_31/12/2019_x000a__x000a__x000a__x000a__x000a__x000a__x000a__x000a_________________x000a__x000a_31/12/2019_x000a_31/12/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_x000a_- Deterioro de la imagen institucional y pérdida de confianza de la ciudadanía por incumplimiento de expectativas 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a la Ciudadanía."/>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Poner en operación los medios de interacción ciudadana para la atención a la Ciudadanía"/>
    <x v="12"/>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 Caída de la plataforma tecnológica que soporta el funcionamiento de las entidades que hacen presencia en la RED CADE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Menor (2)"/>
    <s v="Menor (2)"/>
    <s v="Menor (2)"/>
    <s v="Menor (2)"/>
    <s v="Moderado (3)"/>
    <s v="Menor (2)"/>
    <s v="Moderado (3)"/>
    <s v="Moderada"/>
    <s v="La Subsecretaría cuenta con estrategias de servicio que pueden superar las eventuales fallas presentadas, que garantizan la continuidad del servicio. La calificación de la probabilidad se mantiene. El impacto se incrementa debido a los ajustes en el aspecto financiero (un cuadrante), las medidas de control interno (un cuadrante), operativo (un cuadrante), información (dos cuadrantes) y cumplimiento (un cuadrante). "/>
    <s v="-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a la Ciudadanía."/>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cambiar redacción de la caus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en la guía 4222000-GS-078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x v="1"/>
    <s v="en la atención de soporte funcional en los tiempos definidos en el procedimiento"/>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cuanto el riesgo no se ha materializ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x v="3"/>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Desconocimiento por parte de los funcionarios acerca de los tiempos de gestión de las peticiones ciudadanas pendientes por atender en la dependencia._x000a_- Fallas o inconsistencias en la herramienta tecnológica para la gestión de peticiones ciudadanas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Insignificante (1)"/>
    <s v="Insignificante (1)"/>
    <s v="Insignificante (1)"/>
    <s v="Moderado (3)"/>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Insignificante (1)"/>
    <s v="Baja"/>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a la Ciudadanía."/>
    <x v="5"/>
    <s v="durante la prestación del servicio  en el canal presencial dispuesto para el servicio a la Ciudadanía."/>
    <x v="1"/>
    <s v="Imagen"/>
    <s v="- Debilidades en la aplicación de los puntos de control - precisar contexto, ver guía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Posible (3)"/>
    <s v=""/>
    <s v=""/>
    <s v=""/>
    <s v=""/>
    <s v=""/>
    <s v=""/>
    <s v="Moderado (3)"/>
    <s v="Alta"/>
    <s v="La materialización del riesgo genera sanciones para los servidores, vulnerando la credibilidad de la Ciudadanía en la Secretaria General. La calificación del impacto se mantiene. La probabilidad se incrementa en dos cuadrantes de acuerdo al análisis realizado según información de los últimos dos años."/>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La materialización del riesgo genera sanciones para los servidores y mala imagen para la entidad, vulnerando la credibilidad de la Ciudadanía en la Administración.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inducción a los servidores que interactúan con la ciudadanía en temas de gestión de calidad, ideario ético y responsabilidad disciplinaria._x000a_- Formular el control para el riesgo de corrupción en el procedimiento, de tal forma que quede explicito y posteriormente divulgar su aplicación en el equipo a cargo de los servidores que interactúan con la ciudadanía._x000a__x000a__x000a__x000a__x000a__x000a__x000a__x000a__x000a_________________x000a__x000a__x000a__x000a__x000a__x000a__x000a__x000a__x000a__x000a__x000a_"/>
    <s v="- Profesional asignado por la Dirección del Sistema Distrital de Servicio a la Ciudadanía_x000a_- Profesional asignado por la Dirección del Sistema Distrital de Servicio a la Ciudadanía_x000a__x000a__x000a__x000a__x000a__x000a__x000a__x000a__x000a_________________x000a__x000a__x000a__x000a__x000a__x000a__x000a__x000a__x000a__x000a__x000a_"/>
    <s v="- Evidencias de reunión o agenda de entrenamiento y reentrenamiento en puesto de trabajo_x000a_- Procedimiento Administración del Modelo Multicanal de Servicio a la Ciudadanía 2212300-PR-036 V11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0/08/2019_x000a_19/07/2019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x v="2"/>
    <s v="durante  los monitoreos realizados en los puntos de atención en beneficio propio o de terceros_x0009__x0009_"/>
    <x v="1"/>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s v=""/>
    <s v=""/>
    <s v=""/>
    <s v=""/>
    <s v=""/>
    <s v=""/>
    <s v="Moderado (3)"/>
    <s v="Moderada"/>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s v="Moderada"/>
    <s v="No hay movimiento en el mapa por cuanto se encuentra en la posición mas baja del mismo. El impacto se encuentra en la zona de calificación más baja."/>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9/08/2019_x000a__x000a__x000a__x000a__x000a__x000a__x000a__x000a__x000a__x000a_________________x000a__x000a__x000a__x000a__x000a__x000a__x000a__x000a__x000a__x000a__x000a_"/>
    <s v="26/09/2019_x000a__x000a__x000a__x000a__x000a__x000a__x000a__x000a__x000a__x000a_________________x000a__x000a__x000a__x000a__x000a__x000a__x000a__x000a__x000a__x000a__x000a_"/>
    <s v="_x000a__x000a__x000a__x000a__x000a__x000a__x000a__x000a__x000a__x000a_________________x000a__x000a_- Realizar cualificaciones al equipo de trabajo de Seguimiento y Medición, respecto al uso y manejo de los instrumentos que se diseñan para realizar la medición de la calidad en la prestación de los servicios.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30/11/2018_x000a__x000a__x000a__x000a__x000a__x000a__x000a__x000a__x000a_"/>
    <s v="_x000a__x000a__x000a__x000a__x000a__x000a__x000a__x000a__x000a__x000a_________________x000a__x000a_07/10/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x v="8"/>
    <s v="en la cualificación a los servidores públicos con funciones de IVC en la programación, gestión y/o disponibilidad de los recursos necesarios para su desarrollo."/>
    <x v="0"/>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el proceso en cuanto al riesgo evidenci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Realizar asistencia técnica en gestión documental y archivos, realizar monitoreo y control de condiciones ambientales, diseñar o actualizar instrumentos técnicos para normalizar la gestión documental en el distrito capital, realizar investigaciones técnicas e historiográficas en la Dirección distrital de archivo de Bogotá)."/>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s v="Rara vez (1)"/>
    <s v="Insignificante (1)"/>
    <s v="Moderado (3)"/>
    <s v="Menor (2)"/>
    <s v="Menor (2)"/>
    <s v="Catastrófico (5)"/>
    <s v="Mayor (4)"/>
    <s v="Catastrófico (5)"/>
    <s v="Extrema"/>
    <s v="La valoración antes de controles arrojó rara vez dentro de la escala de probabilidad por frecuencia, así mismo en la escala de impacto el resultado arrojado fue catastrófico. Lo que ubica al riesgo en una zona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_x000a_Correo electrónico de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valoración después de controles arrojó rara vez  dentro de la escala de probabilidad, toda vez que podría ocurrir el riesgo, así mismo, dentro de la escala de impacto se ubico en mayor, lo que ubica el riesgo en la zona alta a pesar que  la función archivística no ha presentado deficiencia, pues el promedio de las encuestas de satisfacción es superior al 96%"/>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 Revisar, ajustar y validar los puntos de control de los procedimientos 2215100-PR-257, 2215200-PR-293, 2215200-PR-294 y 2215200-PR-299, e incluir en caso que sea necesario controles detectivos._x000a__x000a_(Acción Preventiva N° 35 registrada en aplicativo SIG)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10/2019_x000a_31/10/2019_x000a_31/10/2019_x000a_31/10/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el ingreso de documentación patrimonial a la dirección distrital del Archivo De Bogotá, Organizar los fondos históricos (clasificar, ordenar y describir), realizar catalogación bibliográfica, realizar la conservación, restauración y reprografía de la documentación histórica, Prestar el servicio para consulta de los fondos documentales custodiados por el Archivo De Bogotá"/>
    <x v="3"/>
    <s v="en la gestión del patrimonio documental del Distrito"/>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oderado (3)"/>
    <s v="Moderado (3)"/>
    <s v="Menor (2)"/>
    <s v="Menor (2)"/>
    <s v="Insignificante (1)"/>
    <s v="Moderado (3)"/>
    <s v="Moderada"/>
    <s v="La valoración antes de controles arroja rara vez dentro de la escala de probabilidad por frecuencia, toda vez que es baja la posibilidad de que ocurra, así mismo, dentro de la escala de impacto se ubico en moderado, lo que ubica el riesgo en la zona moderada."/>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 El Procedimiento de Consulta de Fondos Documentales Custodiados por el Archivo de Bogotá 2215100-PR-082 indica que los profesionales, autorizado(a) por Director(a) y/o Subdirectores, Cada vez que se recibe documentación se revisa y coteja con respecto a la información consignada en la   herramienta informática y a los registros de las solicitudes recibidas .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Queda como evidencia Sistema de Información del Archivo de Bogotá SIAB y Circulación interna de documentos históricos_x000a_2215100-FT-161_x000a_.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revisa los procesos técnicos archivísticos aplicados a una muestra del 10% de los documentos procesados durante el mes . La(s) fuente(s) de información utilizadas es(son) documentos con deterioro. En caso de evidenciar observaciones, desviaciones o diferencias, se solicita la corrección hasta que cada uno de los procesos haya quedado bien aplicado. Queda como evidencia Documentos con procesos técnicos y Correo electrónico de solicitud de ajustes._x000a_- El procedimiento Catalogación bibliográfica 4213200-PR-362 indica que los profesionales universitario, autorizado(a) por Subdirector técnico, cada vez que se requiera realiza control de calidad seleccionando de manera aleatoria el 10% de las unidades catalogadas en el mes. La(s) fuente(s) de información utilizadas es(son) documentos con deterioro. En caso de evidenciar observaciones, desviaciones o diferencias, devuelve las unidades para que se realicen las correcciones solicitadas hasta total satisfacción. Queda como evidencia Correo electrónico solicitando correcciones y Control de calidad de catalogación de material bibliográfico 4213200-FT-1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La valoración después de controles arroja rara vez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Acción de mejora N° 47 registrada en el aplicativo SIG)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10/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
    <x v="9"/>
    <s v="en el manejo de la documentación histórica en el Archivo de Bogotá con el fin de obtener cualquier dádiva o beneficio a nombre propio o de terceros"/>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s v=""/>
    <s v=""/>
    <s v=""/>
    <s v=""/>
    <s v=""/>
    <s v=""/>
    <s v="Mayor (4)"/>
    <s v="Alta"/>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s v="Alta"/>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 Revisar y en caso de que sea necesario ajustar actividades y fortalecer puntos de control de los procedimientos &quot;Ingreso de documentos históricos al Archivo de Bogotá 2215300-PR-282&quot; y &quot;Consulta de fondos documentales custodiados por el Archivo de Bogotá 2215100-PR-082._x000a__x000a_(Acción Preventiva N° 36 registrada aplicativo SIG)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8/08/2019_x000a_08/08/2019_x000a__x000a__x000a__x000a__x000a__x000a__x000a__x000a__x000a_________________x000a__x000a__x000a__x000a__x000a__x000a__x000a__x000a__x000a__x000a__x000a_"/>
    <s v="31/10/2019_x000a_31/10/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Asistencia Técnica en Gestión Documenta y Archivos, Realizar Seguimiento al cumplimiento de la normativa archivística en las entidades del Distrito Capital, Realizar revisión y evaluación de las Tablas de Retención - TRD- y valoración Documental - TVD, para su convalidación por parte del Consejo Distrital de Archivos."/>
    <x v="2"/>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s v=""/>
    <s v=""/>
    <s v=""/>
    <s v=""/>
    <s v=""/>
    <s v=""/>
    <s v="Mayor (4)"/>
    <s v="Alta"/>
    <s v="La valoración antes de controles arroja (rara vez) dentro de la escala de probabilidad por frecuencia, toda vez que excepcionalmente podría ocurrir el riesgo, así mismo, dentro de la escala de impacto se ubico en (mayor), debido a la Pérdida de credibilidad del ente rector en materia archivística y la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 El procedimiento Seguimiento al cumplimiento de la normatividad archivística en las Entidades del Distrito Capital 2215200-PR-299 indica que Subdirector del Sistema Distrital de Archivos, autorizado(a) por Director (a) del Archivo de Bogotá, Cada vez que se requiera Valida el informe de seguimiento al cumplimiento de la normatividad archivística. La(s) fuente(s) de información utilizadas es(son) Evidencia emitidas por la entidad y las herramientas  de evaluación de las visitas de seguimiento. En caso de evidenciar observaciones, desviaciones o diferencias, se devuelve para su ajuste. Queda como evidencia Informe de seguimiento a la normativa archivística y Correo electrónico de ajust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_x000a__x000a_(Acción Preventiva N° 35 registrada aplicativo SIG)_x000a_- Revisar y ajustar actividades y  fortalecer puntos de control del procedimiento &quot;Revisión y evaluación de las TRD Y TVD para su convalidación por parte del Consejo Distrital de Archivos 2215200-PR-293&quot;._x000a__x000a__x000a_(Acción Preventiva N° 35 registrada aplicativo SIG)_x000a_- Revisar y ajustar actividades y  fortalecer puntos de control del procedimiento &quot;Seguimiento al cumplimiento de la normatividad archivística en las Entidades del Distrito Capital 2215200-PR-299&quot;._x000a__x000a_(Acción Preventiva N° 35 registrada aplicativo SIG)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8/08/2019_x000a_08/08/2019_x000a_08/08/2019_x000a__x000a__x000a__x000a__x000a__x000a__x000a__x000a_________________x000a__x000a__x000a__x000a__x000a__x000a__x000a__x000a__x000a__x000a__x000a_"/>
    <s v="31/10/2019_x000a_31/10/2019_x000a_31/10/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Identificar y acotar un problema público o situación a resolver"/>
    <x v="3"/>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Rara vez (1)"/>
    <s v="Insignificante (1)"/>
    <s v="Menor (2)"/>
    <s v="Insignificante (1)"/>
    <s v="Moderado (3)"/>
    <s v="Insignificante (1)"/>
    <s v="Mayor (4)"/>
    <s v="Mayor (4)"/>
    <s v="Alta"/>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Planificar la formulación de la propuesta de Política Pública."/>
    <x v="0"/>
    <s v="al planificar la formulación de propuesta de Política Pública  "/>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Rara vez (1)"/>
    <s v="Insignificante (1)"/>
    <s v="Menor (2)"/>
    <s v="Insignificante (1)"/>
    <s v="Moderado (3)"/>
    <s v="Insignificante (1)"/>
    <s v="Mayor (4)"/>
    <s v="Mayor (4)"/>
    <s v="Alta"/>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  Formular el documento técnico de soporte, el documento CONPES y el plan de acción para la política pública"/>
    <x v="3"/>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Rara vez (1)"/>
    <s v="Mayor (4)"/>
    <s v="Mayor (4)"/>
    <s v="Menor (2)"/>
    <s v="Insignificante (1)"/>
    <s v="Insignificante (1)"/>
    <s v="Mayor (4)"/>
    <s v="Mayor (4)"/>
    <s v="Alta"/>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Implementar o asesorar en la implementación de políticas "/>
    <x v="1"/>
    <s v="en  la implementación de políticas públicas "/>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Rara vez (1)"/>
    <s v="Mayor (4)"/>
    <s v="Mayor (4)"/>
    <s v="Menor (2)"/>
    <s v="Insignificante (1)"/>
    <s v="Insignificante (1)"/>
    <s v="Mayor (4)"/>
    <s v="Mayor (4)"/>
    <s v="Alta"/>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Realizar seguimiento a la implementación del plan de acción de la política pública"/>
    <x v="4"/>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Rara vez (1)"/>
    <s v="Insignificante (1)"/>
    <s v="Mayor (4)"/>
    <s v="Menor (2)"/>
    <s v="Insignificante (1)"/>
    <s v="Moderado (3)"/>
    <s v="Mayor (4)"/>
    <s v="Mayor (4)"/>
    <s v="Alta"/>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Elaborar propuesta de lineamiento técnico_x000a__x000a_Asesorar en la implementación de lineamientos técnicos"/>
    <x v="0"/>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s v="Rara vez (1)"/>
    <s v="Menor (2)"/>
    <s v="Menor (2)"/>
    <s v="Menor (2)"/>
    <s v="Insignificante (1)"/>
    <s v="Insignificante (1)"/>
    <s v="Mayor (4)"/>
    <s v="Mayor (4)"/>
    <s v="Alta"/>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ctividad preventiva No. 26. Definir un plan de contingencia que incluya: - Recurrir al regulador para clarificar el contenido y las disposiciones de la normativa. - Taller de revisión documental para actualización del diagnostico._x000a_- Actividad preventiva No. 26. Capacitar a los servidores(as) públicos(as) que realiza la actualización del diagnostico, en normativa de SST._x000a_- Actividad preventiva No. 26. Validar disposiciones anteriores para vinculación en el procedimiento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 Profesional Universitario, autorizado(a) por el(la) Director(a) de Talento Humano_x000a__x000a__x000a__x000a__x000a__x000a__x000a__x000a_________________x000a__x000a__x000a__x000a__x000a__x000a__x000a__x000a__x000a__x000a__x000a_"/>
    <s v="- Actas de comité de autocontrol_x000a_- Capacitación  al equipo de SST en la nueva normatividad_x000a_- Actualización de procesos y procedimientos bajo la normatividad vigente._x000a__x000a__x000a__x000a__x000a__x000a__x000a__x000a_________________x000a__x000a__x000a__x000a__x000a__x000a__x000a__x000a__x000a__x000a__x000a_"/>
    <s v="10/09/yyyy_x000a_10/09/yyyy_x000a_10/09/yyyy_x000a__x000a__x000a__x000a__x000a__x000a__x000a__x000a_________________x000a__x000a__x000a__x000a__x000a__x000a__x000a__x000a__x000a__x000a__x000a_"/>
    <s v="04/04/yyyy_x000a_13/02/yyyy_x000a_31/10/yyyy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_x000a_Análisis antes de controles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Elaborar y actualizar los lineamientos y actividades relacionados con la Seguridad y Salud en el Trabajo_x000a_"/>
    <x v="3"/>
    <s v="en la elaboración y actualización de los lineamientos y actividades relacionados con la Seguridad y Salud en el Trabajo "/>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s v="Insignificante (1)"/>
    <s v="Insignificante (1)"/>
    <s v="Menor (2)"/>
    <s v="Menor (2)"/>
    <s v="Insignificante (1)"/>
    <s v="Moderado (3)"/>
    <s v="Moderado (3)"/>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autorizado(a) por el(la) Director(a) de Talento Humano, mens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 El procedimiento 4232000-PR-372 GESTIÓN DE PELIGROS, RIESGOS Y AMENAZAS indica que el Profesional Universitario, autorizado(a) por el(la) Director(a) de Talento Humano, mensualmente realiza monitoreo al cumplimiento de la ejecución de actividades de Salud y Seguridad en el Trabajo. La(s) fuente(s) de información utilizadas es(son) los documentos que soportan la realización de la actividad planeada en materia de Salud y Seguridad en el Trabajo. En caso de evidenciar observaciones, desviaciones o diferencias, se deben realizar los ajustes y correcciones pertinentes. Queda como evidencia reporte de cumplimiento de la ejecución de actividades de Salud y Seguridad en el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l procedimiento 4232000-PR-372 GESTIÓN DE PELIGROS, RIESGOS Y AMENAZAS se realiza una actualización de los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Actualizar la Identificación de peligros y valoración de riesgos_x000a_"/>
    <x v="4"/>
    <s v="en la actualización e identificación de peligros y valoración de riesgos_x000a_"/>
    <x v="0"/>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Modificación de riesgos en la matriz de peligros, observación por parte del ente de control u otro ente regulador, disminución en los estándares mínimos.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Informe de resultados de la evaluación de los estándares mínimos del Sistema de Gestión de Seguridad y Salud en el Trabajo.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Informe de resultados de la evaluación de los estándares mínimos del Sistema de Gestión de Seguridad y Salud en el Trabajo, bajo lista normatividad vigen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8. Capacitar a los servidores(as) públicos(as) que realiza la actualización del diagnostico, en normativa de SST._x000a_- Acción preventiva No. 28. Capacitación en la metodología definida según la normatividad para la identificación de peligros y valoración de riesgos.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Capacitaciones a los servidores que ayudan en el proceso de Salud y Seguridad en al Trabajo. Memorando de cierre 3-2019-14799 del 15/05/2019_x000a_- Capacitaciones a los servidores que ayudan en el proceso de Salud y Seguridad en al Trabajo. Memorando de cierre 3-2019-14799 del 15/05/2019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4/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a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Ejecutar el Plan de Prevención, Preparación y Respuesta ante Emergencias_x000a_"/>
    <x v="1"/>
    <s v="en la ejecución del Plan de Prevención, Preparación y Respuesta ante Emergencias"/>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_x000a_"/>
    <s v="- El procedimiento 4232000-PR-372 GESTIÓN DE PELIGROS, RIESGOS Y AMENAZAS indica que el Profesional Universitario, autorizado(a) por el(la) Director(a) de Talento Humano, 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notificar a el(la) Director(a) de Talento Humano y se deben realizar los ajustes y correcciones correspondientes. . Queda como evidencia Informe de resultados de la evaluación de los estándares mínimos y la Matriz Legal actualizad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 normativo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Así como, validar si existe cambios normativos en materia de gestión de peligros, riesgos y amenazas.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29. Ciclo de capacitaciones a toda la entidad en el Plan de Prevención, Preparación y Respuesta ante Emergencias._x000a__x000a__x000a__x000a__x000a__x000a__x000a__x000a__x000a__x000a_________________x000a__x000a__x000a__x000a__x000a__x000a__x000a__x000a__x000a__x000a__x000a_"/>
    <s v="- Profesional Universitario, autorizado(a) por el(la) Director(a) de Talento Humano_x000a__x000a__x000a__x000a__x000a__x000a__x000a__x000a__x000a__x000a_________________x000a__x000a__x000a__x000a__x000a__x000a__x000a__x000a__x000a__x000a__x000a_"/>
    <s v="- Ciclo de capacitaciones a los Brigadistas que participan en los Planes de prevención, preparación y respuesta ante emergencias. Memorando de cierre 3-2019-14799 del 15/05/2019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estionar las condiciones de salud, de lo(a)s Servidore(a)s Público(a)s de la Entidad_x000a_"/>
    <x v="1"/>
    <s v="en las actividades definidas para la gestión de las condiciones de salud de lo(a)s Servidore(a)s Público(a)s de la Entidad_x000a_"/>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autorizado(a) por el(la) Director(a) de Talento Humano, cuatrimestralmente realiza seguimiento a las restricciones y recomendaciones médicas de los Servidore(a)s Publico(a)s de la Secretaría General. . La(s) fuente(s) de información utilizadas es(son)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ón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ón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nsualmente en el subcomité de autocontrol verifica , el seguimiento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nsualmente en el subcomité de autocontrol verifica el seguimiento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31. Estandarización de información para garantizar el desarrollo del Plan Anual de Trabajo._x000a_- Acción preventiva No 31. Reuniones mensuales con el equipo de trabajo sobre el plan de trabajo para garantizar la identificación de oportunidades de mejora._x000a__x000a__x000a__x000a__x000a__x000a__x000a__x000a__x000a_________________x000a__x000a__x000a__x000a__x000a__x000a__x000a__x000a__x000a__x000a__x000a_"/>
    <s v="- Profesional Universitario, autorizado(a) por el(la) Director(a) de Talento Humano_x000a_- Profesional Universitario, autorizado(a) por el(la) Director(a) de Talento Humano_x000a__x000a__x000a__x000a__x000a__x000a__x000a__x000a__x000a_________________x000a__x000a__x000a__x000a__x000a__x000a__x000a__x000a__x000a__x000a__x000a_"/>
    <s v="- Seguimientos al Plan anual de Salud y Seguridad en el trabajo. Memorando de cierre 3-2019-14799 del 15/05/2019_x000a__x000a__x000a_- Reuniones con los servidores que apoyan el proceso de Salud y Seguridad en el Trabajo. Memorando de cierre 3-2019-14799 del 15/05/2019_x000a__x000a_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04/04/yyyy_x000a_06/05/yyyy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a_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Realizar seguimiento al Plan Anual de Trabajo del Sistema de Seguridad y Salud en el Trabajo_x000a_"/>
    <x v="1"/>
    <s v="de el Plan Anual de Trabajo del Sistema de Seguridad y Salud en el Trabajo_x000a_"/>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a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5"/>
    <s v="Formular, el Plan Institucional de  Gestión Ambiental- PIGA para la vigencia. _x000a_Formular el plan de acción del PIGA."/>
    <x v="0"/>
    <s v="en  la formulación del PIGA y su plan de acción"/>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 Desconocimiento u omisión de otros procesos puede generar incumplimientos ambientales_x000a_- 4. Dificultad en la apropiación de políticas ambientales._x000a_- 5. Inadecuada determinación de los controles operacionales para mitigar los impactos y riesgos ambientale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inadecuada utilización de recursos._x000a_- 2. Pérdida de imagen institucional por inadecuado manejo ambiental en los puntos de atención a la ciudadanía  y demás sedes de la Secretaría General. _x000a_- 3. Posibles hallazgos por parte de las autoridades ambientales, los entes o instancias de control._x000a_- 4. Falencias en la implementación del Sistema de Gestión Ambiental de la Entidad_x000a_- 5. Interrupción de la operación de la Secretaría General por la materialización de un riesgo ambiental que no cuente con un control operacional eficiente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Rara vez (1)"/>
    <s v="Menor (2)"/>
    <s v="Moderado (3)"/>
    <s v="Moderado (3)"/>
    <s v="Mayor (4)"/>
    <s v="Insignificante (1)"/>
    <s v="Insignificante (1)"/>
    <s v="Mayor (4)"/>
    <s v="Alta"/>
    <s v="La valoración del riesgo antes de controles quedó en rara vez dentro de la escala de probabilidad por frecuencia, así mismo en la escala de impacto continúa siendo mayor, toda vez que afecta la operación e imagen institucional. Como resultado de la probabilidad y el impacto, la valoración disminuyó de zona extrema a alta. "/>
    <s v="- PR -203 (PC # 7) &quot;Formulación, ejecución y seguimiento al Plan Institucional de Gestión Ambiental - PIGA &quot; indica que la mesa técnica de apoyo en gestión ambiental, autorizado(a) por mediante Resolución 494 de 2019, cada vez que se actualiza el PIGA y su plan de acción  verifica que se cumpla lo estipulado en las Resolución 242 de 2014 y 494 de 2019.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 PR-288 (PC #5) &quot;Identificación de aspectos y valoración de impactos ambientales &quot;: indica que la mesa técnica de apoyo de Gestión Ambiental y el Comité Integral de Gestión y Desempeño, autorizado(a) por mediante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FT-008 Act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mediante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puede evidenciar que la escala probabilidad bajo de improbable a rara vez y la escala de impacto continúa en menor, quedando el riesg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Coordinar la prestación de servicios de apoyo administrativo:  vigilancia, aseo y cafetería,  transporte, préstamo de espacios y demás servicios generales y operativos"/>
    <x v="3"/>
    <s v="en la prestación de servicios de apoyo administrativo:  vigilancia, aseo y cafetería,  transporte, préstamo de espacios y demás servicios generales y operativos"/>
    <x v="0"/>
    <s v="Operativo"/>
    <s v="- 1. Inadecuada planeación en la estructuración de los procesos de contratación de los servicios administrativos_x000a_- 2. Falta de claridad en la solicitud de los requerimientos._x000a_- 3.  No se cuenta con la cultura sobre el uso de la herramienta y los tiempos requeridos para la solicitudes de los servicios_x000a_- 4. No se tiene una programación real y anticipada de los eventos_x000a_- Falta de articulación y comunicación en la operación de las actividades que se gestionan al interior  del proceso_x000a__x000a__x000a__x000a__x000a_"/>
    <s v="- Cambios constantes en la normativa aplicable al proceso. _x000a_- Los clientes pueden realizar exigencias basadas en aspectos subjetivos, fuera del contexto del proceso. _x000a_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Rara vez (1)"/>
    <s v="Insignificante (1)"/>
    <s v="Moderado (3)"/>
    <s v="Menor (2)"/>
    <s v="Moderado (3)"/>
    <s v="Mayor (4)"/>
    <s v="Insignificante (1)"/>
    <s v="Mayor (4)"/>
    <s v="Alta"/>
    <s v="La valoración del riesgo antes de controles quedo en rara vez dentro de la escala de probabilidad por frecuencia, así mismo en la escala de impacto continúa en mayor toda vez que afecta la operación de la entidad. Como resultado de la probabilidad y el impacto, la valoración disminuyó de zona extrema a al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oderado (3)"/>
    <s v="Moderada"/>
    <s v="La valoración del riesgo después de controles quedo en rara vez dentro de la escala de probabilidad  y de impacto moderado, toda vez que se incluyeron actividades de control de solidez fuerte que minimizan la materialización del riesgo. La valoración resultante del riesgo disminuyó de zona alta a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Informe mensual sobre la prestación del servicio donde se reporte la gestión de las solicitudes indicando numero de atendidas a satisfacción y las que no se llevaron a cabo con su debido soporte.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 Subdirector de Servicios Administrativos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 Propuesta de procedimiento uso de espacios_x000a__x000a__x000a__x000a__x000a__x000a__x000a__x000a_"/>
    <s v="21/09/2018_x000a_21/09/2018_x000a_21/09/2018_x000a_21/09/2018_x000a_21/09/2018_x000a__x000a__x000a__x000a__x000a__x000a_________________x000a__x000a_21/09/2018_x000a_21/09/2018_x000a__x000a__x000a__x000a__x000a__x000a__x000a__x000a_"/>
    <s v="31/03/2020_x000a_31/03/2020_x000a_31/03/2020_x000a_31/05/2019_x000a_29/03/2019_x000a__x000a__x000a__x000a__x000a__x000a_________________x000a__x000a_31/03/2020_x000a_31/03/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Administración de la caja menor"/>
    <x v="3"/>
    <s v="en la legalización de adquisición de bienes y/o servicios"/>
    <x v="0"/>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Rara vez (1)"/>
    <s v="Insignificante (1)"/>
    <s v="Menor (2)"/>
    <s v="Moderado (3)"/>
    <s v="Insignificante (1)"/>
    <s v="Insignificante (1)"/>
    <s v="Insignificante (1)"/>
    <s v="Moderado (3)"/>
    <s v="Moderada"/>
    <s v="La valoración del riesgo antes de controles quedo en rara vez dentro de la escala de probabilidad por frecuencia, así mismo en la escala de impacto continúa siendo moderado, toda vez que afecta la operación interna y externa, el cumplimiento de metas y objetivos institucionales. Como resultado de la probabilidad y el impacto, la valoración disminuyó de zona alta a moderada._x000a_"/>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valoración del riesgo después de controles quedo en rara vez dentro de la escala de probabilidad (por frecuencia pasando de cuadrante 2 a 1)   y de impacto insignificante, toda vez que se incluyeron actividades de control de solidez fuerte que minimizan la materialización del riesgo, generando como resultado una valoración después de control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Administración de la caja menor"/>
    <x v="9"/>
    <s v="en la administración de la caja menor"/>
    <x v="1"/>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oderado (3)"/>
    <s v="Moderada"/>
    <s v="La valoración del riesgo antes de controles quedo en rara vez dentro de la escala de probabilidad por frecuencia, así mismo en la escala de impacto continúa siendo moderado, toda vez que afecta la imagen de la entidad y se generarían investigaciones disciplinarias y penales. Como resultado de la probabilidad y el impacto, la valoración continúa en zona moderada."/>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_x000a__x000a__x000a__x000a__x000a__x000a__x000a__x000a_________________x000a__x000a_- Propuesta de procedimiento_x000a_- Propuesta de procedimiento_x000a__x000a__x000a__x000a__x000a__x000a__x000a__x000a_"/>
    <s v="02/11/2018_x000a_02/11/2018_x000a__x000a__x000a__x000a__x000a__x000a__x000a__x000a__x000a_________________x000a__x000a_02/11/2018_x000a_02/11/2018_x000a__x000a__x000a__x000a__x000a__x000a__x000a__x000a_"/>
    <s v="31/12/2019_x000a_31/12/2019_x000a__x000a__x000a__x000a__x000a__x000a__x000a__x000a__x000a_________________x000a__x000a_31/12/2019_x000a_31/12/2019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Realiza el mantenimiento preventivo y correctivo de los bienes"/>
    <x v="10"/>
    <s v="en el mantenimiento preventivo y correctivo de los bienes"/>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Rara vez (1)"/>
    <s v="Menor (2)"/>
    <s v="Moderado (3)"/>
    <s v="Mayor (4)"/>
    <s v="Mayor (4)"/>
    <s v="Insignificante (1)"/>
    <s v="Mayor (4)"/>
    <s v="Mayor (4)"/>
    <s v="Alta"/>
    <s v="En la valoración del riesgo antes de controles se puede evidenciar que la calificación del impacto quedó en mayor,  toda vez que afecta la imagen, la operación interna y externa, cumplimiento de metas y objetivos institucionales. Así mismo,  en  la escala de  probabilidad por frecuencia  paso de posible a rara vez . Por lo que la zona resultante del riesgo disminuyó de zona extrema a alta."/>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En la valoración después de controles se puede evidenciar que la calificación de la probabilidad se mantiene en rara vez al igual que el impacto en menor, continuand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1/03/2020_x000a_31/03/2020_x000a__x000a__x000a__x000a__x000a__x000a__x000a__x000a__x000a_________________x000a__x000a_31/03/2020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
    <x v="3"/>
    <s v="en la  gestión y trámite de comunicaciones oficiales "/>
    <x v="0"/>
    <s v="Operativo"/>
    <s v="- Conocimiento parcial de responsabilidades y funciones a cargo del proceso._x000a_- Desconocimiento de los riesgos del proceso_x000a_- Por realizar las tareas sobre el tiempo y por no querer hacer uso del Sistema de Gestión de Calidad, hacen uso de formatos no actualizados._x000a_- Desconocimiento de los riesgos del proceso_x000a_- La estructura organizacional de la entidad no facilita la gestión del proces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Moderado (3)"/>
    <s v="Mayor (4)"/>
    <s v="Insignificante (1)"/>
    <s v="Mayor (4)"/>
    <s v="Extrema"/>
    <s v="La valoración antes de controles arrojó probable dentro de la escala de probabilidad por frecuencia, toda vez que existe la posibilidad de que suceda el riesgo, así mismo, dentro de la escala de impacto se ubicó en mayor, debido a Pérdida de credibilidad, incumplimiento legal, pérdida de recursos, quejas, entre otras; lo que ubica el riesgo en la zona resultante extrema. _x000a_El riesgo se materializó debido a que las dependencias no hacen uso a adecuado de los formatos y que no realizar el tramité de radicación se puede generar un riesgo mayor en otro proceso."/>
    <s v="- El procedimiento Gestión y trámite de comunicaciones ofici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comunicaciones oficiales 2211600-PR-049 indica que el Auxiliar Administrativo , autorizado(a) por el Subdirector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s v="Alta"/>
    <s v="La valoración del riesgo después de controles arroja probable en la escala de probabilidad con un impacto moderado lo que lo ubica al riesgo en zona resultante alta ."/>
    <s v="Reducir"/>
    <s v="- Incluir en el procedimiento &quot;Informar al comité de Gestión y Desempeño&quot; el incumplimiento de los formatos establecidos en el Sistema Integrado de Gestión._x000a__x000a_(Acción de mejora No.49 registrada en aplicativo SIG)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                                                                                                                                                                                                                                                                _______________"/>
    <s v="- Procedimiento Actualizado_x000a_Informe uso no adecuado de los formatos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Acción Preventiva N° 30 aplicativo SIG)_x000a_- Realiza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Acción Preventiva N° 30 aplicativo SIG)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01/06/2019_x000a_31/07/2019_x000a__x000a__x000a__x000a__x000a__x000a__x000a__x000a__x000a_________________x000a__x000a_01/06/2019_x000a__x000a__x000a__x000a__x000a__x000a__x000a__x000a__x000a_"/>
    <s v="20/08/2019_x000a_20/08/2019_x000a__x000a__x000a__x000a__x000a__x000a__x000a__x000a__x000a_________________x000a__x000a_20/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
    <x v="12"/>
    <s v="en la  gestión y trámite de comunicaciones oficiales"/>
    <x v="0"/>
    <s v="Operativo"/>
    <s v="- Conocimiento parcial de objetivos y metas del proceso a mediano y largo plazo._x000a_- Se tiene parcialmente documentados planes de contingencia en caso de presentarse fallas o materialización de un  riesgo._x000a_- Conocimiento parcial de responsabilidades y funciones a cargo del proceso._x000a__x000a_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20/08/2019_x000a_20/08/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transferencias documentales. "/>
    <x v="4"/>
    <s v="de las transferencias document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Casi seguro (5)"/>
    <s v="Menor (2)"/>
    <s v="Moderado (3)"/>
    <s v="Moderado (3)"/>
    <s v="Insignificante (1)"/>
    <s v="Catastrófico (5)"/>
    <s v="Mayor (4)"/>
    <s v="Catastrófico (5)"/>
    <s v="Extrema"/>
    <s v="La valoración del riesgo antes de controles arrojó casi seguro dentro de la escala de probabilidad por frecuencia, toda vez que existe la posibilidad de que suceda , así mismo, dentro de la escala de impacto se ubicó en catastrófico, lo que ubica el riesgo en la zona resultante extrema._x000a_El riesgo se materializó debido a que las dependencias no cumplen con las fechas programadas en el cronograma de transferencias documentales primarias. "/>
    <s v="- El procedimiento Gestión y trámite de  transferencias documentales 4233100-PR-376 indica que El auxiliar administrativo, autorizado(a) por el Subdirector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indica que Auxiliar Administrativo, autorizado(a) por el Subdirector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Posible (3)"/>
    <s v="Moderado (3)"/>
    <s v="Alta"/>
    <s v="La valoración del riesgo después de controles arroja posible en la escala de probabilidad con un impacto moderado lo que lo ubica al riesgo en zona resultante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Acción Preventiva N° 30 aplicativo SIG)_x000a_- Revisar y ajustar el procedimiento Gestión y Trámite de comunicaciones oficiales y transferencias documentales 2211600-PR-049, incluyendo lo relacionado con la reprogramación de entregas de los archivos a transferir, el seguimiento y la presentación ante el Comité directivo mensualmente del estado de cumplimiento del Cronograma de transferencias documentales._x000a__x000a_(Acción Correctiva N° 33 aplicativo SIG)_x000a_- Socializar los cambios efectuados en el procedimiento al interior de la dependencia._x000a__x000a_(Acción Correctiva N° 33 aplicativo SIG)_x000a__x000a__x000a__x000a__x000a__x000a__x000a__x000a_________________x000a__x000a_- Realizar mayor divulgación de las directrices establecidas en el procedimiento Gestión y trámite de comunicaciones oficiales y transferencias documentales 2211600-PR-049. _x000a__x000a_(Acción Preventiva N° 30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Evidencias de socialización_x000a_- Procedimiento modificado_x000a_- Evidencias de socialización_x000a__x000a__x000a__x000a__x000a__x000a__x000a__x000a_________________x000a__x000a_- Evidencias de socialización_x000a__x000a__x000a__x000a__x000a__x000a__x000a__x000a__x000a_"/>
    <s v="01/06/2019_x000a_14/08/2019_x000a_14/08/2019_x000a__x000a__x000a__x000a__x000a__x000a__x000a__x000a_________________x000a__x000a_01/06/2019_x000a__x000a__x000a__x000a__x000a__x000a__x000a__x000a__x000a_"/>
    <s v="20/08/2019_x000a_01/11/2019_x000a_01/11/2019_x000a__x000a__x000a__x000a__x000a__x000a__x000a__x000a_________________x000a__x000a_20/08/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Por realizar las tareas sobre el tiempo y por no querer hacer uso del Sistema de Gestión de Calidad, hacen uso de formatos no actualizados._x000a_- Conocimiento parcial de objetivos y metas del proceso a mediano y largo plazo._x000a__x000a__x000a_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ayor (4)"/>
    <s v="Mayor (4)"/>
    <s v="Moderado (3)"/>
    <s v="Mayor (4)"/>
    <s v="Insignificante (1)"/>
    <s v="Mayor (4)"/>
    <s v="Extrema"/>
    <s v="La valoración del riesgo antes de controles arrojó proba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El riesgo se materializó debido a que la numeración de los actos administrativos se hace de forma manual y no se observo cuidadosamente la numeración en la que continuaba el acto administrativo."/>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s v="Alta"/>
    <s v="La valoración del riesgo después de controles arroja probable en la escala de probabilidad con un impacto moderado lo que lo ubica al riesgo en zona resultante alta ."/>
    <s v="Reducir"/>
    <s v="- Sensibilizar en el uso adecuado del módulo de Actos administrativos del Sistema de Gestión Documental_x000a__x000a__x000a_(Acción preventiva No.45 registrada en el aplicativo SIG)_x000a__x000a__x000a__x000a__x000a__x000a__x000a__x000a__x000a__x000a_________________x000a__x000a__x000a__x000a__x000a__x000a__x000a__x000a__x000a__x000a__x000a_"/>
    <s v="- Auxiliar Administrativo (Subdirección de Servicios Administrativos)_x000a__x000a__x000a__x000a__x000a__x000a__x000a__x000a__x000a__x000a_________________x000a__x000a__x000a__x000a__x000a__x000a__x000a__x000a__x000a__x000a__x000a_"/>
    <s v="- Planilla de Asistencia_x000a__x000a__x000a__x000a__x000a__x000a__x000a__x000a__x000a__x000a_________________x000a__x000a__x000a__x000a__x000a__x000a__x000a__x000a__x000a__x000a__x000a_"/>
    <s v="12/11/2019_x000a__x000a__x000a__x000a__x000a__x000a__x000a__x000a__x000a__x000a_________________x000a__x000a__x000a__x000a__x000a__x000a__x000a__x000a__x000a__x000a__x000a_"/>
    <s v="31/01/2020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Acción Preventiva N° 31 aplicativo SIG)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20/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robable (4)"/>
    <s v="Insignificante (1)"/>
    <s v="Menor (2)"/>
    <s v="Moderado (3)"/>
    <s v="Mayor (4)"/>
    <s v="Catastrófico (5)"/>
    <s v="Insignificante (1)"/>
    <s v="Catastrófico (5)"/>
    <s v="Extrema"/>
    <s v="La valoración del riesgo antes de controles arrojó probable dentro de la escala de probabilidad por frecuencia, toda vez que existe una posibilidad media que suceda, así mismo, dentro de la escala de impacto se ubicó en catastrófico, lo que ubica el riesgo en la zona resultante extrema._x000a__x000a_El riesgo se materializó debido a que no se registraron los préstamos de documentos en la herramienta indicad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ayor (4)"/>
    <s v="Extrema"/>
    <s v="La valoración del riesgo después de controles arroja posible en la escala de probabilidad con un impacto mayor lo que lo ubica al riesgo en zona resultante extrema ."/>
    <s v="Reducir"/>
    <s v="_x000a__x000a_- Establecer un formato para el préstamo de documentos diferentes al archivo central._x000a__x000a_(Acción Correctiva N° 29 aplicativo SIG)_x000a__x000a__x000a__x000a__x000a__x000a__x000a__x000a_________________x000a__x000a__x000a__x000a__x000a__x000a__x000a__x000a__x000a__x000a__x000a_"/>
    <s v="_x000a__x000a_- Subdirector de servicios administrativos_x000a__x000a__x000a__x000a__x000a__x000a__x000a__x000a_________________x000a__x000a__x000a__x000a__x000a__x000a__x000a__x000a__x000a__x000a__x000a_"/>
    <s v="_x000a__x000a_- Evidencias de socialización_x000a__x000a__x000a__x000a__x000a__x000a__x000a__x000a_________________x000a__x000a__x000a__x000a__x000a__x000a__x000a__x000a__x000a__x000a__x000a_"/>
    <s v="_x000a__x000a_01/06/2019_x000a__x000a__x000a__x000a__x000a__x000a__x000a__x000a_________________x000a__x000a__x000a__x000a__x000a__x000a__x000a__x000a__x000a__x000a__x000a_"/>
    <s v="_x000a__x000a_05/09/2019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 Solicitar al Consejo Distrital de Archivos acta de convalidación de la TRD._x000a__x000a_(Acción Correctiva N° 30 aplicativo SIG)_x000a_- Publicar y socializar la TRD_x000a__x000a_(Acción Correctiva N° 30 aplicativo SIG)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_x000a__x000a__x000a__x000a__x000a__x000a__x000a__x000a_"/>
    <s v="- Tabla de Retención Documental actualizada_x000a_- Tabla de Retención Documental Convalidada_x000a_- Tabla de Retención Documental socializada y publicada_x000a__x000a__x000a__x000a__x000a__x000a__x000a__x000a_________________x000a__x000a_- Tabla de Retención Documental actualizada_x000a__x000a__x000a__x000a__x000a__x000a__x000a__x000a__x000a_"/>
    <s v="13/12/2018_x000a_24/07/2019_x000a_24/07/2019_x000a__x000a__x000a__x000a__x000a__x000a__x000a__x000a_________________x000a__x000a_13/12/2018_x000a__x000a__x000a__x000a__x000a__x000a__x000a__x000a__x000a_"/>
    <s v="31/01/2020_x000a_29/10/2019_x000a_29/10/2019_x000a__x000a__x000a__x000a__x000a__x000a__x000a__x000a_________________x000a__x000a_31/01/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_x000a__x000a_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_x000a_________________x000a__x000a_- Establecer plan de transferencia de conocimiento de información para bono pensional y presentarlo al Comité Interno de Archivo (Acta del Comité Interno de Archivo o el que lo reemplace. Plan de transferencia del conocimiento)._x000a__x000a_(Acción de Mejora N° 23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0/07/2019_x000a__x000a__x000a__x000a__x000a__x000a__x000a__x000a__x000a__x000a_________________x000a__x000a_30/07/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ón y trámite de comunicaciones oficiales, actos administrativos, transferencias documentales, consulta y préstamo de documentos."/>
    <x v="11"/>
    <s v="durante el manejo de los documentos que se tramitan en el área de Gestión Documental con el fin de obtener beneficios propios o de terceros."/>
    <x v="1"/>
    <s v="Operativ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Rara vez (1)"/>
    <s v=""/>
    <s v=""/>
    <s v=""/>
    <s v=""/>
    <s v=""/>
    <s v=""/>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_x000a__x000a_(Acción Preventiva N° 32 aplicativo SIG)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 Elaborar plan de priorización para la numeración, fechado, comunicado y notificado de actos administrativos e integrarlo al Sistema Integrado de Gestión  SIG (Documento plan de priorización)._x000a__x000a_(Acción de Mejora N° 21 registrada en aplicativo SIG)_x000a__x000a__x000a__x000a__x000a__x000a__x000a__x000a__x000a__x000a__x000a_________________x000a__x000a_- Realizar mayor divulgación de las directrices establecidas en el procedimiento &quot;Consulta y préstamo de documentos 2211600-PR-050&quot;._x000a__x000a_(Acción Preventiva N° 32 aplicativo SIG)_x000a_- Identificación de documentos electrónicos generados por las Dependencias de la Entidad._x000a__x000a_(Acción de Mejora N° 44 aplicativo SIG)_x000a__x000a_- _x000a__x000a_Identificación de documentos electrónicos generados por las Dependencias de la Entidad._x000a__x000a_(Acción de Mejora N° 44 aplicativo SIG)_x000a_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Plan de contingencia_x000a_- Diagnostico Identificación documentos electrónicos_x000a_- Diagnostico Identificación documentos electrónicos_x000a__x000a__x000a__x000a__x000a__x000a__x000a_"/>
    <s v="07/09/2018_x000a_07/09/2018_x000a_07/09/2018_x000a__x000a__x000a__x000a__x000a__x000a__x000a__x000a_________________x000a__x000a_07/09/2018_x000a_01/03/2019_x000a_01/03/2019_x000a__x000a__x000a__x000a__x000a__x000a__x000a_"/>
    <s v="20/08/2019_x000a_31/07/2019_x000a_31/07/2019_x000a__x000a__x000a__x000a__x000a__x000a__x000a__x000a_________________x000a__x000a_20/08/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7"/>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x v="3"/>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indica que el profesional especializado o profesional universitario y técnico operativo de la Dirección de Talento Humano, autorizado(a) por el(la) Director(a) Técnico(a) de Talento Humano, verifican cada vez que se produzca una vinculación o situación administrativa,  que la persona cumpla con los requisitos mínimos. La(s) fuente(s) de información utilizadas es(son) el formato que verifica la consolidación de documentos y verificación de perfil para la ejecución de la vinculación o situación administrativa.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o el profesional universitario de la Dirección de Talento Humano, autorizado(a) por el(la) Director(a) Técnico(a) de Talento Humano, cada vez que existe una situación administrativa, verifica que cuente con los soportes de ley necesarios para ser tramitada. La(s) fuente(s) de información utilizadas es(son) son los documentos adjuntos a la solicitud de la situación administrativa.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la) profesional de Talento Humano, autorizado(a) por el(la) Director(a) de Talento Humano, bimestralmente en el subcomité de autocontrol, verifica el porcentaje de poblamiento de la Entidad y los cambios normativos que se presenten. Además, valida el seguimiento al envío de las certificaciones de cumplimiento de requisitos mínimos para vinculación de personal,  a la Oficina de Control Interno.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s v="Baj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y consolidar documentos para tramitar de un Acto Administrativo de vinculación, encargo o prima técnica de los servidores de la Secretaría General de la Alcaldía Mayor de Bogotá, D.C."/>
    <x v="3"/>
    <s v="al expedir un Acto Administrativo de vinculación, encargo o prima técnica de los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moderada. "/>
    <s v="- PROCEDIMIENTO GESTIÓN ORGANIZACIONAL 2211300-PR-221 indica que el profesional especializado o profesional universitario y técnico operativo de la Dirección de Talento Humano, autorizado(a) por el(la) Director(a) Técnico(a) de Talento Humano, verifican cada vez que se produzca una vinculación o encargo que la persona o el (la) servidor(a) público(a) cumpla con los requisitos mínimos para la vinculación o encargo. La(s) fuente(s) de información utilizadas es(son) el formato que verifica la consolidación de documentos y verificación de perfil para la ejecución de la vinculación o el encargo. En caso de evidenciar observaciones, desviaciones o diferencias, se debe notificar al Director(a) Técnico(a) de Talento Humano. Queda como evidencia la lista de chequeo, la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21 - Gestión Organizacional indica que el(la) profesional especializado o profesional universitario de Talento Humano, autorizado(a) por el(la) Director(a) Técnico(a) de Talento Humano, bimestralmente en el subcomité de autocontrol, verifica el porcentaje de poblamiento de la Entidad . La(s) fuente(s) de información utilizadas es(son) informe del porcentaje de poblamiento de las diferentes plantas de personal y la base de Excel - Planta Secretaría General.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y consolidar documentos para tramitar de un Acto Administrativo que ejecute la desvinculación de un servidor público de la Secretaría General de la Alcaldía Mayor de Bogotá, D.C."/>
    <x v="4"/>
    <s v="al verificar y consolidar documentos para tramitar de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Moderado (3)"/>
    <s v="Insignificante (1)"/>
    <s v="Insignificante (1)"/>
    <s v="Insignificante (1)"/>
    <s v="Insignificante (1)"/>
    <s v="Insignificante (1)"/>
    <s v="Moderado (3)"/>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Respuesta a solicitudes de participación ciudadana y PQRS en materia de talento humano."/>
    <x v="7"/>
    <s v="al no dar respuesta a solicitudes de participación ciudadana y PQRS en materia de talento humano, dentro de los tiempos legales establecidos por sobrecarga laboral"/>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s v="Insignificante (1)"/>
    <s v="Insignificante (1)"/>
    <s v="Insignificante (1)"/>
    <s v="Insignificante (1)"/>
    <s v="Insignificante (1)"/>
    <s v="Moderado (3)"/>
    <s v="Moderado (3)"/>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Seguimiento a la evaluación del desempeño o de la gestión laboral de los servidores(as) públicos(as) o la evaluación de los acuerdos de gestión a los Gerentes Públicos de la Secretaría General de la Alcaldía Mayor de Bogotá, D.C."/>
    <x v="7"/>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x v="0"/>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Insignificante (1)"/>
    <s v="Menor (2)"/>
    <s v="Menor (2)"/>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La(s) fuente(s) de información utilizadas es(son) los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los memorandos internos de comunic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bimestralmente en el subcomité de autocontrol verifica la radicación de las evaluaciones del desempeño o de la gestión laboral en  la Secretaría General. La(s) fuente(s) de información utilizadas es(son) documentos que soportan la entrega de la evaluación del desempeño o la gestión laboral. En caso de evidenciar observaciones, desviaciones o diferencias, se debe notificar al Director(a) Técnico(a) de Talento Humano y realizar la solicitud a cada dependencia o servidor de la Secretaria general.. Queda como evidencia el acta de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el cumplimiento normativo, técnico y que cubra todas las necesidades priorizadas en la vigencia en el Plan Institucional de Capacitación y estrategia de incentivos. "/>
    <x v="4"/>
    <s v="al establecer el Plan Institucional de Capacitación e Incentivos en cuanto a la normatividad vigente, las solicitudes técnicas o las necesidades de la Secretaría General de la Alcaldía Mayor de Bogotá, D.C."/>
    <x v="0"/>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Menor (2)"/>
    <s v="Moderado (3)"/>
    <s v="Moderado (3)"/>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La(s) fuente(s) de información utilizadas es(son) la normatividad vigente, los lineamientos del Departamento Administrativo del Servicio Civil Distrital, del Departamento Administrativo de la Función Pública, los lineamientos de otros entes de control y las necesidades de los servidores públicos de la Entidad. En caso de evidenciar observaciones, desviaciones o diferencias, se debe notificar al Director(a) Técnico(a) de Talento Humano y realizar la inclusión de cualquier actividad que se hay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profesional especializado o profesional universitario, autorizado(a) por el (la) Director(a) Técnico(a) de Talento Humano, anualmente proyecta y revisa la propuesta del Plan Institucional de Capacitación para presentar a la comisión de personal. La(s) fuente(s) de información utilizadas es(son) documentos soporte para la proyección del Plan Institucional de Capacitación - PIC. En caso de evidenciar observaciones, desviaciones o diferencias, se debe notificar al Director(a) Técnico(a) de Talento Humano y realizar la inclusión de las observaciones realizadas por la comisión de personal. Queda como evidencia el registro de asistencia 2211300-FT-211 de la revisión del plan Institucional de Capacitación PI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d v="2019-10-31T00:00:00"/>
    <s v="_x000a__x000a_Análisis de controles_x000a__x000a_"/>
    <s v="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ción de cumplimiento del Plan Estratégico de Talento Humano_x000a_"/>
    <x v="1"/>
    <s v="al no ejecutar alguna de las actividades que se establezca en el Plan Estratégico de Talento Humano_x000a_"/>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a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
    <x v="2"/>
    <s v="para la vinculación intencional de persona sin cumplir los requisitos mínimos de un cargo con el fin de obtener un beneficio al que no haya lugar."/>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s v=""/>
    <s v=""/>
    <s v=""/>
    <s v=""/>
    <s v=""/>
    <s v=""/>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quot;2211300-PR-221 Actividad 5: Verificar los requisitos establecidos para tomar posesión, según formato 2211300-FT-130_x000a_&quot;_x0009__x0009__x0009_ indica que Profesional universitario o especializado de la Dirección de Talento Humano_x0009__x0009__x0009_, autorizado(a) por Director (a) de Talento Humano y Profesional de Talento Humano._x0009__x0009__x0009__x0009__x0009_, mensualmente._x0009__x0009__x0009__x0009_ realiza una revisión aleatoria de las hojas de vida en la cual se verifique como mínimo el 85% de las historias laborales del personal contratado en el periodo establecido en el cronograma, donde se certificará el cumplimiento del personal contratado. _x0009__x0009__x0009_. La(s) fuente(s) de información utilizadas es(son) Las carpetas de ejecución de la Dirección de Talento Humano. _x0009__x0009__x0009__x0009_. En caso de evidenciar observaciones, desviaciones o diferencias, se debe notificar al Director(a) Técnico(a) de Talento Humano y realizar el informe._x0009__x0009__x0009__x0009_. Queda como evidencia Informes emitidos por la Dirección de Talento Humano_x0009__x0009__x0009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2. Enviar mensualmente a la Oficina de Control Interno, la copia virtual o física del 100% de las certificaciones de cumplimiento de requisitos mínimos expedidas, que corresponde al número de servidores(as) vinculados(as) o encargados(as) en el mes anterior._x000a_- Acción preventiva No. 42. Verificar la veracidad de la información contenida en los soportes (certificaciones académicas o laborales) aportados por el aspirante en su hoja de vida o historia laboral que demuestran su idoneidad y perfil para el empleo. _x000a_- Acción Preventiva No. 38  Realizar revisión aleatoria de las hojas de vida en la cual se verifique como mínimo el 85% de las historias laborales del personal contratado en el periodo establecido en el cronograma, donde se certificará el cumplimiento del personal contratado. _x0009__x0009__x0009__x0009__x0009__x0009__x0009__x0009__x0009__x0009__x0009__x0009__x0009__x0009__x0009__x0009__x0009__x0009__x0009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  Director (a) de Talento Humano y Profesional de Talento Humano._x0009__x0009__x0009__x0009__x0009__x0009__x0009__x0009__x0009__x000a__x000a__x000a__x000a__x000a__x000a__x000a__x000a_________________x000a__x000a__x000a__x000a__x000a__x000a__x000a__x000a__x000a__x000a__x000a_"/>
    <s v="- Certificación de cumplimiento de requisitos mínimos proyectada y revisada por los Profesionales de la Dirección de Talento, y aprobada y enviada por el(las) Director(a) de Talento Humano._x000a_- Correo electrónico para certificaciones académicas y bitácora diligenciada para certificaciones laborales _x000a_- Informes emitidos por la Dirección de Talento Humano_x0009__x0009__x0009__x0009__x0009__x0009__x0009__x0009__x0009__x0009__x0009__x0009__x000a__x000a__x000a__x000a__x000a__x000a__x000a__x000a_________________x000a__x000a__x000a__x000a__x000a__x000a__x000a__x000a__x000a__x000a__x000a_"/>
    <s v="24/10/2019_x000a_24/10/2019_x000a_15/08/2019_x000a__x000a__x000a__x000a__x000a__x000a__x000a__x000a_________________x000a__x000a__x000a__x000a__x000a__x000a__x000a__x000a__x000a__x000a__x000a_"/>
    <s v="31/12/2019_x000a_31/12/2019_x000a_24/10/2019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de la persona sin cumplir los requisitos mínimos de un cargo._x000a_- Realizar el proceso de alerta a la Oficina de Control Interno Disciplinario._x000a_- Se realizaran las acciones correspondientes a la declaración de insubsistencia de  la persona vinculada sin el cumplimiento de requisitos_x000a__x000a__x000a__x000a__x000a__x000a_- Actualizar el mapa de riesgos del proceso Gestión Estratégica de Talento Humano"/>
    <s v="- Director(a) Técnico(a) de Talento Humano_x000a_- Profesional universitario o profesional especializado_x000a_- Director(a) de Talento Humano._x000a_- Secretario(a) General.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Dirección de Talento Humano._x000a_- Reporte de alerta a la Oficina de Control Interno Disciplinario._x000a_- Acto administrativo de insubsistencia de personal.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x v="9"/>
    <s v="durante la liquidación de nómina con errores o fallas en la plataforma o sistema usado para la liquidación de nomina para el otorgamiento de beneficios salariales (prima técnica, antigüedad, vacaciones, etc.)."/>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Rara vez (1)"/>
    <s v=""/>
    <s v=""/>
    <s v=""/>
    <s v=""/>
    <s v=""/>
    <s v=""/>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_x000a_&quot;_x0009__x0009__x0009_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o. 43. Hacer controles cruzados sobre las novedades aplicadas a la prenómina con el ánimo de revisar si existen eventuales errores en el cargue de la información al sistema y realizar la corrección a que haya lugar._x000a_- Acción preventiva No. 43. Enviar copia del memorando de solicitud de Registro Presupuestal acompañado de los respectivos soportes firmados y aprobados por los responsables, a la Oficina de Control Interno._x000a_- Acción preventiva No. 43. Generar un reporte de validación final de nómina que se obtiene del sistema de personal y nómina - PERNO y remitirlo a el(la) Director(a) de Talento Humano, como soporte de validación del mes liquidado._x000a_- Acción Preventiva No. 39 Después de realizar los controles necesarios por parte de los responsables de nómina, mensualmente se envía informe a la Oficina Asesora de Planeación verificando el cumplimiento del indicador de este riesgo._x000a__x000a__x000a__x000a__x000a__x000a__x000a_________________x000a__x000a__x000a__x000a__x000a__x000a__x000a__x000a__x000a__x000a__x000a_"/>
    <s v="- Los profesionales de nómina autorizados por el (la) Director (a) de Talento Humano_x000a_- El(la) Subsecretario (a)Corporativo (a) siempre que este aprobado por el (a) Director(a) de Talento Humano._x000a_- Profesional de Talento Humano autorizado por el(la) Director(a) de Talento Humano._x000a_- Profesional de Talento Humano_x0009__x0009__x0009__x0009__x0009__x0009__x0009__x0009__x0009__x000a__x000a__x000a__x000a__x000a__x000a__x000a_________________x000a__x000a__x000a__x000a__x000a__x000a__x000a__x000a__x000a__x000a__x000a_"/>
    <s v="- Queda como evidencia los archivos de nómina mensual revisados por al menos dos profesionales de nomina. _x000a_- Memorando radicado de solicitud de Registro Presupuestal acompañado de los respectivos soportes firmados y aprobados por los responsables, a la Oficina de Control Interno._x000a_- Reporte de validación final enviado a el(la) Director(a) de Talento Humano. _x000a_- Informes mensuales de verificación y control de riesgos de corrupción_x0009__x0009__x0009__x0009__x0009__x0009__x0009__x0009__x0009__x0009__x0009__x0009__x000a__x000a__x000a__x000a__x000a__x000a__x000a_________________x000a__x000a__x000a__x000a__x000a__x000a__x000a__x000a__x000a__x000a__x000a_"/>
    <s v="24/10/2019_x000a_24/10/2019_x000a_24/10/2019_x000a_15/08/2019_x000a__x000a__x000a__x000a__x000a__x000a__x000a_________________x000a__x000a__x000a__x000a__x000a__x000a__x000a__x000a__x000a__x000a__x000a_"/>
    <s v="31/12/2019_x000a_31/12/2019_x000a_31/12/2019_x000a_24/10/2019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x v="3"/>
    <s v="en el registro adecuado y oportuno de los hechos económicos de la Entidad"/>
    <x v="0"/>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s v="Insignificante (1)"/>
    <s v="Moderado (3)"/>
    <s v="Menor (2)"/>
    <s v="Insignificante (1)"/>
    <s v="Moderado (3)"/>
    <s v="Moderado (3)"/>
    <s v="Moderado (3)"/>
    <s v="Moderada"/>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s v="Insignificante (1)"/>
    <s v="Mayor (4)"/>
    <s v="Mayor (4)"/>
    <s v="Insignificante (1)"/>
    <s v="Moderado (3)"/>
    <s v="Mayor (4)"/>
    <s v="Mayor (4)"/>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Casi seguro (5)"/>
    <s v="Insignificante (1)"/>
    <s v="Insignificante (1)"/>
    <s v="Menor (2)"/>
    <s v="Moderado (3)"/>
    <s v="Insignificante (1)"/>
    <s v="Insignificante (1)"/>
    <s v="Moderado (3)"/>
    <s v="Extrema"/>
    <s v="El manejo de los recursos implica una responsabilidad legal y fiscal que en caso de materializarse el riesgo ocasionaría la afectación de la gestión de la Entidad y su valoración antes de controles se encuentra en extrema por el aumento de frecuencia debido a la materialización del riesgo."/>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robable (4)"/>
    <s v="Insignificante (1)"/>
    <s v="Moderada"/>
    <s v="La metodología establece actividades de control efectivas para prevenir la materialización del riesgo, sin embargo, la calificación de la ejecución del control afecta el riesgo residual. En el análisis después de controles, se presentó desplazamiento en la valoración después de controles pasando de &quot;baja&quot; a &quot;moderada&quot;"/>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_x000a__x000a__x000a__x000a__x000a_________________x000a__x000a__x000a__x000a__x000a__x000a__x000a__x000a__x000a__x000a__x000a_"/>
    <s v="_x000a__x000a_- Subdirector Financiero_x000a__x000a__x000a__x000a__x000a__x000a__x000a__x000a_________________x000a__x000a__x000a__x000a__x000a__x000a__x000a__x000a__x000a__x000a__x000a_"/>
    <s v="_x000a__x000a_- CDP expedido y revisado con Vo.Bo._x000a__x000a__x000a__x000a__x000a__x000a__x000a__x000a_________________x000a__x000a__x000a__x000a__x000a__x000a__x000a__x000a__x000a__x000a__x000a_"/>
    <s v="_x000a__x000a_28/10/2019_x000a__x000a__x000a__x000a__x000a__x000a__x000a__x000a_________________x000a__x000a__x000a__x000a__x000a__x000a__x000a__x000a__x000a__x000a__x000a_"/>
    <s v="_x000a__x000a_31/12/2019_x000a__x000a__x000a__x000a__x000a__x000a__x000a__x000a_________________x000a__x000a__x000a__x000a__x000a__x000a__x000a__x000a__x000a__x000a__x000a_"/>
    <s v="- Actualizar el procedimiento de Gestión de certificados de disponibilidad presupuestal (CDP) 2211400 PR-332, incluyendo el Vo. Bo al documento de CDP producto de la revisión por parte del profesional asignado._x000a__x000a__x000a__x000a__x000a__x000a__x000a__x000a__x000a__x000a_________________x000a__x000a__x000a__x000a__x000a__x000a__x000a__x000a__x000a__x000a__x000a_"/>
    <s v="- Subdirector Financiero_x000a__x000a__x000a__x000a__x000a__x000a__x000a__x000a__x000a__x000a_________________x000a__x000a__x000a__x000a__x000a__x000a__x000a__x000a__x000a__x000a__x000a_"/>
    <s v="- Procedimiento de Gestión de certificados de disponibilidad presupuestal (CDP) 2211400 PR-332, actualizado_x000a__x000a__x000a__x000a__x000a__x000a__x000a__x000a__x000a__x000a_________________x000a__x000a__x000a__x000a__x000a__x000a__x000a__x000a__x000a__x000a__x000a_"/>
    <s v="28/10/2019_x000a__x000a__x000a__x000a__x000a__x000a__x000a__x000a__x000a__x000a_________________x000a__x000a__x000a__x000a__x000a__x000a__x000a__x000a__x000a__x000a__x000a_"/>
    <s v="28/02/2020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 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las actividades necesarias para garantizar el pago de las obligaciones adquiridas por la Secretaria General de conformidad con las normas vigentes"/>
    <x v="3"/>
    <s v="para garantizar el pago de las obligaciones adquiridas por la Secretaria General"/>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enor (2)"/>
    <s v="Insignificante (1)"/>
    <s v="Insignificante (1)"/>
    <s v="Menor (2)"/>
    <s v="Menor (2)"/>
    <s v="Alta"/>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s v="Baja"/>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s v="Moderado (3)"/>
    <s v="Menor (2)"/>
    <s v="Moderado (3)"/>
    <s v="Mayor (4)"/>
    <s v="Mayor (4)"/>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mitir los conceptos jurídicos y absolver las consultas que en materia jurídica sean competencia de la Secretaría General o que surjan en el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ayor (4)"/>
    <s v="Mayor (4)"/>
    <s v="Mayor (4)"/>
    <s v="Mayor (4)"/>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Gestionar la defensa judicial y extrajudicial de la Secretaría General de la Alcaldía Mayor de Bogotá"/>
    <x v="2"/>
    <s v="durante  la preparación y el ejercicio de la defensa judicial y extrajudicial de la Secretaría General de la Alcaldía Mayor de Bogotá para obtener beneficios no autorizados"/>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s v=""/>
    <s v=""/>
    <s v=""/>
    <s v=""/>
    <s v=""/>
    <s v=""/>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cción preventiva No.15: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06/06/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Actualizar lineamientos, buenas practicas, criterios e intrumentos para gestionar, administrar y dar soporte a los servicios tecnológicos"/>
    <x v="0"/>
    <s v="en actualización de lineamientos tecnológicos"/>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Rara vez (1)"/>
    <s v="Moderado (3)"/>
    <s v="Moderado (3)"/>
    <s v="Insignificante (1)"/>
    <s v="Catastrófico (5)"/>
    <s v="Insignificante (1)"/>
    <s v="Insignificante (1)"/>
    <s v="Catastrófico (5)"/>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valoración del riesgo después de controles quedo en escala de probabilidad por frecuencia como rara vez y de impacto continua siendo mayor toda vez que se incluyeron actividades de control con solidez fuerte lo que minimiza la materialización del riesgo, en consecuencia dismuyo la zona resultante de EXTREMA 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yyyy_x000a_12/09/yyyy_x000a__x000a__x000a__x000a__x000a__x000a__x000a__x000a__x000a_________________x000a__x000a_12/09/yyyy_x000a_12/09/yyyy_x000a__x000a__x000a__x000a__x000a__x000a__x000a__x000a_"/>
    <s v="31/03/2020_x000a_31/03/2020_x000a__x000a__x000a__x000a__x000a__x000a__x000a__x000a__x000a_________________x000a__x000a_31/03/2020_x000a_31/03/2020_x000a__x000a__x000a__x000a__x000a__x000a__x000a__x000a_"/>
    <s v="- Reportar el riesgo materializado de Decisiones erróneas o no acertadas en actualización de lineamientos tecnológic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 tecnológic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d v="2019-11-15T00:00:00"/>
    <s v="_x000a_Análisis antes de controles_x000a__x000a_Análisis después de controles_x000a_Tratamiento del riesgo"/>
    <s v="La valoración del riesgo antes de controles en escala de probabilidad por frecuencia pasó a rara vez y de impacto continua igual_x000a_La valoración del riesgo después de controles por frecuencia vario de probable a rara ver, en impacto continua siendo mayor lo que modifico la zona resultante  de extrema a alta._x000a_Cambio de fechas en actividad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0"/>
    <s v="Administración, gestión  y soporte de los recursos de la Infraestructura tecnologica de la secretaria general"/>
    <x v="3"/>
    <s v="en la administracion y gestión de los recursos de infraestructura tecnologica"/>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Rara vez (1)"/>
    <s v="Moderado (3)"/>
    <s v="Moderado (3)"/>
    <s v="Moderado (3)"/>
    <s v="Catastrófico (5)"/>
    <s v="Mayor (4)"/>
    <s v="Insignificante (1)"/>
    <s v="Catastrófico (5)"/>
    <s v="Extrema"/>
    <s v="La valoración del riesgo antes de control quedo en escala de probabilidad por frecuencia &quot;RARA VEZ&quot; y continua de impacto catastrófico toda vez que afecta los aspectos: financiero y  Imagen institucional perjudicada a nivel regional por hechos que afectan a algunos usuarios o ciudadanos, lo que lo continu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oderado (3)"/>
    <s v="Moderada"/>
    <s v="La valoración del riesgo después de controles quedo en bajo de improbable a rara vez y de  impacto continua en moderado toda vez que se incluyeron actividades de control con solidez fuerte lo que minimiza la materialización del riesgo, y lo ubica en  zona resultante moderada. del cuadrante (3,,2)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 Presentar en los comités de autocontrol los reportes de mesa de servicio, capacidad y disponibilidad de los servicios tecnológicos para tomar decisiones._x000a_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 acordado._x000a__x000a__x000a__x000a__x000a__x000a_"/>
    <s v="- Jefe de la Oficina de TIC_x000a_- Jefe de la Oficina de TIC_x000a_- Jefe de la Oficina de TIC_x000a_- Jefe de la Oficina de TIC_x000a_- Jefe de la Oficina de TIC_x000a_- q_x000a_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_x000a_- Acta de subcomité de Autocontrol_x000a_- Acta de subcomité de Autocontrol_x000a_- Seguimiento al mantenimiento de Infraestructura_x000a__x000a__x000a__x000a__x000a__x000a_"/>
    <s v="12/09/2018_x000a_12/09/2018_x000a_12/09/2018_x000a_12/09/2018_x000a_12/09/2018_x000a_12/09/2018_x000a__x000a__x000a__x000a__x000a_________________x000a__x000a__x000a_12/09/2018_x000a_12/09/2018_x000a_12/09/2018_x000a__x000a__x000a__x000a__x000a__x000a_"/>
    <s v="30/04/2019_x000a_23/04/2019_x000a_23/04/2019_x000a_23/04/2019_x000a_30/04/2019_x000a_30/04/2019_x000a_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d v="2019-11-15T00:00:00"/>
    <s v="_x000a_Análisis antes de controles_x000a__x000a_Análisis después de controles_x000a_Tratamiento del riesgo"/>
    <s v="_x000a_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0"/>
    <s v="Administración  y/o gestión de los recursos de la Infraestructura tecnologica de la secretaria general"/>
    <x v="6"/>
    <s v="durante la Administración  y/o gestión de los recursos de la Infraestructura tecnologica de la secretaria general"/>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Catastrófico (5)"/>
    <s v="Extrema"/>
    <s v="La valoracion antes de controles califico en rara vez toda vez que existe una probabilidad baja que suceda. _x000a_El impacto arrojo continua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s v="Extrema"/>
    <s v="La evaluacion despues de controles continua en &quot;rara vez&quot;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1):Realizar seguimiento al cronograma de mantenimiento de infraestructura asegurando su ejecución conforme a lo acordado_x000a_- AP#14 (actividad 2):Presentar en los comités de autocontrol los reportes de mesa de servicio, capacidad y disponibilidad de los servicios tecnológicos para tomar decisiones._x000a_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Seguimiento al mantenimiento de Infraestructura_x000a_- Acta de subcomité de Autocontrol_x000a__x000a__x000a__x000a__x000a_________________x000a__x000a_- Acta de subcomité de Autocontrol_x000a_- Acta de subcomité de Autocontrol_x000a_- Seguimiento al mantenimiento de Infraestructura_x000a__x000a__x000a__x000a__x000a__x000a__x000a_"/>
    <s v="12/09/2018_x000a_12/09/2018_x000a_12/09/2018_x000a_12/09/2018_x000a_12/09/2018_x000a_12/09/2018_x000a__x000a__x000a__x000a__x000a_________________x000a__x000a_12/09/2018_x000a_12/09/2018_x000a_12/09/2018_x000a__x000a__x000a__x000a__x000a__x000a__x000a_"/>
    <s v="30/04/2019_x000a_30/04/2019_x000a_30/04/2019_x000a_23/04/2019_x000a_30/04/2019_x000a_30/04/2019_x000a_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diad de posible a rara vez._x000a_Se ajustaron las actividades de control del riesgo conforme a la actualización de los procedimientos_x000a_Se eliminan controles asociados al PR-359 toda vez que elprocedimiento ya no es del Proceso_x000a_Se ajustaron las fechas de finalización de las ac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1"/>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m/>
    <x v="13"/>
    <m/>
    <x v="2"/>
    <m/>
    <m/>
    <m/>
    <m/>
    <m/>
    <m/>
    <m/>
    <m/>
    <m/>
    <m/>
    <m/>
    <m/>
    <m/>
    <m/>
    <m/>
    <m/>
    <m/>
    <m/>
    <m/>
    <m/>
    <m/>
    <m/>
    <m/>
    <m/>
    <m/>
    <m/>
    <m/>
    <m/>
    <m/>
    <m/>
    <m/>
    <m/>
    <m/>
    <m/>
    <m/>
    <m/>
    <m/>
    <m/>
    <m/>
    <m/>
    <m/>
    <m/>
    <m/>
    <m/>
    <m/>
    <m/>
    <m/>
    <m/>
    <m/>
    <m/>
    <m/>
    <m/>
    <m/>
    <m/>
    <m/>
    <m/>
    <m/>
    <m/>
    <m/>
    <m/>
    <m/>
    <m/>
    <m/>
    <m/>
    <m/>
    <m/>
    <m/>
    <m/>
    <m/>
    <m/>
    <m/>
    <m/>
    <m/>
    <m/>
    <m/>
    <m/>
    <m/>
    <m/>
    <m/>
    <m/>
    <m/>
    <m/>
    <m/>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1C3233-A5EB-47E9-91AE-3E495FB177DD}"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4">
        <item x="2"/>
        <item x="0"/>
        <item x="9"/>
        <item x="3"/>
        <item x="7"/>
        <item x="1"/>
        <item x="8"/>
        <item x="4"/>
        <item x="5"/>
        <item x="11"/>
        <item x="13"/>
        <item x="10"/>
        <item x="12"/>
        <item x="6"/>
      </items>
      <extLst>
        <ext xmlns:x14="http://schemas.microsoft.com/office/spreadsheetml/2009/9/main" uri="{2946ED86-A175-432a-8AC1-64E0C546D7DE}">
          <x14:pivotField fillDownLabels="1"/>
        </ext>
      </extLst>
    </pivotField>
    <pivotField dataField="1" showAll="0"/>
    <pivotField axis="axisRow" outline="0" showAll="0">
      <items count="4">
        <item x="1"/>
        <item x="0"/>
        <item h="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defaultSubtotal="0">
      <extLst>
        <ext xmlns:x14="http://schemas.microsoft.com/office/spreadsheetml/2009/9/main" uri="{2946ED86-A175-432a-8AC1-64E0C546D7DE}">
          <x14:pivotField fillDownLabels="1"/>
        </ext>
      </extLst>
    </pivotField>
  </pivotFields>
  <rowFields count="2">
    <field x="4"/>
    <field x="2"/>
  </rowFields>
  <rowItems count="16">
    <i>
      <x/>
      <x/>
    </i>
    <i r="1">
      <x v="2"/>
    </i>
    <i r="1">
      <x v="8"/>
    </i>
    <i r="1">
      <x v="9"/>
    </i>
    <i r="1">
      <x v="13"/>
    </i>
    <i t="default">
      <x/>
    </i>
    <i>
      <x v="1"/>
      <x v="1"/>
    </i>
    <i r="1">
      <x v="3"/>
    </i>
    <i r="1">
      <x v="4"/>
    </i>
    <i r="1">
      <x v="5"/>
    </i>
    <i r="1">
      <x v="6"/>
    </i>
    <i r="1">
      <x v="7"/>
    </i>
    <i r="1">
      <x v="11"/>
    </i>
    <i r="1">
      <x v="12"/>
    </i>
    <i t="default">
      <x v="1"/>
    </i>
    <i t="grand">
      <x/>
    </i>
  </rowItems>
  <colItems count="1">
    <i/>
  </colItems>
  <dataFields count="1">
    <dataField name="Cuenta de Evento" fld="3" subtotal="count" baseField="0" baseItem="0"/>
  </dataFields>
  <formats count="10">
    <format dxfId="34">
      <pivotArea type="all" dataOnly="0" outline="0" fieldPosition="0"/>
    </format>
    <format dxfId="33">
      <pivotArea outline="0" collapsedLevelsAreSubtotals="1" fieldPosition="0"/>
    </format>
    <format dxfId="32">
      <pivotArea field="4" type="button" dataOnly="0" labelOnly="1" outline="0" axis="axisRow" fieldPosition="0"/>
    </format>
    <format dxfId="31">
      <pivotArea field="2" type="button" dataOnly="0" labelOnly="1" outline="0" axis="axisRow" fieldPosition="1"/>
    </format>
    <format dxfId="30">
      <pivotArea dataOnly="0" labelOnly="1" fieldPosition="0">
        <references count="1">
          <reference field="4" count="0"/>
        </references>
      </pivotArea>
    </format>
    <format dxfId="29">
      <pivotArea dataOnly="0" labelOnly="1" fieldPosition="0">
        <references count="1">
          <reference field="4" count="0" defaultSubtotal="1"/>
        </references>
      </pivotArea>
    </format>
    <format dxfId="28">
      <pivotArea dataOnly="0" labelOnly="1" grandRow="1" outline="0" fieldPosition="0"/>
    </format>
    <format dxfId="27">
      <pivotArea dataOnly="0" labelOnly="1" fieldPosition="0">
        <references count="2">
          <reference field="2" count="5">
            <x v="0"/>
            <x v="2"/>
            <x v="8"/>
            <x v="9"/>
            <x v="13"/>
          </reference>
          <reference field="4" count="1" selected="0">
            <x v="0"/>
          </reference>
        </references>
      </pivotArea>
    </format>
    <format dxfId="26">
      <pivotArea dataOnly="0" labelOnly="1" fieldPosition="0">
        <references count="2">
          <reference field="2" count="8">
            <x v="1"/>
            <x v="3"/>
            <x v="4"/>
            <x v="5"/>
            <x v="6"/>
            <x v="7"/>
            <x v="11"/>
            <x v="12"/>
          </reference>
          <reference field="4" count="1" selected="0">
            <x v="1"/>
          </reference>
        </references>
      </pivotArea>
    </format>
    <format dxfId="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ACC29CD-34E4-4D89-A943-795EBBF2DD11}"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11"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7">
        <item x="2"/>
        <item x="4"/>
        <item x="3"/>
        <item x="1"/>
        <item x="0"/>
        <item x="5"/>
        <item t="default"/>
      </items>
    </pivotField>
    <pivotField showAll="0"/>
    <pivotField showAll="0"/>
    <pivotField showAll="0"/>
    <pivotField showAll="0"/>
    <pivotField showAll="0"/>
    <pivotField showAll="0"/>
    <pivotField axis="axisCol" showAll="0">
      <items count="6">
        <item x="1"/>
        <item x="0"/>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7">
    <i>
      <x/>
    </i>
    <i>
      <x v="1"/>
    </i>
    <i>
      <x v="2"/>
    </i>
    <i>
      <x v="3"/>
    </i>
    <i>
      <x v="4"/>
    </i>
    <i>
      <x v="5"/>
    </i>
    <i t="grand">
      <x/>
    </i>
  </rowItems>
  <colFields count="1">
    <field x="19"/>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5ACB92-642F-4B28-9BD2-3C32DDB8C758}"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5">
        <item x="0"/>
        <item x="2"/>
        <item x="1"/>
        <item x="3"/>
        <item h="1" x="4"/>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6">
        <item x="3"/>
        <item x="0"/>
        <item x="2"/>
        <item x="1"/>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6C5EEB-147B-4E62-90FF-D9CF24A27FA5}"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H26"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m="1" x="5"/>
        <item x="1"/>
        <item x="2"/>
        <item x="3"/>
        <item x="0"/>
        <item x="4"/>
        <item t="default"/>
      </items>
    </pivotField>
    <pivotField axis="axisCol" showAll="0">
      <items count="7">
        <item x="2"/>
        <item x="3"/>
        <item x="4"/>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6">
    <i>
      <x v="1"/>
    </i>
    <i>
      <x v="2"/>
    </i>
    <i>
      <x v="3"/>
    </i>
    <i>
      <x v="4"/>
    </i>
    <i>
      <x v="5"/>
    </i>
    <i t="grand">
      <x/>
    </i>
  </rowItems>
  <colFields count="1">
    <field x="35"/>
  </colFields>
  <colItems count="7">
    <i>
      <x/>
    </i>
    <i>
      <x v="1"/>
    </i>
    <i>
      <x v="2"/>
    </i>
    <i>
      <x v="3"/>
    </i>
    <i>
      <x v="4"/>
    </i>
    <i>
      <x v="5"/>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D8D3EEB-8DD5-4636-80B4-75ABE9CA290D}"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89">
    <pivotField axis="axisRow" showAll="0">
      <items count="24">
        <item x="0"/>
        <item x="1"/>
        <item x="2"/>
        <item x="3"/>
        <item x="4"/>
        <item x="5"/>
        <item x="6"/>
        <item x="7"/>
        <item x="8"/>
        <item x="9"/>
        <item x="12"/>
        <item x="13"/>
        <item x="10"/>
        <item x="14"/>
        <item x="15"/>
        <item x="11"/>
        <item x="16"/>
        <item x="17"/>
        <item x="18"/>
        <item x="19"/>
        <item x="20"/>
        <item x="21"/>
        <item h="1" x="2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uenta de Evento" fld="3" subtotal="count" baseField="0" baseItem="0"/>
  </dataFields>
  <formats count="6">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fieldPosition="0">
        <references count="1">
          <reference field="0" count="0"/>
        </references>
      </pivotArea>
    </format>
    <format dxfId="14">
      <pivotArea dataOnly="0" labelOnly="1" grandRow="1" outline="0" fieldPosition="0"/>
    </format>
    <format dxfId="1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815FA79C-131A-488C-997A-0C3A3E6BA402}"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16"/>
        <item x="8"/>
        <item x="4"/>
        <item x="7"/>
        <item x="0"/>
        <item x="1"/>
        <item x="3"/>
        <item x="14"/>
        <item x="12"/>
        <item x="9"/>
        <item x="17"/>
        <item x="5"/>
        <item x="2"/>
        <item x="6"/>
        <item x="10"/>
        <item x="15"/>
        <item x="11"/>
        <item x="13"/>
        <item h="1" x="18"/>
        <item t="default"/>
      </items>
    </pivotField>
  </pivotFields>
  <rowFields count="1">
    <field x="88"/>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Evento" fld="3" subtotal="count" baseField="0" baseItem="0"/>
  </dataFields>
  <formats count="6">
    <format dxfId="24">
      <pivotArea type="all" dataOnly="0" outline="0" fieldPosition="0"/>
    </format>
    <format dxfId="23">
      <pivotArea outline="0" collapsedLevelsAreSubtotals="1" fieldPosition="0"/>
    </format>
    <format dxfId="22">
      <pivotArea field="88" type="button" dataOnly="0" labelOnly="1" outline="0" axis="axisRow" fieldPosition="0"/>
    </format>
    <format dxfId="21">
      <pivotArea dataOnly="0" labelOnly="1" fieldPosition="0">
        <references count="1">
          <reference field="88" count="0"/>
        </references>
      </pivotArea>
    </format>
    <format dxfId="20">
      <pivotArea dataOnly="0" labelOnly="1" grandRow="1" outline="0" fieldPosition="0"/>
    </format>
    <format dxfId="1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ivotTable" Target="../pivotTables/pivotTable7.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sheetProtection algorithmName="SHA-512" hashValue="8Prj1Goo8t6XxMU5A419cw2gdyugZ2c29lC0GoXAlWE6RCYf4O26cn6vu8RBM48/mKQHAFdwc9Y055DikShr6A==" saltValue="gaKBUp5u3oiQIvz1WDqPcw==" spinCount="100000" sheet="1" objects="1" scenarios="1"/>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tabColor theme="4" tint="0.59999389629810485"/>
  </sheetPr>
  <dimension ref="B1:O21"/>
  <sheetViews>
    <sheetView showGridLines="0" zoomScale="60" zoomScaleNormal="60" workbookViewId="0"/>
  </sheetViews>
  <sheetFormatPr baseColWidth="10" defaultRowHeight="15" x14ac:dyDescent="0.25"/>
  <cols>
    <col min="1" max="1" width="11.42578125" style="106"/>
    <col min="2" max="2" width="5.7109375" style="106" customWidth="1"/>
    <col min="3" max="3" width="6.85546875" style="106" customWidth="1"/>
    <col min="4" max="4" width="19.28515625" style="106" customWidth="1"/>
    <col min="5" max="5" width="4.140625" style="106" customWidth="1"/>
    <col min="6" max="6" width="19.7109375" style="106" customWidth="1"/>
    <col min="7" max="7" width="2" style="106" customWidth="1"/>
    <col min="8" max="8" width="19.7109375" style="106" customWidth="1"/>
    <col min="9" max="9" width="2" style="106" customWidth="1"/>
    <col min="10" max="10" width="19.7109375" style="106" customWidth="1"/>
    <col min="11" max="11" width="2.42578125" style="106" customWidth="1"/>
    <col min="12" max="12" width="19.7109375" style="106" customWidth="1"/>
    <col min="13" max="13" width="2.5703125" style="106" customWidth="1"/>
    <col min="14" max="14" width="19.7109375" style="106" customWidth="1"/>
    <col min="15" max="15" width="5.7109375" style="106" customWidth="1"/>
    <col min="16" max="16384" width="11.42578125" style="106"/>
  </cols>
  <sheetData>
    <row r="1" spans="2:15" ht="19.5" customHeight="1" x14ac:dyDescent="0.25"/>
    <row r="2" spans="2:15" ht="27" customHeight="1" x14ac:dyDescent="0.25">
      <c r="B2" s="214" t="s">
        <v>324</v>
      </c>
      <c r="C2" s="215"/>
      <c r="D2" s="215"/>
      <c r="E2" s="215"/>
      <c r="F2" s="215"/>
      <c r="G2" s="215"/>
      <c r="H2" s="215"/>
      <c r="I2" s="215"/>
      <c r="J2" s="215"/>
      <c r="K2" s="215"/>
      <c r="L2" s="215"/>
      <c r="M2" s="215"/>
      <c r="N2" s="215"/>
      <c r="O2" s="216"/>
    </row>
    <row r="3" spans="2:15" ht="30" customHeight="1" x14ac:dyDescent="0.25">
      <c r="B3" s="217"/>
      <c r="C3" s="218"/>
      <c r="D3" s="218"/>
      <c r="E3" s="218"/>
      <c r="F3" s="218"/>
      <c r="G3" s="218"/>
      <c r="H3" s="218"/>
      <c r="I3" s="218"/>
      <c r="J3" s="218"/>
      <c r="K3" s="218"/>
      <c r="L3" s="218"/>
      <c r="M3" s="218"/>
      <c r="N3" s="218"/>
      <c r="O3" s="219"/>
    </row>
    <row r="4" spans="2:15" ht="19.5" customHeight="1" x14ac:dyDescent="0.25">
      <c r="B4" s="109"/>
      <c r="C4" s="108"/>
      <c r="D4" s="108"/>
      <c r="E4" s="108"/>
      <c r="F4" s="108"/>
      <c r="G4" s="108"/>
      <c r="H4" s="108"/>
      <c r="I4" s="108"/>
      <c r="J4" s="108"/>
      <c r="K4" s="108"/>
      <c r="L4" s="108"/>
      <c r="M4" s="108"/>
      <c r="N4" s="108"/>
      <c r="O4" s="124"/>
    </row>
    <row r="5" spans="2:15" x14ac:dyDescent="0.25">
      <c r="B5" s="109"/>
      <c r="C5" s="111"/>
      <c r="D5" s="110"/>
      <c r="E5" s="111"/>
      <c r="F5" s="110"/>
      <c r="G5" s="111"/>
      <c r="H5" s="110"/>
      <c r="I5" s="111"/>
      <c r="J5" s="110"/>
      <c r="K5" s="111"/>
      <c r="L5" s="110"/>
      <c r="M5" s="111"/>
      <c r="N5" s="110"/>
      <c r="O5" s="124"/>
    </row>
    <row r="6" spans="2:15" ht="40.5" customHeight="1" x14ac:dyDescent="0.25">
      <c r="B6" s="109"/>
      <c r="C6" s="213" t="s">
        <v>320</v>
      </c>
      <c r="D6" s="112" t="str">
        <f>Datos!T2</f>
        <v>Casi seguro (5)</v>
      </c>
      <c r="E6" s="111"/>
      <c r="F6" s="113">
        <f>COUNTIFS(Mapa_Proceso!$M$12:$M$4916,$D6,Mapa_Proceso!$N$12:$N$4916,F$16)</f>
        <v>0</v>
      </c>
      <c r="G6" s="114"/>
      <c r="H6" s="113">
        <f>COUNTIFS(Mapa_Proceso!$M$12:$M$4916,$D6,Mapa_Proceso!$N$12:$N$4916,H$16)</f>
        <v>0</v>
      </c>
      <c r="I6" s="114"/>
      <c r="J6" s="115">
        <f>COUNTIFS(Mapa_Proceso!$M$12:$M$4916,$D6,Mapa_Proceso!$N$12:$N$4916,J$16)</f>
        <v>0</v>
      </c>
      <c r="K6" s="114"/>
      <c r="L6" s="115">
        <f>COUNTIFS(Mapa_Proceso!$M$12:$M$4916,$D6,Mapa_Proceso!$N$12:$N$4916,L$16)</f>
        <v>0</v>
      </c>
      <c r="M6" s="114"/>
      <c r="N6" s="115">
        <f>COUNTIFS(Mapa_Proceso!$M$12:$M$4916,$D6,Mapa_Proceso!$N$12:$N$4916,N$16)</f>
        <v>0</v>
      </c>
      <c r="O6" s="124"/>
    </row>
    <row r="7" spans="2:15" ht="12" customHeight="1" x14ac:dyDescent="0.25">
      <c r="B7" s="109"/>
      <c r="C7" s="213"/>
      <c r="D7" s="116"/>
      <c r="E7" s="111"/>
      <c r="F7" s="117"/>
      <c r="G7" s="114"/>
      <c r="H7" s="117"/>
      <c r="I7" s="114"/>
      <c r="J7" s="117"/>
      <c r="K7" s="114"/>
      <c r="L7" s="117"/>
      <c r="M7" s="114"/>
      <c r="N7" s="117"/>
      <c r="O7" s="124"/>
    </row>
    <row r="8" spans="2:15" ht="40.5" customHeight="1" x14ac:dyDescent="0.25">
      <c r="B8" s="109"/>
      <c r="C8" s="213"/>
      <c r="D8" s="112" t="str">
        <f>Datos!T3</f>
        <v>Probable (4)</v>
      </c>
      <c r="E8" s="111"/>
      <c r="F8" s="118">
        <f>COUNTIFS(Mapa_Proceso!$M$12:$M$4916,$D8,Mapa_Proceso!$N$12:$N$4916,F$16)</f>
        <v>0</v>
      </c>
      <c r="G8" s="114"/>
      <c r="H8" s="113">
        <f>COUNTIFS(Mapa_Proceso!$M$12:$M$4916,$D8,Mapa_Proceso!$N$12:$N$4916,H$16)</f>
        <v>0</v>
      </c>
      <c r="I8" s="114"/>
      <c r="J8" s="113">
        <f>COUNTIFS(Mapa_Proceso!$M$12:$M$4916,$D8,Mapa_Proceso!$N$12:$N$4916,J$16)</f>
        <v>0</v>
      </c>
      <c r="K8" s="114"/>
      <c r="L8" s="115">
        <f>COUNTIFS(Mapa_Proceso!$M$12:$M$4916,$D8,Mapa_Proceso!$N$12:$N$4916,L$16)</f>
        <v>0</v>
      </c>
      <c r="M8" s="114"/>
      <c r="N8" s="115">
        <f>COUNTIFS(Mapa_Proceso!$M$12:$M$4916,$D8,Mapa_Proceso!$N$12:$N$4916,N$16)</f>
        <v>0</v>
      </c>
      <c r="O8" s="124"/>
    </row>
    <row r="9" spans="2:15" ht="11.25" customHeight="1" x14ac:dyDescent="0.25">
      <c r="B9" s="109"/>
      <c r="C9" s="213"/>
      <c r="D9" s="116"/>
      <c r="E9" s="111"/>
      <c r="F9" s="117"/>
      <c r="G9" s="114"/>
      <c r="H9" s="117"/>
      <c r="I9" s="114"/>
      <c r="J9" s="117"/>
      <c r="K9" s="114"/>
      <c r="L9" s="117"/>
      <c r="M9" s="114"/>
      <c r="N9" s="117"/>
      <c r="O9" s="124"/>
    </row>
    <row r="10" spans="2:15" ht="40.5" customHeight="1" x14ac:dyDescent="0.25">
      <c r="B10" s="109"/>
      <c r="C10" s="213"/>
      <c r="D10" s="112" t="str">
        <f>Datos!T4</f>
        <v>Posible (3)</v>
      </c>
      <c r="E10" s="111"/>
      <c r="F10" s="119">
        <f>COUNTIFS(Mapa_Proceso!$M$12:$M$4916,$D10,Mapa_Proceso!$N$12:$N$4916,F$16)</f>
        <v>0</v>
      </c>
      <c r="G10" s="114"/>
      <c r="H10" s="118">
        <f>COUNTIFS(Mapa_Proceso!$M$12:$M$4916,$D10,Mapa_Proceso!$N$12:$N$4916,H$16)</f>
        <v>0</v>
      </c>
      <c r="I10" s="114"/>
      <c r="J10" s="113">
        <f>COUNTIFS(Mapa_Proceso!$M$12:$M$4916,$D10,Mapa_Proceso!$N$12:$N$4916,J$16)</f>
        <v>1</v>
      </c>
      <c r="K10" s="114"/>
      <c r="L10" s="115">
        <f>COUNTIFS(Mapa_Proceso!$M$12:$M$4916,$D10,Mapa_Proceso!$N$12:$N$4916,L$16)</f>
        <v>0</v>
      </c>
      <c r="M10" s="114"/>
      <c r="N10" s="115">
        <f>COUNTIFS(Mapa_Proceso!$M$12:$M$4916,$D10,Mapa_Proceso!$N$12:$N$4916,N$16)</f>
        <v>0</v>
      </c>
      <c r="O10" s="124"/>
    </row>
    <row r="11" spans="2:15" ht="9" customHeight="1" x14ac:dyDescent="0.25">
      <c r="B11" s="109"/>
      <c r="C11" s="213"/>
      <c r="D11" s="116"/>
      <c r="E11" s="111"/>
      <c r="F11" s="117"/>
      <c r="G11" s="114"/>
      <c r="H11" s="117"/>
      <c r="I11" s="114"/>
      <c r="J11" s="117"/>
      <c r="K11" s="114"/>
      <c r="L11" s="117"/>
      <c r="M11" s="114"/>
      <c r="N11" s="117"/>
      <c r="O11" s="124"/>
    </row>
    <row r="12" spans="2:15" ht="40.5" customHeight="1" x14ac:dyDescent="0.25">
      <c r="B12" s="109"/>
      <c r="C12" s="213"/>
      <c r="D12" s="112" t="str">
        <f>Datos!T5</f>
        <v>Improbable (2)</v>
      </c>
      <c r="E12" s="111"/>
      <c r="F12" s="119">
        <f>COUNTIFS(Mapa_Proceso!$M$12:$M$4916,$D12,Mapa_Proceso!$N$12:$N$4916,F$16)</f>
        <v>0</v>
      </c>
      <c r="G12" s="114"/>
      <c r="H12" s="119">
        <f>COUNTIFS(Mapa_Proceso!$M$12:$M$4916,$D12,Mapa_Proceso!$N$12:$N$4916,H$16)</f>
        <v>0</v>
      </c>
      <c r="I12" s="114"/>
      <c r="J12" s="118">
        <f>COUNTIFS(Mapa_Proceso!$M$12:$M$4916,$D12,Mapa_Proceso!$N$12:$N$4916,J$16)</f>
        <v>0</v>
      </c>
      <c r="K12" s="114"/>
      <c r="L12" s="113">
        <f>COUNTIFS(Mapa_Proceso!$M$12:$M$4916,$D12,Mapa_Proceso!$N$12:$N$4916,L$16)</f>
        <v>0</v>
      </c>
      <c r="M12" s="114"/>
      <c r="N12" s="115">
        <f>COUNTIFS(Mapa_Proceso!$M$12:$M$4916,$D12,Mapa_Proceso!$N$12:$N$4916,N$16)</f>
        <v>0</v>
      </c>
      <c r="O12" s="124"/>
    </row>
    <row r="13" spans="2:15" ht="9.75" customHeight="1" x14ac:dyDescent="0.25">
      <c r="B13" s="109"/>
      <c r="C13" s="213"/>
      <c r="D13" s="116"/>
      <c r="E13" s="111"/>
      <c r="F13" s="117"/>
      <c r="G13" s="114"/>
      <c r="H13" s="117"/>
      <c r="I13" s="114"/>
      <c r="J13" s="117"/>
      <c r="K13" s="114"/>
      <c r="L13" s="117"/>
      <c r="M13" s="114"/>
      <c r="N13" s="117"/>
      <c r="O13" s="124"/>
    </row>
    <row r="14" spans="2:15" ht="40.5" customHeight="1" x14ac:dyDescent="0.25">
      <c r="B14" s="109"/>
      <c r="C14" s="213"/>
      <c r="D14" s="112" t="s">
        <v>144</v>
      </c>
      <c r="E14" s="111"/>
      <c r="F14" s="119">
        <f>COUNTIFS(Mapa_Proceso!$M$12:$M$4916,$D14,Mapa_Proceso!$N$12:$N$4916,F$16)</f>
        <v>0</v>
      </c>
      <c r="G14" s="114"/>
      <c r="H14" s="119">
        <f>COUNTIFS(Mapa_Proceso!$M$12:$M$4916,$D14,Mapa_Proceso!$N$12:$N$4916,H$16)</f>
        <v>0</v>
      </c>
      <c r="I14" s="114"/>
      <c r="J14" s="118">
        <f>COUNTIFS(Mapa_Proceso!$M$12:$M$4916,$D14,Mapa_Proceso!$N$12:$N$4916,J$16)</f>
        <v>2</v>
      </c>
      <c r="K14" s="114"/>
      <c r="L14" s="113">
        <f>COUNTIFS(Mapa_Proceso!$M$12:$M$4916,$D14,Mapa_Proceso!$N$12:$N$4916,L$16)</f>
        <v>13</v>
      </c>
      <c r="M14" s="114"/>
      <c r="N14" s="115">
        <f>COUNTIFS(Mapa_Proceso!$M$12:$M$4916,$D14,Mapa_Proceso!$N$12:$N$4916,N$16)</f>
        <v>5</v>
      </c>
      <c r="O14" s="124"/>
    </row>
    <row r="15" spans="2:15" ht="27.75" customHeight="1" x14ac:dyDescent="0.25">
      <c r="B15" s="109"/>
      <c r="C15" s="111"/>
      <c r="D15" s="110"/>
      <c r="E15" s="111"/>
      <c r="F15" s="110"/>
      <c r="G15" s="111"/>
      <c r="H15" s="110"/>
      <c r="I15" s="111"/>
      <c r="J15" s="110"/>
      <c r="K15" s="111"/>
      <c r="L15" s="110"/>
      <c r="M15" s="111"/>
      <c r="N15" s="110"/>
      <c r="O15" s="124"/>
    </row>
    <row r="16" spans="2:15" ht="41.25" customHeight="1" x14ac:dyDescent="0.25">
      <c r="B16" s="109"/>
      <c r="C16" s="111"/>
      <c r="D16" s="111"/>
      <c r="E16" s="111"/>
      <c r="F16" s="112" t="str">
        <f>Datos!U6</f>
        <v>Insignificante (1)</v>
      </c>
      <c r="G16" s="120"/>
      <c r="H16" s="112" t="str">
        <f>Datos!U5</f>
        <v>Menor (2)</v>
      </c>
      <c r="I16" s="120"/>
      <c r="J16" s="112" t="str">
        <f>Datos!U4</f>
        <v>Moderado (3)</v>
      </c>
      <c r="K16" s="120"/>
      <c r="L16" s="112" t="str">
        <f>Datos!U3</f>
        <v>Mayor (4)</v>
      </c>
      <c r="M16" s="120"/>
      <c r="N16" s="112" t="str">
        <f>Datos!U2</f>
        <v>Catastrófico (5)</v>
      </c>
      <c r="O16" s="124"/>
    </row>
    <row r="17" spans="2:15" ht="41.25" customHeight="1" x14ac:dyDescent="0.25">
      <c r="B17" s="109"/>
      <c r="C17" s="111"/>
      <c r="D17" s="111"/>
      <c r="E17" s="111"/>
      <c r="F17" s="121"/>
      <c r="G17" s="122"/>
      <c r="H17" s="121"/>
      <c r="I17" s="122"/>
      <c r="J17" s="123" t="s">
        <v>319</v>
      </c>
      <c r="K17" s="122"/>
      <c r="L17" s="121"/>
      <c r="M17" s="122"/>
      <c r="N17" s="121"/>
      <c r="O17" s="124"/>
    </row>
    <row r="18" spans="2:15" ht="18" customHeight="1" x14ac:dyDescent="0.25">
      <c r="B18" s="109"/>
      <c r="C18" s="111"/>
      <c r="D18" s="111"/>
      <c r="E18" s="111"/>
      <c r="F18" s="111"/>
      <c r="G18" s="111"/>
      <c r="H18" s="111"/>
      <c r="I18" s="111"/>
      <c r="J18" s="111"/>
      <c r="K18" s="111"/>
      <c r="L18" s="111"/>
      <c r="M18" s="111"/>
      <c r="N18" s="111"/>
      <c r="O18" s="124"/>
    </row>
    <row r="19" spans="2:15" ht="26.25" customHeight="1" x14ac:dyDescent="0.25">
      <c r="B19" s="109"/>
      <c r="C19" s="111"/>
      <c r="D19" s="123" t="s">
        <v>237</v>
      </c>
      <c r="E19" s="111"/>
      <c r="F19" s="125">
        <f>F10+F12+F14+H12+H14</f>
        <v>0</v>
      </c>
      <c r="G19" s="114"/>
      <c r="H19" s="125">
        <f>F8+H10+J12+J14</f>
        <v>2</v>
      </c>
      <c r="I19" s="114"/>
      <c r="J19" s="125">
        <f>F6+H6+H8+J8+J10+L12+L14</f>
        <v>14</v>
      </c>
      <c r="K19" s="114"/>
      <c r="L19" s="125">
        <f>J6+L6+N6+L8+N8+L10+N10+N12+N14</f>
        <v>5</v>
      </c>
      <c r="M19" s="122"/>
      <c r="N19" s="122"/>
      <c r="O19" s="124"/>
    </row>
    <row r="20" spans="2:15" ht="26.25" customHeight="1" x14ac:dyDescent="0.3">
      <c r="B20" s="109"/>
      <c r="C20" s="111"/>
      <c r="D20" s="126">
        <f>SUM(F6:N14)</f>
        <v>21</v>
      </c>
      <c r="E20" s="111"/>
      <c r="F20" s="127" t="s">
        <v>321</v>
      </c>
      <c r="G20" s="128"/>
      <c r="H20" s="129" t="s">
        <v>86</v>
      </c>
      <c r="I20" s="128"/>
      <c r="J20" s="130" t="s">
        <v>322</v>
      </c>
      <c r="K20" s="128"/>
      <c r="L20" s="131" t="s">
        <v>323</v>
      </c>
      <c r="M20" s="111"/>
      <c r="N20" s="111"/>
      <c r="O20" s="124"/>
    </row>
    <row r="21" spans="2:15" x14ac:dyDescent="0.25">
      <c r="B21" s="132"/>
      <c r="C21" s="133"/>
      <c r="D21" s="133"/>
      <c r="E21" s="133"/>
      <c r="F21" s="133"/>
      <c r="G21" s="133"/>
      <c r="H21" s="133"/>
      <c r="I21" s="133"/>
      <c r="J21" s="133"/>
      <c r="K21" s="133"/>
      <c r="L21" s="133"/>
      <c r="M21" s="133"/>
      <c r="N21" s="133"/>
      <c r="O21" s="134"/>
    </row>
  </sheetData>
  <sheetProtection algorithmName="SHA-512" hashValue="54RubF2czvnY5Q2riSyaY6yyAGtPbbRS4fVyTxeeIlqVNY/IwHRXJ4wH6glJTx15KB/hWAkndrixwTDTbuxxng==" saltValue="ebuPirpsMZqIlwSRCNOgtQ=="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303</v>
      </c>
    </row>
    <row r="3" spans="2:5" x14ac:dyDescent="0.25">
      <c r="B3" t="s">
        <v>699</v>
      </c>
      <c r="C3" t="s">
        <v>54</v>
      </c>
      <c r="D3" s="156">
        <v>6</v>
      </c>
    </row>
    <row r="4" spans="2:5" x14ac:dyDescent="0.25">
      <c r="C4" t="s">
        <v>81</v>
      </c>
      <c r="D4" s="156">
        <v>6</v>
      </c>
    </row>
    <row r="5" spans="2:5" x14ac:dyDescent="0.25">
      <c r="C5" t="s">
        <v>105</v>
      </c>
      <c r="D5" s="156">
        <v>3</v>
      </c>
    </row>
    <row r="6" spans="2:5" x14ac:dyDescent="0.25">
      <c r="B6" s="105"/>
      <c r="C6" s="105" t="s">
        <v>126</v>
      </c>
      <c r="D6" s="157">
        <v>3</v>
      </c>
    </row>
    <row r="7" spans="2:5" x14ac:dyDescent="0.25">
      <c r="B7" s="96" t="s">
        <v>700</v>
      </c>
      <c r="C7" s="96" t="s">
        <v>81</v>
      </c>
      <c r="D7" s="158">
        <v>13</v>
      </c>
    </row>
    <row r="8" spans="2:5" x14ac:dyDescent="0.25">
      <c r="B8" s="96"/>
      <c r="C8" s="96" t="s">
        <v>105</v>
      </c>
      <c r="D8" s="158">
        <v>7</v>
      </c>
    </row>
    <row r="9" spans="2:5" x14ac:dyDescent="0.25">
      <c r="B9" s="105"/>
      <c r="C9" s="105" t="s">
        <v>126</v>
      </c>
      <c r="D9" s="157">
        <v>30</v>
      </c>
    </row>
    <row r="10" spans="2:5" x14ac:dyDescent="0.25">
      <c r="B10" s="96" t="s">
        <v>701</v>
      </c>
      <c r="C10" s="96" t="s">
        <v>105</v>
      </c>
      <c r="D10" s="156">
        <v>2</v>
      </c>
    </row>
    <row r="11" spans="2:5" x14ac:dyDescent="0.25">
      <c r="C11" s="96" t="s">
        <v>126</v>
      </c>
      <c r="D11" s="158">
        <v>31</v>
      </c>
    </row>
    <row r="12" spans="2:5" x14ac:dyDescent="0.25">
      <c r="B12" s="93" t="s">
        <v>702</v>
      </c>
      <c r="C12" s="95" t="s">
        <v>126</v>
      </c>
      <c r="D12" s="159">
        <v>5</v>
      </c>
    </row>
    <row r="13" spans="2:5" x14ac:dyDescent="0.25">
      <c r="B13" s="94" t="s">
        <v>304</v>
      </c>
      <c r="C13" s="93"/>
      <c r="D13" s="160">
        <f>SUM(D3:D12)</f>
        <v>106</v>
      </c>
    </row>
    <row r="14" spans="2:5" x14ac:dyDescent="0.25">
      <c r="D14" s="104"/>
    </row>
    <row r="15" spans="2:5" x14ac:dyDescent="0.25">
      <c r="D15" s="104"/>
    </row>
    <row r="16" spans="2:5" x14ac:dyDescent="0.25">
      <c r="B16" s="104"/>
      <c r="C16" s="104"/>
      <c r="D16" s="104"/>
      <c r="E16" s="104"/>
    </row>
    <row r="17" spans="2:5" x14ac:dyDescent="0.25">
      <c r="B17" s="104"/>
      <c r="C17" s="104"/>
      <c r="D17" s="104"/>
      <c r="E17" s="104"/>
    </row>
    <row r="18" spans="2:5" x14ac:dyDescent="0.25">
      <c r="B18" s="104"/>
      <c r="C18" s="104"/>
      <c r="D18" s="104"/>
      <c r="E18" s="104"/>
    </row>
    <row r="19" spans="2:5" x14ac:dyDescent="0.25">
      <c r="B19" s="104"/>
      <c r="C19" s="104"/>
      <c r="D19" s="104"/>
      <c r="E19" s="104"/>
    </row>
    <row r="20" spans="2:5" x14ac:dyDescent="0.25">
      <c r="B20" s="104"/>
      <c r="C20" s="104"/>
      <c r="D20" s="104"/>
      <c r="E20" s="104"/>
    </row>
    <row r="21" spans="2:5" x14ac:dyDescent="0.25">
      <c r="B21" s="104"/>
      <c r="C21" s="104"/>
      <c r="D21" s="104"/>
      <c r="E21" s="104"/>
    </row>
    <row r="22" spans="2:5" x14ac:dyDescent="0.25">
      <c r="B22" s="104"/>
      <c r="C22" s="104"/>
      <c r="D22" s="104"/>
      <c r="E22" s="104"/>
    </row>
    <row r="23" spans="2:5" x14ac:dyDescent="0.25">
      <c r="B23" s="104"/>
      <c r="C23" s="104"/>
      <c r="D23" s="104"/>
      <c r="E23" s="104"/>
    </row>
    <row r="24" spans="2:5" x14ac:dyDescent="0.25">
      <c r="B24" s="104"/>
      <c r="C24" s="104"/>
      <c r="D24" s="104"/>
      <c r="E24" s="104"/>
    </row>
    <row r="25" spans="2:5" x14ac:dyDescent="0.25">
      <c r="B25" s="104"/>
      <c r="C25" s="104"/>
      <c r="D25" s="104"/>
      <c r="E25" s="104"/>
    </row>
    <row r="26" spans="2:5" x14ac:dyDescent="0.25">
      <c r="B26" s="104"/>
      <c r="C26" s="104"/>
      <c r="D26" s="104"/>
      <c r="E26" s="104"/>
    </row>
    <row r="27" spans="2:5" x14ac:dyDescent="0.25">
      <c r="B27" s="104"/>
      <c r="C27" s="104"/>
      <c r="D27" s="104"/>
      <c r="E27" s="104"/>
    </row>
  </sheetData>
  <sheetProtection algorithmName="SHA-512" hashValue="l1qNGMvWgjvoGS4oIZUgxj8q6HLHamWQ3Gi5tgckIql3jzLgsSxwCD4zlpsuee7S8YBXFpcdPlpZqMfuZ0mFsw==" saltValue="jwURi6ME7G78/i07DM6fa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tabColor theme="4" tint="0.59999389629810485"/>
  </sheetPr>
  <dimension ref="B1:P21"/>
  <sheetViews>
    <sheetView showGridLines="0" zoomScale="60" zoomScaleNormal="60" workbookViewId="0"/>
  </sheetViews>
  <sheetFormatPr baseColWidth="10" defaultRowHeight="15" x14ac:dyDescent="0.25"/>
  <cols>
    <col min="1" max="1" width="11.42578125" style="106" customWidth="1"/>
    <col min="2" max="2" width="5.7109375" style="106" customWidth="1"/>
    <col min="3" max="3" width="6.85546875" style="106" customWidth="1"/>
    <col min="4" max="4" width="19.28515625" style="106" customWidth="1"/>
    <col min="5" max="5" width="4.140625" style="106" customWidth="1"/>
    <col min="6" max="6" width="19.7109375" style="106" customWidth="1"/>
    <col min="7" max="7" width="2" style="106" customWidth="1"/>
    <col min="8" max="8" width="19.7109375" style="106" customWidth="1"/>
    <col min="9" max="9" width="2" style="106" customWidth="1"/>
    <col min="10" max="10" width="19.7109375" style="106" customWidth="1"/>
    <col min="11" max="11" width="2.42578125" style="106" customWidth="1"/>
    <col min="12" max="12" width="19.7109375" style="106" customWidth="1"/>
    <col min="13" max="13" width="2.5703125" style="106" customWidth="1"/>
    <col min="14" max="14" width="19.7109375" style="106" customWidth="1"/>
    <col min="15" max="15" width="5.7109375" style="106" customWidth="1"/>
    <col min="16" max="16384" width="11.42578125" style="106"/>
  </cols>
  <sheetData>
    <row r="1" spans="2:16" ht="20.25" customHeight="1" x14ac:dyDescent="0.25"/>
    <row r="2" spans="2:16" ht="27" customHeight="1" x14ac:dyDescent="0.25">
      <c r="B2" s="214" t="s">
        <v>325</v>
      </c>
      <c r="C2" s="215"/>
      <c r="D2" s="215"/>
      <c r="E2" s="215"/>
      <c r="F2" s="215"/>
      <c r="G2" s="215"/>
      <c r="H2" s="215"/>
      <c r="I2" s="215"/>
      <c r="J2" s="215"/>
      <c r="K2" s="215"/>
      <c r="L2" s="215"/>
      <c r="M2" s="215"/>
      <c r="N2" s="215"/>
      <c r="O2" s="216"/>
      <c r="P2" s="137"/>
    </row>
    <row r="3" spans="2:16" ht="30" customHeight="1" x14ac:dyDescent="0.25">
      <c r="B3" s="217"/>
      <c r="C3" s="218"/>
      <c r="D3" s="218"/>
      <c r="E3" s="218"/>
      <c r="F3" s="218"/>
      <c r="G3" s="218"/>
      <c r="H3" s="218"/>
      <c r="I3" s="218"/>
      <c r="J3" s="218"/>
      <c r="K3" s="218"/>
      <c r="L3" s="218"/>
      <c r="M3" s="218"/>
      <c r="N3" s="218"/>
      <c r="O3" s="219"/>
      <c r="P3" s="137"/>
    </row>
    <row r="4" spans="2:16" ht="20.25" customHeight="1" x14ac:dyDescent="0.25">
      <c r="B4" s="109"/>
      <c r="C4" s="111"/>
      <c r="D4" s="111"/>
      <c r="E4" s="111"/>
      <c r="F4" s="111"/>
      <c r="G4" s="111"/>
      <c r="H4" s="111"/>
      <c r="I4" s="111"/>
      <c r="J4" s="111"/>
      <c r="K4" s="111"/>
      <c r="L4" s="111"/>
      <c r="M4" s="111"/>
      <c r="N4" s="111"/>
      <c r="O4" s="124"/>
      <c r="P4" s="109"/>
    </row>
    <row r="5" spans="2:16" x14ac:dyDescent="0.25">
      <c r="B5" s="109"/>
      <c r="C5" s="111"/>
      <c r="D5" s="110"/>
      <c r="E5" s="111"/>
      <c r="F5" s="110"/>
      <c r="G5" s="111"/>
      <c r="H5" s="110"/>
      <c r="I5" s="111"/>
      <c r="J5" s="110"/>
      <c r="K5" s="111"/>
      <c r="L5" s="110"/>
      <c r="M5" s="111"/>
      <c r="N5" s="110"/>
      <c r="O5" s="124"/>
      <c r="P5" s="109"/>
    </row>
    <row r="6" spans="2:16" ht="40.5" customHeight="1" x14ac:dyDescent="0.25">
      <c r="B6" s="109"/>
      <c r="C6" s="213" t="s">
        <v>320</v>
      </c>
      <c r="D6" s="112" t="str">
        <f>Datos!T2</f>
        <v>Casi seguro (5)</v>
      </c>
      <c r="E6" s="111"/>
      <c r="F6" s="113">
        <f>COUNTIFS(Mapa_Proceso!$Q$12:$Q$4916,$D6,Mapa_Proceso!$R$12:$R$4916,F$16)</f>
        <v>0</v>
      </c>
      <c r="G6" s="114"/>
      <c r="H6" s="113">
        <f>COUNTIFS(Mapa_Proceso!$Q$12:$Q$4916,$D6,Mapa_Proceso!$R$12:$R$4916,H$16)</f>
        <v>0</v>
      </c>
      <c r="I6" s="114"/>
      <c r="J6" s="115">
        <f>COUNTIFS(Mapa_Proceso!$Q$12:$Q$4916,$D6,Mapa_Proceso!$R$12:$R$4916,J$16)</f>
        <v>0</v>
      </c>
      <c r="K6" s="114"/>
      <c r="L6" s="115">
        <f>COUNTIFS(Mapa_Proceso!$Q$12:$Q$4916,$D6,Mapa_Proceso!$R$12:$R$4916,L$16)</f>
        <v>0</v>
      </c>
      <c r="M6" s="114"/>
      <c r="N6" s="115">
        <f>COUNTIFS(Mapa_Proceso!$Q$12:$Q$4916,$D6,Mapa_Proceso!$R$12:$R$4916,N$16)</f>
        <v>0</v>
      </c>
      <c r="O6" s="124"/>
      <c r="P6" s="109"/>
    </row>
    <row r="7" spans="2:16" ht="12" customHeight="1" x14ac:dyDescent="0.25">
      <c r="B7" s="109"/>
      <c r="C7" s="213"/>
      <c r="D7" s="116"/>
      <c r="E7" s="111"/>
      <c r="F7" s="117"/>
      <c r="G7" s="114"/>
      <c r="H7" s="117"/>
      <c r="I7" s="114"/>
      <c r="J7" s="117"/>
      <c r="K7" s="114"/>
      <c r="L7" s="117"/>
      <c r="M7" s="114"/>
      <c r="N7" s="117"/>
      <c r="O7" s="124"/>
      <c r="P7" s="109"/>
    </row>
    <row r="8" spans="2:16" ht="40.5" customHeight="1" x14ac:dyDescent="0.25">
      <c r="B8" s="109"/>
      <c r="C8" s="213"/>
      <c r="D8" s="112" t="str">
        <f>Datos!T3</f>
        <v>Probable (4)</v>
      </c>
      <c r="E8" s="111"/>
      <c r="F8" s="118">
        <f>COUNTIFS(Mapa_Proceso!$Q$12:$Q$4916,$D8,Mapa_Proceso!$R$12:$R$4916,F$16)</f>
        <v>0</v>
      </c>
      <c r="G8" s="114"/>
      <c r="H8" s="113">
        <f>COUNTIFS(Mapa_Proceso!$Q$12:$Q$4916,$D8,Mapa_Proceso!$R$12:$R$4916,H$16)</f>
        <v>0</v>
      </c>
      <c r="I8" s="114"/>
      <c r="J8" s="113">
        <f>COUNTIFS(Mapa_Proceso!$Q$12:$Q$4916,$D8,Mapa_Proceso!$R$12:$R$4916,J$16)</f>
        <v>0</v>
      </c>
      <c r="K8" s="114"/>
      <c r="L8" s="115">
        <f>COUNTIFS(Mapa_Proceso!$Q$12:$Q$4916,$D8,Mapa_Proceso!$R$12:$R$4916,L$16)</f>
        <v>0</v>
      </c>
      <c r="M8" s="114"/>
      <c r="N8" s="115">
        <f>COUNTIFS(Mapa_Proceso!$Q$12:$Q$4916,$D8,Mapa_Proceso!$R$12:$R$4916,N$16)</f>
        <v>0</v>
      </c>
      <c r="O8" s="124"/>
      <c r="P8" s="109"/>
    </row>
    <row r="9" spans="2:16" ht="11.25" customHeight="1" x14ac:dyDescent="0.25">
      <c r="B9" s="109"/>
      <c r="C9" s="213"/>
      <c r="D9" s="116"/>
      <c r="E9" s="111"/>
      <c r="F9" s="117"/>
      <c r="G9" s="114"/>
      <c r="H9" s="117"/>
      <c r="I9" s="114"/>
      <c r="J9" s="117"/>
      <c r="K9" s="114"/>
      <c r="L9" s="117"/>
      <c r="M9" s="114"/>
      <c r="N9" s="117"/>
      <c r="O9" s="124"/>
      <c r="P9" s="109"/>
    </row>
    <row r="10" spans="2:16" ht="40.5" customHeight="1" x14ac:dyDescent="0.25">
      <c r="B10" s="109"/>
      <c r="C10" s="213"/>
      <c r="D10" s="112" t="str">
        <f>Datos!T4</f>
        <v>Posible (3)</v>
      </c>
      <c r="E10" s="111"/>
      <c r="F10" s="119">
        <f>COUNTIFS(Mapa_Proceso!$Q$12:$Q$4916,$D10,Mapa_Proceso!$R$12:$R$4916,F$16)</f>
        <v>0</v>
      </c>
      <c r="G10" s="114"/>
      <c r="H10" s="118">
        <f>COUNTIFS(Mapa_Proceso!$Q$12:$Q$4916,$D10,Mapa_Proceso!$R$12:$R$4916,H$16)</f>
        <v>0</v>
      </c>
      <c r="I10" s="114"/>
      <c r="J10" s="113">
        <f>COUNTIFS(Mapa_Proceso!$Q$12:$Q$4916,$D10,Mapa_Proceso!$R$12:$R$4916,J$16)</f>
        <v>0</v>
      </c>
      <c r="K10" s="114"/>
      <c r="L10" s="115">
        <f>COUNTIFS(Mapa_Proceso!$Q$12:$Q$4916,$D10,Mapa_Proceso!$R$12:$R$4916,L$16)</f>
        <v>0</v>
      </c>
      <c r="M10" s="114"/>
      <c r="N10" s="115">
        <f>COUNTIFS(Mapa_Proceso!$Q$12:$Q$4916,$D10,Mapa_Proceso!$R$12:$R$4916,N$16)</f>
        <v>0</v>
      </c>
      <c r="O10" s="124"/>
      <c r="P10" s="109"/>
    </row>
    <row r="11" spans="2:16" ht="9" customHeight="1" x14ac:dyDescent="0.25">
      <c r="B11" s="109"/>
      <c r="C11" s="213"/>
      <c r="D11" s="116"/>
      <c r="E11" s="111"/>
      <c r="F11" s="117"/>
      <c r="G11" s="114"/>
      <c r="H11" s="117"/>
      <c r="I11" s="114"/>
      <c r="J11" s="117"/>
      <c r="K11" s="114"/>
      <c r="L11" s="117"/>
      <c r="M11" s="114"/>
      <c r="N11" s="117"/>
      <c r="O11" s="124"/>
      <c r="P11" s="109"/>
    </row>
    <row r="12" spans="2:16" ht="40.5" customHeight="1" x14ac:dyDescent="0.25">
      <c r="B12" s="109"/>
      <c r="C12" s="213"/>
      <c r="D12" s="112" t="str">
        <f>Datos!T5</f>
        <v>Improbable (2)</v>
      </c>
      <c r="E12" s="111"/>
      <c r="F12" s="119">
        <f>COUNTIFS(Mapa_Proceso!$Q$12:$Q$4916,$D12,Mapa_Proceso!$R$12:$R$4916,F$16)</f>
        <v>0</v>
      </c>
      <c r="G12" s="114"/>
      <c r="H12" s="119">
        <f>COUNTIFS(Mapa_Proceso!$Q$12:$Q$4916,$D12,Mapa_Proceso!$R$12:$R$4916,H$16)</f>
        <v>0</v>
      </c>
      <c r="I12" s="114"/>
      <c r="J12" s="118">
        <f>COUNTIFS(Mapa_Proceso!$Q$12:$Q$4916,$D12,Mapa_Proceso!$R$12:$R$4916,J$16)</f>
        <v>0</v>
      </c>
      <c r="K12" s="114"/>
      <c r="L12" s="113">
        <f>COUNTIFS(Mapa_Proceso!$Q$12:$Q$4916,$D12,Mapa_Proceso!$R$12:$R$4916,L$16)</f>
        <v>0</v>
      </c>
      <c r="M12" s="114"/>
      <c r="N12" s="115">
        <f>COUNTIFS(Mapa_Proceso!$Q$12:$Q$4916,$D12,Mapa_Proceso!$R$12:$R$4916,N$16)</f>
        <v>0</v>
      </c>
      <c r="O12" s="124"/>
      <c r="P12" s="109"/>
    </row>
    <row r="13" spans="2:16" ht="9.75" customHeight="1" x14ac:dyDescent="0.25">
      <c r="B13" s="109"/>
      <c r="C13" s="213"/>
      <c r="D13" s="116"/>
      <c r="E13" s="111"/>
      <c r="F13" s="117"/>
      <c r="G13" s="114"/>
      <c r="H13" s="117"/>
      <c r="I13" s="114"/>
      <c r="J13" s="117"/>
      <c r="K13" s="114"/>
      <c r="L13" s="117"/>
      <c r="M13" s="114"/>
      <c r="N13" s="117"/>
      <c r="O13" s="124"/>
      <c r="P13" s="109"/>
    </row>
    <row r="14" spans="2:16" ht="40.5" customHeight="1" x14ac:dyDescent="0.25">
      <c r="B14" s="109"/>
      <c r="C14" s="213"/>
      <c r="D14" s="112" t="s">
        <v>144</v>
      </c>
      <c r="E14" s="111"/>
      <c r="F14" s="119">
        <f>COUNTIFS(Mapa_Proceso!$Q$12:$Q$4916,$D14,Mapa_Proceso!$R$12:$R$4916,F$16)</f>
        <v>0</v>
      </c>
      <c r="G14" s="114"/>
      <c r="H14" s="119">
        <f>COUNTIFS(Mapa_Proceso!$Q$12:$Q$4916,$D14,Mapa_Proceso!$R$12:$R$4916,H$16)</f>
        <v>0</v>
      </c>
      <c r="I14" s="114"/>
      <c r="J14" s="118">
        <f>COUNTIFS(Mapa_Proceso!$Q$12:$Q$4916,$D14,Mapa_Proceso!$R$12:$R$4916,J$16)</f>
        <v>3</v>
      </c>
      <c r="K14" s="114"/>
      <c r="L14" s="113">
        <f>COUNTIFS(Mapa_Proceso!$Q$12:$Q$4916,$D14,Mapa_Proceso!$R$12:$R$4916,L$16)</f>
        <v>13</v>
      </c>
      <c r="M14" s="114"/>
      <c r="N14" s="115">
        <f>COUNTIFS(Mapa_Proceso!$Q$12:$Q$4916,$D14,Mapa_Proceso!$R$12:$R$4916,N$16)</f>
        <v>5</v>
      </c>
      <c r="O14" s="124"/>
      <c r="P14" s="109"/>
    </row>
    <row r="15" spans="2:16" ht="27.75" customHeight="1" x14ac:dyDescent="0.25">
      <c r="B15" s="109"/>
      <c r="C15" s="111"/>
      <c r="D15" s="110"/>
      <c r="E15" s="111"/>
      <c r="F15" s="110"/>
      <c r="G15" s="111"/>
      <c r="H15" s="110"/>
      <c r="I15" s="111"/>
      <c r="J15" s="110"/>
      <c r="K15" s="111"/>
      <c r="L15" s="110"/>
      <c r="M15" s="111"/>
      <c r="N15" s="110"/>
      <c r="O15" s="124"/>
      <c r="P15" s="109"/>
    </row>
    <row r="16" spans="2:16" ht="41.25" customHeight="1" x14ac:dyDescent="0.25">
      <c r="B16" s="109"/>
      <c r="C16" s="111"/>
      <c r="D16" s="111"/>
      <c r="E16" s="111"/>
      <c r="F16" s="112" t="str">
        <f>Datos!U6</f>
        <v>Insignificante (1)</v>
      </c>
      <c r="G16" s="120"/>
      <c r="H16" s="112" t="str">
        <f>Datos!U5</f>
        <v>Menor (2)</v>
      </c>
      <c r="I16" s="120"/>
      <c r="J16" s="112" t="str">
        <f>Datos!U4</f>
        <v>Moderado (3)</v>
      </c>
      <c r="K16" s="120"/>
      <c r="L16" s="112" t="str">
        <f>Datos!U3</f>
        <v>Mayor (4)</v>
      </c>
      <c r="M16" s="120"/>
      <c r="N16" s="112" t="str">
        <f>Datos!U2</f>
        <v>Catastrófico (5)</v>
      </c>
      <c r="O16" s="124"/>
      <c r="P16" s="109"/>
    </row>
    <row r="17" spans="2:16" ht="41.25" customHeight="1" x14ac:dyDescent="0.25">
      <c r="B17" s="109"/>
      <c r="C17" s="111"/>
      <c r="D17" s="111"/>
      <c r="E17" s="111"/>
      <c r="F17" s="121"/>
      <c r="G17" s="122"/>
      <c r="H17" s="121"/>
      <c r="I17" s="122"/>
      <c r="J17" s="123" t="s">
        <v>319</v>
      </c>
      <c r="K17" s="122"/>
      <c r="L17" s="121"/>
      <c r="M17" s="122"/>
      <c r="N17" s="121"/>
      <c r="O17" s="124"/>
      <c r="P17" s="109"/>
    </row>
    <row r="18" spans="2:16" ht="18" customHeight="1" x14ac:dyDescent="0.25">
      <c r="B18" s="109"/>
      <c r="C18" s="111"/>
      <c r="D18" s="111"/>
      <c r="E18" s="111"/>
      <c r="F18" s="111"/>
      <c r="G18" s="111"/>
      <c r="H18" s="111"/>
      <c r="I18" s="111"/>
      <c r="J18" s="111"/>
      <c r="K18" s="111"/>
      <c r="L18" s="111"/>
      <c r="M18" s="111"/>
      <c r="N18" s="111"/>
      <c r="O18" s="124"/>
      <c r="P18" s="109"/>
    </row>
    <row r="19" spans="2:16" ht="26.25" x14ac:dyDescent="0.25">
      <c r="B19" s="109"/>
      <c r="C19" s="111"/>
      <c r="D19" s="123" t="s">
        <v>237</v>
      </c>
      <c r="E19" s="111"/>
      <c r="F19" s="125">
        <f>F10+F12+F14+H12+H14</f>
        <v>0</v>
      </c>
      <c r="G19" s="114"/>
      <c r="H19" s="125">
        <f>F8+H10+J12+J14</f>
        <v>3</v>
      </c>
      <c r="I19" s="114"/>
      <c r="J19" s="125">
        <f>F6+H6+H8+J8+J10+L12+L14</f>
        <v>13</v>
      </c>
      <c r="K19" s="114"/>
      <c r="L19" s="125">
        <f>J6+L6+N6+L8+N8+L10+N10+N12+N14</f>
        <v>5</v>
      </c>
      <c r="M19" s="122"/>
      <c r="N19" s="122"/>
      <c r="O19" s="124"/>
      <c r="P19" s="109"/>
    </row>
    <row r="20" spans="2:16" ht="26.25" customHeight="1" x14ac:dyDescent="0.3">
      <c r="B20" s="109"/>
      <c r="C20" s="111"/>
      <c r="D20" s="126">
        <f>SUM(F6:N14)</f>
        <v>21</v>
      </c>
      <c r="E20" s="111"/>
      <c r="F20" s="127" t="s">
        <v>321</v>
      </c>
      <c r="G20" s="128"/>
      <c r="H20" s="129" t="s">
        <v>86</v>
      </c>
      <c r="I20" s="128"/>
      <c r="J20" s="130" t="s">
        <v>322</v>
      </c>
      <c r="K20" s="128"/>
      <c r="L20" s="131" t="s">
        <v>323</v>
      </c>
      <c r="M20" s="111"/>
      <c r="N20" s="111"/>
      <c r="O20" s="124"/>
      <c r="P20" s="109"/>
    </row>
    <row r="21" spans="2:16" x14ac:dyDescent="0.25">
      <c r="B21" s="132"/>
      <c r="C21" s="133"/>
      <c r="D21" s="133"/>
      <c r="E21" s="133"/>
      <c r="F21" s="133"/>
      <c r="G21" s="133"/>
      <c r="H21" s="133"/>
      <c r="I21" s="133"/>
      <c r="J21" s="133"/>
      <c r="K21" s="133"/>
      <c r="L21" s="133"/>
      <c r="M21" s="133"/>
      <c r="N21" s="133"/>
      <c r="O21" s="134"/>
      <c r="P21" s="109"/>
    </row>
  </sheetData>
  <sheetProtection algorithmName="SHA-512" hashValue="4nGpa/mW7j0rIsscG8etBlMAu+OlX5Kj2RBZoSXg/LXVP5KzcbXXwQo3YbeWw8XFAFwvXyJosNbQDWT7/CGCGw==" saltValue="D1v+Ma1IADF0aLOy2v4Ibg=="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289</v>
      </c>
    </row>
    <row r="2" spans="1:2" x14ac:dyDescent="0.25">
      <c r="A2" s="18" t="s">
        <v>147</v>
      </c>
      <c r="B2" t="s">
        <v>271</v>
      </c>
    </row>
    <row r="3" spans="1:2" x14ac:dyDescent="0.25">
      <c r="A3" s="18" t="s">
        <v>90</v>
      </c>
      <c r="B3" t="s">
        <v>272</v>
      </c>
    </row>
    <row r="4" spans="1:2" x14ac:dyDescent="0.25">
      <c r="A4" s="18" t="s">
        <v>216</v>
      </c>
      <c r="B4" t="s">
        <v>273</v>
      </c>
    </row>
    <row r="5" spans="1:2" x14ac:dyDescent="0.25">
      <c r="A5" s="18" t="s">
        <v>201</v>
      </c>
      <c r="B5" t="s">
        <v>273</v>
      </c>
    </row>
    <row r="6" spans="1:2" x14ac:dyDescent="0.25">
      <c r="A6" s="18" t="s">
        <v>169</v>
      </c>
      <c r="B6" t="s">
        <v>274</v>
      </c>
    </row>
    <row r="7" spans="1:2" ht="25.5" x14ac:dyDescent="0.25">
      <c r="A7" s="18" t="s">
        <v>186</v>
      </c>
      <c r="B7" t="s">
        <v>274</v>
      </c>
    </row>
    <row r="8" spans="1:2" x14ac:dyDescent="0.25">
      <c r="A8" s="18" t="s">
        <v>209</v>
      </c>
      <c r="B8" t="s">
        <v>275</v>
      </c>
    </row>
    <row r="9" spans="1:2" x14ac:dyDescent="0.25">
      <c r="A9" s="18" t="s">
        <v>182</v>
      </c>
      <c r="B9" t="s">
        <v>276</v>
      </c>
    </row>
    <row r="10" spans="1:2" x14ac:dyDescent="0.25">
      <c r="A10" s="18" t="s">
        <v>159</v>
      </c>
      <c r="B10" t="s">
        <v>277</v>
      </c>
    </row>
    <row r="11" spans="1:2" ht="25.5" x14ac:dyDescent="0.25">
      <c r="A11" s="18" t="s">
        <v>189</v>
      </c>
      <c r="B11" t="s">
        <v>278</v>
      </c>
    </row>
    <row r="12" spans="1:2" x14ac:dyDescent="0.25">
      <c r="A12" s="18" t="s">
        <v>225</v>
      </c>
      <c r="B12" t="s">
        <v>279</v>
      </c>
    </row>
    <row r="13" spans="1:2" x14ac:dyDescent="0.25">
      <c r="A13" s="18" t="s">
        <v>36</v>
      </c>
      <c r="B13" t="s">
        <v>280</v>
      </c>
    </row>
    <row r="14" spans="1:2" ht="38.25" x14ac:dyDescent="0.25">
      <c r="A14" s="18" t="s">
        <v>65</v>
      </c>
      <c r="B14" t="s">
        <v>281</v>
      </c>
    </row>
    <row r="15" spans="1:2" x14ac:dyDescent="0.25">
      <c r="A15" s="18" t="s">
        <v>193</v>
      </c>
      <c r="B15" t="s">
        <v>282</v>
      </c>
    </row>
    <row r="16" spans="1:2" x14ac:dyDescent="0.25">
      <c r="A16" s="18" t="s">
        <v>112</v>
      </c>
      <c r="B16" t="s">
        <v>283</v>
      </c>
    </row>
    <row r="17" spans="1:2" x14ac:dyDescent="0.25">
      <c r="A17" s="18" t="s">
        <v>219</v>
      </c>
      <c r="B17" t="s">
        <v>284</v>
      </c>
    </row>
    <row r="18" spans="1:2" x14ac:dyDescent="0.25">
      <c r="A18" s="18" t="s">
        <v>197</v>
      </c>
      <c r="B18" t="s">
        <v>285</v>
      </c>
    </row>
    <row r="19" spans="1:2" x14ac:dyDescent="0.25">
      <c r="A19" s="18" t="s">
        <v>213</v>
      </c>
      <c r="B19" t="s">
        <v>285</v>
      </c>
    </row>
    <row r="20" spans="1:2" x14ac:dyDescent="0.25">
      <c r="A20" s="18" t="s">
        <v>205</v>
      </c>
      <c r="B20" t="s">
        <v>285</v>
      </c>
    </row>
    <row r="21" spans="1:2" x14ac:dyDescent="0.25">
      <c r="A21" s="18" t="s">
        <v>222</v>
      </c>
      <c r="B21" t="s">
        <v>286</v>
      </c>
    </row>
    <row r="22" spans="1:2" x14ac:dyDescent="0.25">
      <c r="A22" s="18" t="s">
        <v>176</v>
      </c>
      <c r="B22" t="s">
        <v>287</v>
      </c>
    </row>
    <row r="23" spans="1:2" x14ac:dyDescent="0.25">
      <c r="A23" s="18" t="s">
        <v>130</v>
      </c>
      <c r="B23" t="s">
        <v>288</v>
      </c>
    </row>
  </sheetData>
  <sheetProtection algorithmName="SHA-512" hashValue="EeMZAA6u3qkeX49xwd52VwEXxHFA3AyeOY78KiRMt3CUdtHHroNPnFemGJs4yv5VJXdqhreSKcS6Fzcy2XVo0w==" saltValue="VDbfI/VWiehW9VDv6IUZ+Q==" spinCount="100000"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tabColor rgb="FF92D050"/>
  </sheetPr>
  <dimension ref="A3:C19"/>
  <sheetViews>
    <sheetView zoomScale="80" zoomScaleNormal="80" workbookViewId="0"/>
  </sheetViews>
  <sheetFormatPr baseColWidth="10" defaultRowHeight="15" x14ac:dyDescent="0.25"/>
  <cols>
    <col min="1" max="1" width="24.28515625" style="106" bestFit="1" customWidth="1"/>
    <col min="2" max="2" width="56.5703125" style="106" bestFit="1" customWidth="1"/>
    <col min="3" max="3" width="16.7109375" style="106" bestFit="1" customWidth="1"/>
    <col min="4" max="4" width="23.140625" style="106" bestFit="1" customWidth="1"/>
    <col min="5" max="16384" width="11.42578125" style="106"/>
  </cols>
  <sheetData>
    <row r="3" spans="1:3" x14ac:dyDescent="0.25">
      <c r="A3" s="138" t="s">
        <v>266</v>
      </c>
      <c r="B3" s="138" t="s">
        <v>256</v>
      </c>
      <c r="C3" s="106" t="s">
        <v>270</v>
      </c>
    </row>
    <row r="4" spans="1:3" x14ac:dyDescent="0.25">
      <c r="A4" s="106" t="s">
        <v>64</v>
      </c>
      <c r="B4" s="106" t="s">
        <v>40</v>
      </c>
      <c r="C4" s="139">
        <v>9</v>
      </c>
    </row>
    <row r="5" spans="1:3" x14ac:dyDescent="0.25">
      <c r="B5" s="106" t="s">
        <v>68</v>
      </c>
      <c r="C5" s="139">
        <v>6</v>
      </c>
    </row>
    <row r="6" spans="1:3" x14ac:dyDescent="0.25">
      <c r="B6" s="106" t="s">
        <v>116</v>
      </c>
      <c r="C6" s="139">
        <v>2</v>
      </c>
    </row>
    <row r="7" spans="1:3" x14ac:dyDescent="0.25">
      <c r="B7" s="106" t="s">
        <v>150</v>
      </c>
      <c r="C7" s="139">
        <v>2</v>
      </c>
    </row>
    <row r="8" spans="1:3" x14ac:dyDescent="0.25">
      <c r="B8" s="106" t="s">
        <v>94</v>
      </c>
      <c r="C8" s="139">
        <v>2</v>
      </c>
    </row>
    <row r="9" spans="1:3" x14ac:dyDescent="0.25">
      <c r="A9" s="106" t="s">
        <v>305</v>
      </c>
      <c r="C9" s="139">
        <v>21</v>
      </c>
    </row>
    <row r="10" spans="1:3" x14ac:dyDescent="0.25">
      <c r="A10" s="106" t="s">
        <v>35</v>
      </c>
      <c r="B10" s="106" t="s">
        <v>39</v>
      </c>
      <c r="C10" s="139">
        <v>12</v>
      </c>
    </row>
    <row r="11" spans="1:3" x14ac:dyDescent="0.25">
      <c r="B11" s="106" t="s">
        <v>93</v>
      </c>
      <c r="C11" s="139">
        <v>41</v>
      </c>
    </row>
    <row r="12" spans="1:3" x14ac:dyDescent="0.25">
      <c r="B12" s="106" t="s">
        <v>115</v>
      </c>
      <c r="C12" s="139">
        <v>4</v>
      </c>
    </row>
    <row r="13" spans="1:3" x14ac:dyDescent="0.25">
      <c r="B13" s="106" t="s">
        <v>133</v>
      </c>
      <c r="C13" s="139">
        <v>12</v>
      </c>
    </row>
    <row r="14" spans="1:3" x14ac:dyDescent="0.25">
      <c r="B14" s="106" t="s">
        <v>149</v>
      </c>
      <c r="C14" s="139">
        <v>2</v>
      </c>
    </row>
    <row r="15" spans="1:3" x14ac:dyDescent="0.25">
      <c r="B15" s="106" t="s">
        <v>171</v>
      </c>
      <c r="C15" s="139">
        <v>10</v>
      </c>
    </row>
    <row r="16" spans="1:3" x14ac:dyDescent="0.25">
      <c r="B16" s="106" t="s">
        <v>178</v>
      </c>
      <c r="C16" s="139">
        <v>2</v>
      </c>
    </row>
    <row r="17" spans="1:3" x14ac:dyDescent="0.25">
      <c r="B17" s="106" t="s">
        <v>161</v>
      </c>
      <c r="C17" s="139">
        <v>2</v>
      </c>
    </row>
    <row r="18" spans="1:3" x14ac:dyDescent="0.25">
      <c r="A18" s="106" t="s">
        <v>306</v>
      </c>
      <c r="C18" s="139">
        <v>85</v>
      </c>
    </row>
    <row r="19" spans="1:3" x14ac:dyDescent="0.25">
      <c r="A19" s="106" t="s">
        <v>268</v>
      </c>
      <c r="C19" s="139">
        <v>106</v>
      </c>
    </row>
  </sheetData>
  <sheetProtection algorithmName="SHA-512" hashValue="+a2GxjLxrLd3dC+Jxs9v9CaRWHcIXKPAjnuNKvqjA4iuMPOtqjAIRoIhbUvwJYsNszxzrqVuzZZkH0LMgeDljQ==" saltValue="Iqfu2QSGJFw5t8l9x56BU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dimension ref="A1:B14"/>
  <sheetViews>
    <sheetView showGridLines="0" workbookViewId="0"/>
  </sheetViews>
  <sheetFormatPr baseColWidth="10" defaultRowHeight="15" x14ac:dyDescent="0.25"/>
  <cols>
    <col min="1" max="1" width="22.5703125" style="106" customWidth="1"/>
    <col min="2" max="2" width="4.28515625" style="106" customWidth="1"/>
    <col min="3" max="3" width="11.85546875" style="106" customWidth="1"/>
    <col min="4" max="4" width="21.140625" style="106" customWidth="1"/>
    <col min="5" max="16384" width="11.42578125" style="106"/>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6" t="s">
        <v>312</v>
      </c>
      <c r="B9" s="106" t="e">
        <f>COUNTIF(Mapa_Proceso!#REF!,Perpectivas!$A$3)+COUNTIF(Mapa_Proceso!#REF!,Perpectivas!$A$4)+COUNTIF(Mapa_Proceso!#REF!,Perpectivas!$A$2)</f>
        <v>#REF!</v>
      </c>
    </row>
    <row r="10" spans="1:2" x14ac:dyDescent="0.25">
      <c r="A10" s="106" t="s">
        <v>136</v>
      </c>
      <c r="B10" s="106" t="e">
        <f>COUNTIF(Mapa_Proceso!#REF!,Perpectivas!$A$3)+COUNTIF(Mapa_Proceso!#REF!,Perpectivas!$A$4)+COUNTIF(Mapa_Proceso!#REF!,Perpectivas!$A$2)</f>
        <v>#REF!</v>
      </c>
    </row>
    <row r="11" spans="1:2" x14ac:dyDescent="0.25">
      <c r="A11" s="106" t="s">
        <v>70</v>
      </c>
      <c r="B11" s="106" t="e">
        <f>COUNTIF(Mapa_Proceso!#REF!,Perpectivas!$A$3)+COUNTIF(Mapa_Proceso!#REF!,Perpectivas!$A$4)+COUNTIF(Mapa_Proceso!#REF!,Perpectivas!$A$2)</f>
        <v>#REF!</v>
      </c>
    </row>
    <row r="12" spans="1:2" x14ac:dyDescent="0.25">
      <c r="A12" s="106" t="s">
        <v>311</v>
      </c>
      <c r="B12" s="106" t="e">
        <f>COUNTIF(Mapa_Proceso!#REF!,Perpectivas!$A$3)+COUNTIF(Mapa_Proceso!#REF!,Perpectivas!$A$4)+COUNTIF(Mapa_Proceso!#REF!,Perpectivas!$A$2)</f>
        <v>#REF!</v>
      </c>
    </row>
    <row r="13" spans="1:2" x14ac:dyDescent="0.25">
      <c r="A13" s="106" t="s">
        <v>310</v>
      </c>
      <c r="B13" s="106" t="e">
        <f>COUNTIF(Mapa_Proceso!#REF!,Perpectivas!$A$3)+COUNTIF(Mapa_Proceso!#REF!,Perpectivas!$A$4)+COUNTIF(Mapa_Proceso!#REF!,Perpectivas!$A$2)</f>
        <v>#REF!</v>
      </c>
    </row>
    <row r="14" spans="1:2" x14ac:dyDescent="0.25">
      <c r="A14" s="106" t="s">
        <v>152</v>
      </c>
      <c r="B14" s="106" t="e">
        <f>COUNTIF(Mapa_Proceso!#REF!,Perpectivas!$A$3)+COUNTIF(Mapa_Proceso!#REF!,Perpectivas!$A$4)+COUNTIF(Mapa_Proceso!#REF!,Perpectivas!$A$2)</f>
        <v>#REF!</v>
      </c>
    </row>
  </sheetData>
  <sheetProtection algorithmName="SHA-512" hashValue="FPLG1dyZdfGh/W+O6jk/r+u34LPsOAE858gGWsz21SgHAcYXPXnHGxdj0LuGybYK0FkiMk854aZnIL32eBqGnA==" saltValue="tu1ddZmcrfofHr3+Qzeh7w=="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workbookViewId="0"/>
  </sheetViews>
  <sheetFormatPr baseColWidth="10" defaultRowHeight="15" x14ac:dyDescent="0.25"/>
  <cols>
    <col min="1" max="1" width="17.5703125" bestFit="1" customWidth="1"/>
    <col min="2" max="2" width="22.42578125" bestFit="1" customWidth="1"/>
    <col min="3" max="3" width="15.5703125" customWidth="1"/>
    <col min="4" max="4" width="9.85546875" bestFit="1" customWidth="1"/>
    <col min="5" max="5" width="13.140625" bestFit="1" customWidth="1"/>
    <col min="6" max="6" width="14.28515625" customWidth="1"/>
    <col min="7"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697</v>
      </c>
    </row>
    <row r="3" spans="1:8" x14ac:dyDescent="0.25">
      <c r="A3" s="88" t="s">
        <v>270</v>
      </c>
      <c r="B3" s="88" t="s">
        <v>269</v>
      </c>
    </row>
    <row r="4" spans="1:8" x14ac:dyDescent="0.25">
      <c r="A4" s="88" t="s">
        <v>266</v>
      </c>
      <c r="B4" t="s">
        <v>52</v>
      </c>
      <c r="C4" t="s">
        <v>79</v>
      </c>
      <c r="D4" t="s">
        <v>125</v>
      </c>
      <c r="E4" t="s">
        <v>104</v>
      </c>
      <c r="F4" t="s">
        <v>267</v>
      </c>
      <c r="G4" t="s">
        <v>268</v>
      </c>
    </row>
    <row r="5" spans="1:8" x14ac:dyDescent="0.25">
      <c r="A5" s="89" t="s">
        <v>51</v>
      </c>
      <c r="B5" s="90">
        <v>1</v>
      </c>
      <c r="C5" s="90"/>
      <c r="D5" s="90"/>
      <c r="E5" s="90">
        <v>4</v>
      </c>
      <c r="F5" s="90"/>
      <c r="G5" s="90">
        <v>5</v>
      </c>
    </row>
    <row r="6" spans="1:8" x14ac:dyDescent="0.25">
      <c r="A6" s="89" t="s">
        <v>124</v>
      </c>
      <c r="B6" s="90"/>
      <c r="C6" s="90">
        <v>3</v>
      </c>
      <c r="D6" s="90">
        <v>1</v>
      </c>
      <c r="E6" s="90">
        <v>3</v>
      </c>
      <c r="F6" s="90"/>
      <c r="G6" s="90">
        <v>7</v>
      </c>
    </row>
    <row r="7" spans="1:8" x14ac:dyDescent="0.25">
      <c r="A7" s="89" t="s">
        <v>103</v>
      </c>
      <c r="B7" s="90"/>
      <c r="C7" s="90"/>
      <c r="D7" s="90">
        <v>7</v>
      </c>
      <c r="E7" s="90">
        <v>4</v>
      </c>
      <c r="F7" s="90"/>
      <c r="G7" s="90">
        <v>11</v>
      </c>
    </row>
    <row r="8" spans="1:8" x14ac:dyDescent="0.25">
      <c r="A8" s="89" t="s">
        <v>78</v>
      </c>
      <c r="B8" s="90">
        <v>1</v>
      </c>
      <c r="C8" s="90">
        <v>3</v>
      </c>
      <c r="D8" s="90">
        <v>1</v>
      </c>
      <c r="E8" s="90">
        <v>1</v>
      </c>
      <c r="F8" s="90"/>
      <c r="G8" s="90">
        <v>6</v>
      </c>
    </row>
    <row r="9" spans="1:8" x14ac:dyDescent="0.25">
      <c r="A9" s="89" t="s">
        <v>144</v>
      </c>
      <c r="B9" s="90">
        <v>9</v>
      </c>
      <c r="C9" s="90">
        <v>41</v>
      </c>
      <c r="D9" s="90">
        <v>4</v>
      </c>
      <c r="E9" s="90">
        <v>23</v>
      </c>
      <c r="F9" s="90"/>
      <c r="G9" s="90">
        <v>77</v>
      </c>
    </row>
    <row r="10" spans="1:8" x14ac:dyDescent="0.25">
      <c r="A10" s="89" t="s">
        <v>267</v>
      </c>
      <c r="B10" s="90"/>
      <c r="C10" s="90"/>
      <c r="D10" s="90"/>
      <c r="E10" s="90"/>
      <c r="F10" s="90"/>
      <c r="G10" s="90"/>
    </row>
    <row r="11" spans="1:8" x14ac:dyDescent="0.25">
      <c r="A11" s="89" t="s">
        <v>268</v>
      </c>
      <c r="B11" s="90">
        <v>11</v>
      </c>
      <c r="C11" s="90">
        <v>47</v>
      </c>
      <c r="D11" s="90">
        <v>13</v>
      </c>
      <c r="E11" s="90">
        <v>35</v>
      </c>
      <c r="F11" s="90"/>
      <c r="G11" s="90">
        <v>106</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698</v>
      </c>
    </row>
    <row r="19" spans="1:24" x14ac:dyDescent="0.25">
      <c r="A19" s="88" t="s">
        <v>270</v>
      </c>
      <c r="B19" s="88" t="s">
        <v>269</v>
      </c>
    </row>
    <row r="20" spans="1:24" x14ac:dyDescent="0.25">
      <c r="A20" s="88" t="s">
        <v>266</v>
      </c>
      <c r="B20" t="s">
        <v>52</v>
      </c>
      <c r="C20" t="s">
        <v>145</v>
      </c>
      <c r="D20" t="s">
        <v>79</v>
      </c>
      <c r="E20" t="s">
        <v>125</v>
      </c>
      <c r="F20" t="s">
        <v>104</v>
      </c>
      <c r="G20" t="s">
        <v>267</v>
      </c>
      <c r="H20" t="s">
        <v>268</v>
      </c>
    </row>
    <row r="21" spans="1:24" x14ac:dyDescent="0.25">
      <c r="A21" s="89" t="s">
        <v>124</v>
      </c>
      <c r="B21" s="90"/>
      <c r="C21" s="90">
        <v>2</v>
      </c>
      <c r="D21" s="90"/>
      <c r="E21" s="90">
        <v>1</v>
      </c>
      <c r="F21" s="90"/>
      <c r="G21" s="90"/>
      <c r="H21" s="90">
        <v>3</v>
      </c>
    </row>
    <row r="22" spans="1:24" x14ac:dyDescent="0.25">
      <c r="A22" s="89" t="s">
        <v>103</v>
      </c>
      <c r="B22" s="90"/>
      <c r="C22" s="90">
        <v>2</v>
      </c>
      <c r="D22" s="90">
        <v>1</v>
      </c>
      <c r="E22" s="90"/>
      <c r="F22" s="90">
        <v>1</v>
      </c>
      <c r="G22" s="90"/>
      <c r="H22" s="90">
        <v>4</v>
      </c>
    </row>
    <row r="23" spans="1:24" x14ac:dyDescent="0.25">
      <c r="A23" s="89" t="s">
        <v>78</v>
      </c>
      <c r="B23" s="90"/>
      <c r="C23" s="90">
        <v>1</v>
      </c>
      <c r="D23" s="90"/>
      <c r="E23" s="90">
        <v>1</v>
      </c>
      <c r="F23" s="90">
        <v>2</v>
      </c>
      <c r="G23" s="90"/>
      <c r="H23" s="90">
        <v>4</v>
      </c>
    </row>
    <row r="24" spans="1:24" x14ac:dyDescent="0.25">
      <c r="A24" s="89" t="s">
        <v>144</v>
      </c>
      <c r="B24" s="90">
        <v>5</v>
      </c>
      <c r="C24" s="90">
        <v>22</v>
      </c>
      <c r="D24" s="90">
        <v>15</v>
      </c>
      <c r="E24" s="90">
        <v>42</v>
      </c>
      <c r="F24" s="90">
        <v>11</v>
      </c>
      <c r="G24" s="90"/>
      <c r="H24" s="90">
        <v>95</v>
      </c>
    </row>
    <row r="25" spans="1:24" x14ac:dyDescent="0.25">
      <c r="A25" s="89" t="s">
        <v>267</v>
      </c>
      <c r="B25" s="90"/>
      <c r="C25" s="90"/>
      <c r="D25" s="90"/>
      <c r="E25" s="90"/>
      <c r="F25" s="90"/>
      <c r="G25" s="90"/>
      <c r="H25" s="90"/>
    </row>
    <row r="26" spans="1:24" x14ac:dyDescent="0.25">
      <c r="A26" s="89" t="s">
        <v>268</v>
      </c>
      <c r="B26" s="90">
        <v>5</v>
      </c>
      <c r="C26" s="90">
        <v>27</v>
      </c>
      <c r="D26" s="90">
        <v>16</v>
      </c>
      <c r="E26" s="90">
        <v>44</v>
      </c>
      <c r="F26" s="90">
        <v>14</v>
      </c>
      <c r="G26" s="90"/>
      <c r="H26" s="90">
        <v>106</v>
      </c>
    </row>
    <row r="31" spans="1:24" x14ac:dyDescent="0.25">
      <c r="A31" s="88" t="s">
        <v>315</v>
      </c>
      <c r="B31" s="88" t="s">
        <v>318</v>
      </c>
      <c r="C31" t="s">
        <v>270</v>
      </c>
    </row>
    <row r="32" spans="1:24" x14ac:dyDescent="0.25">
      <c r="A32" t="s">
        <v>81</v>
      </c>
      <c r="B32" t="s">
        <v>81</v>
      </c>
      <c r="C32" s="90">
        <v>13</v>
      </c>
      <c r="K32" s="88"/>
      <c r="L32" s="88"/>
      <c r="M32" s="88"/>
      <c r="N32" s="88"/>
      <c r="O32" s="88"/>
      <c r="P32" s="88"/>
      <c r="Q32" s="88"/>
      <c r="R32" s="88"/>
      <c r="S32" s="88"/>
      <c r="T32" s="88"/>
      <c r="U32" s="88"/>
      <c r="V32" s="88"/>
      <c r="W32" s="88"/>
      <c r="X32" s="88"/>
    </row>
    <row r="33" spans="1:3" x14ac:dyDescent="0.25">
      <c r="B33" t="s">
        <v>126</v>
      </c>
      <c r="C33" s="90">
        <v>30</v>
      </c>
    </row>
    <row r="34" spans="1:3" x14ac:dyDescent="0.25">
      <c r="B34" t="s">
        <v>105</v>
      </c>
      <c r="C34" s="90">
        <v>7</v>
      </c>
    </row>
    <row r="35" spans="1:3" x14ac:dyDescent="0.25">
      <c r="A35" t="s">
        <v>126</v>
      </c>
      <c r="B35" t="s">
        <v>126</v>
      </c>
      <c r="C35" s="90">
        <v>5</v>
      </c>
    </row>
    <row r="36" spans="1:3" x14ac:dyDescent="0.25">
      <c r="A36" t="s">
        <v>54</v>
      </c>
      <c r="B36" t="s">
        <v>81</v>
      </c>
      <c r="C36" s="90">
        <v>6</v>
      </c>
    </row>
    <row r="37" spans="1:3" x14ac:dyDescent="0.25">
      <c r="B37" t="s">
        <v>126</v>
      </c>
      <c r="C37" s="90">
        <v>3</v>
      </c>
    </row>
    <row r="38" spans="1:3" x14ac:dyDescent="0.25">
      <c r="B38" t="s">
        <v>54</v>
      </c>
      <c r="C38" s="90">
        <v>6</v>
      </c>
    </row>
    <row r="39" spans="1:3" x14ac:dyDescent="0.25">
      <c r="B39" t="s">
        <v>105</v>
      </c>
      <c r="C39" s="90">
        <v>3</v>
      </c>
    </row>
    <row r="40" spans="1:3" x14ac:dyDescent="0.25">
      <c r="A40" t="s">
        <v>105</v>
      </c>
      <c r="B40" t="s">
        <v>126</v>
      </c>
      <c r="C40" s="90">
        <v>31</v>
      </c>
    </row>
    <row r="41" spans="1:3" x14ac:dyDescent="0.25">
      <c r="B41" t="s">
        <v>105</v>
      </c>
      <c r="C41" s="90">
        <v>2</v>
      </c>
    </row>
  </sheetData>
  <sheetProtection algorithmName="SHA-512" hashValue="ycE6XmF8bGW9CHDH9f/jXCGGXrL4M7LFBXeqGc6Rd6XpDuPta5+W/k48wYP2O6b1kbQIih8gGxbnF2TREcYCGg==" saltValue="v00NW0X305ysdEoGQg6qP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dimension ref="A3:C12"/>
  <sheetViews>
    <sheetView workbookViewId="0"/>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266</v>
      </c>
      <c r="B3" s="88" t="s">
        <v>309</v>
      </c>
      <c r="C3" t="s">
        <v>270</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268</v>
      </c>
      <c r="C12" s="90">
        <v>105</v>
      </c>
    </row>
  </sheetData>
  <sheetProtection algorithmName="SHA-512" hashValue="8/dHdruc9Pq9oGK68PqjIKn6I0qRzENZg2GTluanzc9EYtRvtn4AqjYrFFeW1t0ZosnkrDz0C640I5+OHsXrhg==" saltValue="8OC/TDVhNfMCfp56e2BuB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S32"/>
  <sheetViews>
    <sheetView showGridLines="0" tabSelected="1" view="pageBreakPreview" zoomScale="60" zoomScaleNormal="60" workbookViewId="0">
      <pane ySplit="11" topLeftCell="A12" activePane="bottomLeft" state="frozen"/>
      <selection pane="bottomLeft" activeCell="A12" sqref="A12"/>
    </sheetView>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2" width="50.7109375" style="2" customWidth="1"/>
    <col min="13" max="14" width="5.28515625" style="2" customWidth="1"/>
    <col min="15" max="15" width="18.85546875" style="2" customWidth="1"/>
    <col min="16" max="16" width="31.140625" style="2" customWidth="1"/>
    <col min="17" max="18" width="5.28515625" style="2" customWidth="1"/>
    <col min="19" max="19" width="18.85546875" style="2" customWidth="1"/>
    <col min="20" max="20" width="31.140625" style="2" customWidth="1"/>
    <col min="21" max="21" width="15.85546875" style="2" customWidth="1"/>
    <col min="22" max="22" width="134" style="2" customWidth="1"/>
    <col min="23" max="23" width="22" style="2" customWidth="1"/>
    <col min="24" max="24" width="26.28515625" style="2" customWidth="1"/>
    <col min="25" max="26" width="20.42578125" style="2" customWidth="1"/>
    <col min="27" max="27" width="57.7109375" style="2" customWidth="1"/>
    <col min="28" max="29" width="31.85546875" style="2" customWidth="1"/>
    <col min="30" max="31" width="20.42578125" style="2" customWidth="1"/>
    <col min="32" max="34" width="31.85546875" style="2" customWidth="1"/>
    <col min="35" max="35" width="14.7109375" style="2" hidden="1" customWidth="1"/>
    <col min="36" max="36" width="23.42578125" style="2" hidden="1" customWidth="1"/>
    <col min="37" max="37" width="31.42578125" style="2" hidden="1" customWidth="1"/>
    <col min="38" max="38" width="14.7109375" style="2" hidden="1" customWidth="1"/>
    <col min="39" max="39" width="23.42578125" style="2" hidden="1" customWidth="1"/>
    <col min="40" max="40" width="31.42578125" style="2" hidden="1" customWidth="1"/>
    <col min="41" max="41" width="14.7109375" style="2" hidden="1" customWidth="1"/>
    <col min="42" max="42" width="23.42578125" style="2" hidden="1" customWidth="1"/>
    <col min="43" max="43" width="31.42578125" style="2" hidden="1" customWidth="1"/>
    <col min="44" max="44" width="14.7109375" style="2" hidden="1" customWidth="1"/>
    <col min="45" max="45" width="23.42578125" style="2" hidden="1" customWidth="1"/>
    <col min="46" max="46" width="31.42578125" style="2" hidden="1" customWidth="1"/>
    <col min="47" max="47" width="14.7109375" style="2" hidden="1" customWidth="1"/>
    <col min="48" max="48" width="23.42578125" style="2" hidden="1" customWidth="1"/>
    <col min="49" max="49" width="31.42578125" style="2" hidden="1" customWidth="1"/>
    <col min="50" max="50" width="14.7109375" style="2" hidden="1" customWidth="1"/>
    <col min="51" max="51" width="23.42578125" style="2" hidden="1" customWidth="1"/>
    <col min="52" max="52" width="31.42578125" style="2" hidden="1" customWidth="1"/>
    <col min="53" max="53" width="14.7109375" style="2" hidden="1" customWidth="1"/>
    <col min="54" max="54" width="23.42578125" style="2" hidden="1" customWidth="1"/>
    <col min="55" max="55" width="31.42578125" style="2" hidden="1" customWidth="1"/>
    <col min="56" max="56" width="14.7109375" style="2" hidden="1" customWidth="1"/>
    <col min="57" max="57" width="23.42578125" style="2" hidden="1" customWidth="1"/>
    <col min="58" max="58" width="31.42578125" style="2" hidden="1" customWidth="1"/>
    <col min="59" max="59" width="14.7109375" style="2" hidden="1" customWidth="1"/>
    <col min="60" max="60" width="23.42578125" style="2" hidden="1" customWidth="1"/>
    <col min="61" max="61" width="31.42578125" style="2" hidden="1" customWidth="1"/>
    <col min="62" max="62" width="14.7109375" style="2" hidden="1" customWidth="1"/>
    <col min="63" max="63" width="23.42578125" style="2" hidden="1" customWidth="1"/>
    <col min="64" max="64" width="31.42578125" style="2" hidden="1" customWidth="1"/>
    <col min="65" max="65" width="14.7109375" style="2" hidden="1" customWidth="1"/>
    <col min="66" max="66" width="23.42578125" style="2" hidden="1" customWidth="1"/>
    <col min="67" max="67" width="31.42578125" style="2" hidden="1" customWidth="1"/>
    <col min="68" max="68" width="14.7109375" style="2" hidden="1" customWidth="1"/>
    <col min="69" max="69" width="23.42578125" style="2" hidden="1" customWidth="1"/>
    <col min="70" max="70" width="31.42578125" style="2" hidden="1" customWidth="1"/>
    <col min="71" max="71" width="0" style="2" hidden="1" customWidth="1"/>
    <col min="72" max="16384" width="11.42578125" style="2"/>
  </cols>
  <sheetData>
    <row r="1" spans="1:71" ht="81" customHeight="1" x14ac:dyDescent="0.2">
      <c r="A1" s="84"/>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4"/>
    </row>
    <row r="2" spans="1:71" ht="9.75" customHeight="1" x14ac:dyDescent="0.2">
      <c r="A2" s="161" t="s">
        <v>265</v>
      </c>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2"/>
    </row>
    <row r="3" spans="1:71" ht="9.75" customHeight="1" x14ac:dyDescent="0.2">
      <c r="A3" s="161"/>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2"/>
    </row>
    <row r="4" spans="1:71" ht="9.75" customHeight="1" x14ac:dyDescent="0.2">
      <c r="A4" s="161"/>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c r="AF4" s="161"/>
      <c r="AG4" s="161"/>
      <c r="AH4" s="162"/>
    </row>
    <row r="5" spans="1:71" ht="5.25" customHeight="1" x14ac:dyDescent="0.2">
      <c r="A5" s="84"/>
      <c r="B5" s="165"/>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7"/>
    </row>
    <row r="6" spans="1:71" ht="18" customHeight="1" x14ac:dyDescent="0.2">
      <c r="A6" s="83" t="s">
        <v>247</v>
      </c>
      <c r="B6" s="103">
        <v>43794</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54"/>
    </row>
    <row r="7" spans="1:71" ht="4.5" customHeight="1" x14ac:dyDescent="0.2">
      <c r="A7" s="84"/>
      <c r="B7" s="84"/>
      <c r="AH7" s="45"/>
    </row>
    <row r="8" spans="1:71" ht="5.25" customHeight="1" thickBot="1" x14ac:dyDescent="0.25">
      <c r="A8" s="46"/>
      <c r="B8" s="84"/>
      <c r="AH8" s="45"/>
    </row>
    <row r="9" spans="1:71" ht="18" customHeight="1" x14ac:dyDescent="0.2">
      <c r="A9" s="86"/>
      <c r="B9" s="197" t="s">
        <v>248</v>
      </c>
      <c r="C9" s="197"/>
      <c r="D9" s="197"/>
      <c r="E9" s="197"/>
      <c r="F9" s="198"/>
      <c r="G9" s="201" t="s">
        <v>249</v>
      </c>
      <c r="H9" s="202"/>
      <c r="I9" s="203"/>
      <c r="J9" s="207" t="s">
        <v>250</v>
      </c>
      <c r="K9" s="208"/>
      <c r="L9" s="209"/>
      <c r="M9" s="155"/>
      <c r="N9" s="168" t="s">
        <v>251</v>
      </c>
      <c r="O9" s="168"/>
      <c r="P9" s="169"/>
      <c r="Q9" s="176" t="s">
        <v>252</v>
      </c>
      <c r="R9" s="177"/>
      <c r="S9" s="177"/>
      <c r="T9" s="178"/>
      <c r="U9" s="173" t="s">
        <v>246</v>
      </c>
      <c r="V9" s="174"/>
      <c r="W9" s="174"/>
      <c r="X9" s="174"/>
      <c r="Y9" s="174"/>
      <c r="Z9" s="174"/>
      <c r="AA9" s="174"/>
      <c r="AB9" s="174"/>
      <c r="AC9" s="174"/>
      <c r="AD9" s="174"/>
      <c r="AE9" s="174"/>
      <c r="AF9" s="174"/>
      <c r="AG9" s="174"/>
      <c r="AH9" s="175"/>
      <c r="AI9" s="191" t="s">
        <v>244</v>
      </c>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3"/>
    </row>
    <row r="10" spans="1:71" ht="21.95" customHeight="1" x14ac:dyDescent="0.2">
      <c r="A10" s="87"/>
      <c r="B10" s="199"/>
      <c r="C10" s="199"/>
      <c r="D10" s="199"/>
      <c r="E10" s="199"/>
      <c r="F10" s="200"/>
      <c r="G10" s="204"/>
      <c r="H10" s="205"/>
      <c r="I10" s="206"/>
      <c r="J10" s="210"/>
      <c r="K10" s="211"/>
      <c r="L10" s="212"/>
      <c r="M10" s="60"/>
      <c r="N10" s="170"/>
      <c r="O10" s="171"/>
      <c r="P10" s="172"/>
      <c r="Q10" s="179"/>
      <c r="R10" s="180"/>
      <c r="S10" s="180"/>
      <c r="T10" s="181"/>
      <c r="U10" s="64"/>
      <c r="V10" s="182" t="s">
        <v>253</v>
      </c>
      <c r="W10" s="183"/>
      <c r="X10" s="183"/>
      <c r="Y10" s="183"/>
      <c r="Z10" s="184"/>
      <c r="AA10" s="185" t="s">
        <v>254</v>
      </c>
      <c r="AB10" s="186"/>
      <c r="AC10" s="186"/>
      <c r="AD10" s="186"/>
      <c r="AE10" s="187"/>
      <c r="AF10" s="188" t="s">
        <v>255</v>
      </c>
      <c r="AG10" s="189"/>
      <c r="AH10" s="190"/>
      <c r="AI10" s="194"/>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6"/>
    </row>
    <row r="11" spans="1:71" ht="132" customHeight="1" x14ac:dyDescent="0.2">
      <c r="A11" s="97" t="s">
        <v>228</v>
      </c>
      <c r="B11" s="73" t="s">
        <v>230</v>
      </c>
      <c r="C11" s="58" t="s">
        <v>256</v>
      </c>
      <c r="D11" s="82" t="s">
        <v>231</v>
      </c>
      <c r="E11" s="51" t="s">
        <v>229</v>
      </c>
      <c r="F11" s="51" t="s">
        <v>232</v>
      </c>
      <c r="G11" s="47" t="s">
        <v>234</v>
      </c>
      <c r="H11" s="47" t="s">
        <v>235</v>
      </c>
      <c r="I11" s="51" t="s">
        <v>233</v>
      </c>
      <c r="J11" s="47" t="s">
        <v>257</v>
      </c>
      <c r="K11" s="61" t="s">
        <v>258</v>
      </c>
      <c r="L11" s="47" t="s">
        <v>259</v>
      </c>
      <c r="M11" s="62" t="s">
        <v>313</v>
      </c>
      <c r="N11" s="62" t="s">
        <v>314</v>
      </c>
      <c r="O11" s="63" t="s">
        <v>315</v>
      </c>
      <c r="P11" s="63" t="s">
        <v>260</v>
      </c>
      <c r="Q11" s="52" t="s">
        <v>316</v>
      </c>
      <c r="R11" s="48" t="s">
        <v>317</v>
      </c>
      <c r="S11" s="51" t="s">
        <v>318</v>
      </c>
      <c r="T11" s="51" t="s">
        <v>260</v>
      </c>
      <c r="U11" s="47" t="s">
        <v>261</v>
      </c>
      <c r="V11" s="51" t="s">
        <v>262</v>
      </c>
      <c r="W11" s="51" t="s">
        <v>239</v>
      </c>
      <c r="X11" s="51" t="s">
        <v>240</v>
      </c>
      <c r="Y11" s="51" t="s">
        <v>241</v>
      </c>
      <c r="Z11" s="51" t="s">
        <v>242</v>
      </c>
      <c r="AA11" s="47" t="s">
        <v>262</v>
      </c>
      <c r="AB11" s="47" t="s">
        <v>239</v>
      </c>
      <c r="AC11" s="47" t="s">
        <v>240</v>
      </c>
      <c r="AD11" s="47" t="s">
        <v>241</v>
      </c>
      <c r="AE11" s="47" t="s">
        <v>242</v>
      </c>
      <c r="AF11" s="51" t="s">
        <v>243</v>
      </c>
      <c r="AG11" s="51" t="s">
        <v>239</v>
      </c>
      <c r="AH11" s="53" t="s">
        <v>240</v>
      </c>
      <c r="AI11" s="70" t="s">
        <v>263</v>
      </c>
      <c r="AJ11" s="81" t="s">
        <v>264</v>
      </c>
      <c r="AK11" s="75" t="s">
        <v>245</v>
      </c>
      <c r="AL11" s="51" t="s">
        <v>263</v>
      </c>
      <c r="AM11" s="76" t="s">
        <v>264</v>
      </c>
      <c r="AN11" s="73" t="s">
        <v>245</v>
      </c>
      <c r="AO11" s="47" t="s">
        <v>263</v>
      </c>
      <c r="AP11" s="81" t="s">
        <v>264</v>
      </c>
      <c r="AQ11" s="75" t="s">
        <v>245</v>
      </c>
      <c r="AR11" s="51" t="s">
        <v>263</v>
      </c>
      <c r="AS11" s="76" t="s">
        <v>264</v>
      </c>
      <c r="AT11" s="73" t="s">
        <v>245</v>
      </c>
      <c r="AU11" s="47" t="s">
        <v>263</v>
      </c>
      <c r="AV11" s="81" t="s">
        <v>264</v>
      </c>
      <c r="AW11" s="75" t="s">
        <v>245</v>
      </c>
      <c r="AX11" s="51" t="s">
        <v>263</v>
      </c>
      <c r="AY11" s="76" t="s">
        <v>264</v>
      </c>
      <c r="AZ11" s="73" t="s">
        <v>245</v>
      </c>
      <c r="BA11" s="47" t="s">
        <v>263</v>
      </c>
      <c r="BB11" s="81" t="s">
        <v>264</v>
      </c>
      <c r="BC11" s="75" t="s">
        <v>245</v>
      </c>
      <c r="BD11" s="51" t="s">
        <v>263</v>
      </c>
      <c r="BE11" s="76" t="s">
        <v>264</v>
      </c>
      <c r="BF11" s="73" t="s">
        <v>245</v>
      </c>
      <c r="BG11" s="47" t="s">
        <v>263</v>
      </c>
      <c r="BH11" s="81" t="s">
        <v>264</v>
      </c>
      <c r="BI11" s="75" t="s">
        <v>245</v>
      </c>
      <c r="BJ11" s="51" t="s">
        <v>263</v>
      </c>
      <c r="BK11" s="76" t="s">
        <v>264</v>
      </c>
      <c r="BL11" s="73" t="s">
        <v>245</v>
      </c>
      <c r="BM11" s="47" t="s">
        <v>263</v>
      </c>
      <c r="BN11" s="81" t="s">
        <v>264</v>
      </c>
      <c r="BO11" s="75" t="s">
        <v>245</v>
      </c>
      <c r="BP11" s="51" t="s">
        <v>263</v>
      </c>
      <c r="BQ11" s="81" t="s">
        <v>264</v>
      </c>
      <c r="BR11" s="79" t="s">
        <v>245</v>
      </c>
      <c r="BS11" s="2" t="s">
        <v>299</v>
      </c>
    </row>
    <row r="12" spans="1:71" ht="409.5" customHeight="1" x14ac:dyDescent="0.2">
      <c r="A12" s="55" t="s">
        <v>292</v>
      </c>
      <c r="B12" s="101" t="s">
        <v>338</v>
      </c>
      <c r="C12" s="59" t="s">
        <v>40</v>
      </c>
      <c r="D12" s="57" t="s">
        <v>339</v>
      </c>
      <c r="E12" s="98" t="s">
        <v>64</v>
      </c>
      <c r="F12" s="98" t="s">
        <v>92</v>
      </c>
      <c r="G12" s="55" t="s">
        <v>340</v>
      </c>
      <c r="H12" s="55" t="s">
        <v>341</v>
      </c>
      <c r="I12" s="55" t="s">
        <v>342</v>
      </c>
      <c r="J12" s="55" t="s">
        <v>343</v>
      </c>
      <c r="K12" s="55" t="s">
        <v>326</v>
      </c>
      <c r="L12" s="55" t="s">
        <v>327</v>
      </c>
      <c r="M12" s="100" t="s">
        <v>144</v>
      </c>
      <c r="N12" s="100" t="s">
        <v>52</v>
      </c>
      <c r="O12" s="98" t="s">
        <v>54</v>
      </c>
      <c r="P12" s="55" t="s">
        <v>344</v>
      </c>
      <c r="Q12" s="100" t="s">
        <v>144</v>
      </c>
      <c r="R12" s="100" t="s">
        <v>52</v>
      </c>
      <c r="S12" s="98" t="s">
        <v>54</v>
      </c>
      <c r="T12" s="55" t="s">
        <v>345</v>
      </c>
      <c r="U12" s="98" t="s">
        <v>334</v>
      </c>
      <c r="V12" s="55" t="s">
        <v>328</v>
      </c>
      <c r="W12" s="55" t="s">
        <v>328</v>
      </c>
      <c r="X12" s="55" t="s">
        <v>328</v>
      </c>
      <c r="Y12" s="55" t="s">
        <v>328</v>
      </c>
      <c r="Z12" s="55" t="s">
        <v>328</v>
      </c>
      <c r="AA12" s="55" t="s">
        <v>346</v>
      </c>
      <c r="AB12" s="55" t="s">
        <v>335</v>
      </c>
      <c r="AC12" s="55" t="s">
        <v>347</v>
      </c>
      <c r="AD12" s="55" t="s">
        <v>336</v>
      </c>
      <c r="AE12" s="55" t="s">
        <v>337</v>
      </c>
      <c r="AF12" s="55" t="s">
        <v>348</v>
      </c>
      <c r="AG12" s="55" t="s">
        <v>349</v>
      </c>
      <c r="AH12" s="56" t="s">
        <v>350</v>
      </c>
      <c r="AI12" s="71">
        <v>43593</v>
      </c>
      <c r="AJ12" s="72" t="s">
        <v>329</v>
      </c>
      <c r="AK12" s="77" t="s">
        <v>351</v>
      </c>
      <c r="AL12" s="69">
        <v>43755</v>
      </c>
      <c r="AM12" s="78" t="s">
        <v>331</v>
      </c>
      <c r="AN12" s="74" t="s">
        <v>352</v>
      </c>
      <c r="AO12" s="69" t="s">
        <v>332</v>
      </c>
      <c r="AP12" s="72" t="s">
        <v>333</v>
      </c>
      <c r="AQ12" s="77" t="s">
        <v>332</v>
      </c>
      <c r="AR12" s="69" t="s">
        <v>332</v>
      </c>
      <c r="AS12" s="78" t="s">
        <v>333</v>
      </c>
      <c r="AT12" s="74" t="s">
        <v>332</v>
      </c>
      <c r="AU12" s="69" t="s">
        <v>332</v>
      </c>
      <c r="AV12" s="72" t="s">
        <v>333</v>
      </c>
      <c r="AW12" s="77" t="s">
        <v>332</v>
      </c>
      <c r="AX12" s="69" t="s">
        <v>332</v>
      </c>
      <c r="AY12" s="78" t="s">
        <v>333</v>
      </c>
      <c r="AZ12" s="74" t="s">
        <v>332</v>
      </c>
      <c r="BA12" s="69" t="s">
        <v>332</v>
      </c>
      <c r="BB12" s="72" t="s">
        <v>333</v>
      </c>
      <c r="BC12" s="77" t="s">
        <v>332</v>
      </c>
      <c r="BD12" s="69" t="s">
        <v>332</v>
      </c>
      <c r="BE12" s="78" t="s">
        <v>333</v>
      </c>
      <c r="BF12" s="74" t="s">
        <v>332</v>
      </c>
      <c r="BG12" s="69" t="s">
        <v>332</v>
      </c>
      <c r="BH12" s="72" t="s">
        <v>333</v>
      </c>
      <c r="BI12" s="77" t="s">
        <v>332</v>
      </c>
      <c r="BJ12" s="69" t="s">
        <v>332</v>
      </c>
      <c r="BK12" s="78" t="s">
        <v>333</v>
      </c>
      <c r="BL12" s="74" t="s">
        <v>332</v>
      </c>
      <c r="BM12" s="69" t="s">
        <v>332</v>
      </c>
      <c r="BN12" s="72" t="s">
        <v>333</v>
      </c>
      <c r="BO12" s="77" t="s">
        <v>332</v>
      </c>
      <c r="BP12" s="69" t="s">
        <v>332</v>
      </c>
      <c r="BQ12" s="78" t="s">
        <v>333</v>
      </c>
      <c r="BR12" s="80" t="s">
        <v>332</v>
      </c>
      <c r="BS12" s="2" t="str">
        <f>IFERROR(VLOOKUP(A12,Listas!$A$2:$B$23,2,FALSE),"")</f>
        <v>Alta Consejería Distrital de Tecnologías de Información y Comunicaciones - TIC</v>
      </c>
    </row>
    <row r="13" spans="1:71" ht="409.5" customHeight="1" x14ac:dyDescent="0.2">
      <c r="A13" s="55" t="s">
        <v>65</v>
      </c>
      <c r="B13" s="101" t="s">
        <v>353</v>
      </c>
      <c r="C13" s="59" t="s">
        <v>40</v>
      </c>
      <c r="D13" s="57" t="s">
        <v>357</v>
      </c>
      <c r="E13" s="98" t="s">
        <v>64</v>
      </c>
      <c r="F13" s="98" t="s">
        <v>42</v>
      </c>
      <c r="G13" s="55" t="s">
        <v>358</v>
      </c>
      <c r="H13" s="55" t="s">
        <v>359</v>
      </c>
      <c r="I13" s="55" t="s">
        <v>360</v>
      </c>
      <c r="J13" s="55" t="s">
        <v>361</v>
      </c>
      <c r="K13" s="55" t="s">
        <v>326</v>
      </c>
      <c r="L13" s="55" t="s">
        <v>327</v>
      </c>
      <c r="M13" s="100" t="s">
        <v>144</v>
      </c>
      <c r="N13" s="100" t="s">
        <v>79</v>
      </c>
      <c r="O13" s="98" t="s">
        <v>81</v>
      </c>
      <c r="P13" s="55" t="s">
        <v>362</v>
      </c>
      <c r="Q13" s="100" t="s">
        <v>144</v>
      </c>
      <c r="R13" s="100" t="s">
        <v>79</v>
      </c>
      <c r="S13" s="98" t="s">
        <v>81</v>
      </c>
      <c r="T13" s="55" t="s">
        <v>363</v>
      </c>
      <c r="U13" s="98" t="s">
        <v>334</v>
      </c>
      <c r="V13" s="55" t="s">
        <v>328</v>
      </c>
      <c r="W13" s="55" t="s">
        <v>328</v>
      </c>
      <c r="X13" s="55" t="s">
        <v>328</v>
      </c>
      <c r="Y13" s="55" t="s">
        <v>328</v>
      </c>
      <c r="Z13" s="55" t="s">
        <v>328</v>
      </c>
      <c r="AA13" s="55" t="s">
        <v>364</v>
      </c>
      <c r="AB13" s="55" t="s">
        <v>365</v>
      </c>
      <c r="AC13" s="55" t="s">
        <v>366</v>
      </c>
      <c r="AD13" s="55" t="s">
        <v>367</v>
      </c>
      <c r="AE13" s="55" t="s">
        <v>368</v>
      </c>
      <c r="AF13" s="55" t="s">
        <v>369</v>
      </c>
      <c r="AG13" s="55" t="s">
        <v>354</v>
      </c>
      <c r="AH13" s="56" t="s">
        <v>370</v>
      </c>
      <c r="AI13" s="71">
        <v>43496</v>
      </c>
      <c r="AJ13" s="72" t="s">
        <v>329</v>
      </c>
      <c r="AK13" s="77" t="s">
        <v>355</v>
      </c>
      <c r="AL13" s="69">
        <v>43599</v>
      </c>
      <c r="AM13" s="78" t="s">
        <v>329</v>
      </c>
      <c r="AN13" s="74" t="s">
        <v>371</v>
      </c>
      <c r="AO13" s="69">
        <v>43759</v>
      </c>
      <c r="AP13" s="72" t="s">
        <v>356</v>
      </c>
      <c r="AQ13" s="77" t="s">
        <v>372</v>
      </c>
      <c r="AR13" s="69" t="s">
        <v>332</v>
      </c>
      <c r="AS13" s="78" t="s">
        <v>333</v>
      </c>
      <c r="AT13" s="74" t="s">
        <v>332</v>
      </c>
      <c r="AU13" s="69" t="s">
        <v>332</v>
      </c>
      <c r="AV13" s="72" t="s">
        <v>333</v>
      </c>
      <c r="AW13" s="77" t="s">
        <v>332</v>
      </c>
      <c r="AX13" s="69" t="s">
        <v>332</v>
      </c>
      <c r="AY13" s="78" t="s">
        <v>333</v>
      </c>
      <c r="AZ13" s="74" t="s">
        <v>332</v>
      </c>
      <c r="BA13" s="69" t="s">
        <v>332</v>
      </c>
      <c r="BB13" s="72" t="s">
        <v>333</v>
      </c>
      <c r="BC13" s="77" t="s">
        <v>332</v>
      </c>
      <c r="BD13" s="69" t="s">
        <v>332</v>
      </c>
      <c r="BE13" s="78" t="s">
        <v>333</v>
      </c>
      <c r="BF13" s="74" t="s">
        <v>332</v>
      </c>
      <c r="BG13" s="69" t="s">
        <v>332</v>
      </c>
      <c r="BH13" s="72" t="s">
        <v>333</v>
      </c>
      <c r="BI13" s="77" t="s">
        <v>332</v>
      </c>
      <c r="BJ13" s="69" t="s">
        <v>332</v>
      </c>
      <c r="BK13" s="78" t="s">
        <v>333</v>
      </c>
      <c r="BL13" s="74" t="s">
        <v>332</v>
      </c>
      <c r="BM13" s="69" t="s">
        <v>332</v>
      </c>
      <c r="BN13" s="72" t="s">
        <v>333</v>
      </c>
      <c r="BO13" s="77" t="s">
        <v>332</v>
      </c>
      <c r="BP13" s="69" t="s">
        <v>332</v>
      </c>
      <c r="BQ13" s="78" t="s">
        <v>333</v>
      </c>
      <c r="BR13" s="80" t="s">
        <v>332</v>
      </c>
      <c r="BS13" s="2" t="str">
        <f>IFERROR(VLOOKUP(A13,Listas!$A$2:$B$23,2,FALSE),"")</f>
        <v>Alta Consejería para los Derechos de las Víctimas, la Paz y la Reconciliación</v>
      </c>
    </row>
    <row r="14" spans="1:71" ht="409.5" customHeight="1" x14ac:dyDescent="0.2">
      <c r="A14" s="55" t="s">
        <v>290</v>
      </c>
      <c r="B14" s="101" t="s">
        <v>389</v>
      </c>
      <c r="C14" s="59" t="s">
        <v>40</v>
      </c>
      <c r="D14" s="57" t="s">
        <v>390</v>
      </c>
      <c r="E14" s="98" t="s">
        <v>64</v>
      </c>
      <c r="F14" s="98" t="s">
        <v>152</v>
      </c>
      <c r="G14" s="55" t="s">
        <v>391</v>
      </c>
      <c r="H14" s="55" t="s">
        <v>392</v>
      </c>
      <c r="I14" s="55" t="s">
        <v>393</v>
      </c>
      <c r="J14" s="55" t="s">
        <v>394</v>
      </c>
      <c r="K14" s="55" t="s">
        <v>377</v>
      </c>
      <c r="L14" s="55" t="s">
        <v>373</v>
      </c>
      <c r="M14" s="100" t="s">
        <v>144</v>
      </c>
      <c r="N14" s="100" t="s">
        <v>52</v>
      </c>
      <c r="O14" s="98" t="s">
        <v>54</v>
      </c>
      <c r="P14" s="55" t="s">
        <v>395</v>
      </c>
      <c r="Q14" s="100" t="s">
        <v>144</v>
      </c>
      <c r="R14" s="100" t="s">
        <v>52</v>
      </c>
      <c r="S14" s="98" t="s">
        <v>54</v>
      </c>
      <c r="T14" s="55" t="s">
        <v>396</v>
      </c>
      <c r="U14" s="98" t="s">
        <v>334</v>
      </c>
      <c r="V14" s="55" t="s">
        <v>328</v>
      </c>
      <c r="W14" s="55" t="s">
        <v>328</v>
      </c>
      <c r="X14" s="55" t="s">
        <v>328</v>
      </c>
      <c r="Y14" s="55" t="s">
        <v>328</v>
      </c>
      <c r="Z14" s="55" t="s">
        <v>328</v>
      </c>
      <c r="AA14" s="55" t="s">
        <v>378</v>
      </c>
      <c r="AB14" s="55" t="s">
        <v>379</v>
      </c>
      <c r="AC14" s="55" t="s">
        <v>380</v>
      </c>
      <c r="AD14" s="55" t="s">
        <v>381</v>
      </c>
      <c r="AE14" s="55" t="s">
        <v>374</v>
      </c>
      <c r="AF14" s="55" t="s">
        <v>397</v>
      </c>
      <c r="AG14" s="55" t="s">
        <v>388</v>
      </c>
      <c r="AH14" s="56" t="s">
        <v>398</v>
      </c>
      <c r="AI14" s="71">
        <v>43496</v>
      </c>
      <c r="AJ14" s="72" t="s">
        <v>329</v>
      </c>
      <c r="AK14" s="77" t="s">
        <v>375</v>
      </c>
      <c r="AL14" s="69">
        <v>43593</v>
      </c>
      <c r="AM14" s="78" t="s">
        <v>329</v>
      </c>
      <c r="AN14" s="74" t="s">
        <v>399</v>
      </c>
      <c r="AO14" s="69">
        <v>43755</v>
      </c>
      <c r="AP14" s="72" t="s">
        <v>400</v>
      </c>
      <c r="AQ14" s="77" t="s">
        <v>401</v>
      </c>
      <c r="AR14" s="69" t="s">
        <v>332</v>
      </c>
      <c r="AS14" s="78" t="s">
        <v>333</v>
      </c>
      <c r="AT14" s="74" t="s">
        <v>332</v>
      </c>
      <c r="AU14" s="69" t="s">
        <v>332</v>
      </c>
      <c r="AV14" s="72" t="s">
        <v>333</v>
      </c>
      <c r="AW14" s="77" t="s">
        <v>332</v>
      </c>
      <c r="AX14" s="69" t="s">
        <v>332</v>
      </c>
      <c r="AY14" s="78" t="s">
        <v>333</v>
      </c>
      <c r="AZ14" s="74" t="s">
        <v>332</v>
      </c>
      <c r="BA14" s="69" t="s">
        <v>332</v>
      </c>
      <c r="BB14" s="72" t="s">
        <v>333</v>
      </c>
      <c r="BC14" s="77" t="s">
        <v>332</v>
      </c>
      <c r="BD14" s="69" t="s">
        <v>332</v>
      </c>
      <c r="BE14" s="78" t="s">
        <v>333</v>
      </c>
      <c r="BF14" s="74" t="s">
        <v>332</v>
      </c>
      <c r="BG14" s="69" t="s">
        <v>332</v>
      </c>
      <c r="BH14" s="72" t="s">
        <v>333</v>
      </c>
      <c r="BI14" s="77" t="s">
        <v>332</v>
      </c>
      <c r="BJ14" s="69" t="s">
        <v>332</v>
      </c>
      <c r="BK14" s="78" t="s">
        <v>333</v>
      </c>
      <c r="BL14" s="74" t="s">
        <v>332</v>
      </c>
      <c r="BM14" s="69" t="s">
        <v>332</v>
      </c>
      <c r="BN14" s="72" t="s">
        <v>333</v>
      </c>
      <c r="BO14" s="77" t="s">
        <v>332</v>
      </c>
      <c r="BP14" s="69" t="s">
        <v>332</v>
      </c>
      <c r="BQ14" s="78" t="s">
        <v>333</v>
      </c>
      <c r="BR14" s="80" t="s">
        <v>332</v>
      </c>
      <c r="BS14" s="2" t="str">
        <f>IFERROR(VLOOKUP(A14,Listas!$A$2:$B$23,2,FALSE),"")</f>
        <v>Dirección de Contratación</v>
      </c>
    </row>
    <row r="15" spans="1:71" ht="409.5" customHeight="1" x14ac:dyDescent="0.2">
      <c r="A15" s="55" t="s">
        <v>290</v>
      </c>
      <c r="B15" s="101" t="s">
        <v>402</v>
      </c>
      <c r="C15" s="59" t="s">
        <v>116</v>
      </c>
      <c r="D15" s="57" t="s">
        <v>403</v>
      </c>
      <c r="E15" s="98" t="s">
        <v>64</v>
      </c>
      <c r="F15" s="98" t="s">
        <v>152</v>
      </c>
      <c r="G15" s="55" t="s">
        <v>404</v>
      </c>
      <c r="H15" s="55" t="s">
        <v>405</v>
      </c>
      <c r="I15" s="55" t="s">
        <v>406</v>
      </c>
      <c r="J15" s="55" t="s">
        <v>394</v>
      </c>
      <c r="K15" s="55" t="s">
        <v>377</v>
      </c>
      <c r="L15" s="55" t="s">
        <v>373</v>
      </c>
      <c r="M15" s="100" t="s">
        <v>144</v>
      </c>
      <c r="N15" s="100" t="s">
        <v>52</v>
      </c>
      <c r="O15" s="98" t="s">
        <v>54</v>
      </c>
      <c r="P15" s="55" t="s">
        <v>407</v>
      </c>
      <c r="Q15" s="100" t="s">
        <v>144</v>
      </c>
      <c r="R15" s="100" t="s">
        <v>52</v>
      </c>
      <c r="S15" s="98" t="s">
        <v>54</v>
      </c>
      <c r="T15" s="55" t="s">
        <v>408</v>
      </c>
      <c r="U15" s="98" t="s">
        <v>334</v>
      </c>
      <c r="V15" s="55" t="s">
        <v>328</v>
      </c>
      <c r="W15" s="55" t="s">
        <v>328</v>
      </c>
      <c r="X15" s="55" t="s">
        <v>328</v>
      </c>
      <c r="Y15" s="55" t="s">
        <v>328</v>
      </c>
      <c r="Z15" s="55" t="s">
        <v>328</v>
      </c>
      <c r="AA15" s="55" t="s">
        <v>383</v>
      </c>
      <c r="AB15" s="55" t="s">
        <v>384</v>
      </c>
      <c r="AC15" s="55" t="s">
        <v>385</v>
      </c>
      <c r="AD15" s="55" t="s">
        <v>386</v>
      </c>
      <c r="AE15" s="55" t="s">
        <v>387</v>
      </c>
      <c r="AF15" s="55" t="s">
        <v>409</v>
      </c>
      <c r="AG15" s="55" t="s">
        <v>388</v>
      </c>
      <c r="AH15" s="56" t="s">
        <v>410</v>
      </c>
      <c r="AI15" s="71">
        <v>43496</v>
      </c>
      <c r="AJ15" s="72" t="s">
        <v>329</v>
      </c>
      <c r="AK15" s="77" t="s">
        <v>375</v>
      </c>
      <c r="AL15" s="69">
        <v>43594</v>
      </c>
      <c r="AM15" s="78" t="s">
        <v>329</v>
      </c>
      <c r="AN15" s="74" t="s">
        <v>399</v>
      </c>
      <c r="AO15" s="69" t="s">
        <v>332</v>
      </c>
      <c r="AP15" s="72" t="s">
        <v>333</v>
      </c>
      <c r="AQ15" s="77" t="s">
        <v>332</v>
      </c>
      <c r="AR15" s="69" t="s">
        <v>332</v>
      </c>
      <c r="AS15" s="78" t="s">
        <v>333</v>
      </c>
      <c r="AT15" s="74" t="s">
        <v>332</v>
      </c>
      <c r="AU15" s="69" t="s">
        <v>332</v>
      </c>
      <c r="AV15" s="72" t="s">
        <v>333</v>
      </c>
      <c r="AW15" s="77" t="s">
        <v>332</v>
      </c>
      <c r="AX15" s="69" t="s">
        <v>332</v>
      </c>
      <c r="AY15" s="78" t="s">
        <v>333</v>
      </c>
      <c r="AZ15" s="74" t="s">
        <v>332</v>
      </c>
      <c r="BA15" s="69" t="s">
        <v>332</v>
      </c>
      <c r="BB15" s="72" t="s">
        <v>333</v>
      </c>
      <c r="BC15" s="77" t="s">
        <v>332</v>
      </c>
      <c r="BD15" s="69" t="s">
        <v>332</v>
      </c>
      <c r="BE15" s="78" t="s">
        <v>333</v>
      </c>
      <c r="BF15" s="74" t="s">
        <v>332</v>
      </c>
      <c r="BG15" s="69" t="s">
        <v>332</v>
      </c>
      <c r="BH15" s="72" t="s">
        <v>333</v>
      </c>
      <c r="BI15" s="77" t="s">
        <v>332</v>
      </c>
      <c r="BJ15" s="69" t="s">
        <v>332</v>
      </c>
      <c r="BK15" s="78" t="s">
        <v>333</v>
      </c>
      <c r="BL15" s="74" t="s">
        <v>332</v>
      </c>
      <c r="BM15" s="69" t="s">
        <v>332</v>
      </c>
      <c r="BN15" s="72" t="s">
        <v>333</v>
      </c>
      <c r="BO15" s="77" t="s">
        <v>332</v>
      </c>
      <c r="BP15" s="69" t="s">
        <v>332</v>
      </c>
      <c r="BQ15" s="78" t="s">
        <v>333</v>
      </c>
      <c r="BR15" s="80" t="s">
        <v>332</v>
      </c>
      <c r="BS15" s="2" t="str">
        <f>IFERROR(VLOOKUP(A15,Listas!$A$2:$B$23,2,FALSE),"")</f>
        <v>Dirección de Contratación</v>
      </c>
    </row>
    <row r="16" spans="1:71" ht="409.5" customHeight="1" x14ac:dyDescent="0.2">
      <c r="A16" s="55" t="s">
        <v>302</v>
      </c>
      <c r="B16" s="101" t="s">
        <v>412</v>
      </c>
      <c r="C16" s="59" t="s">
        <v>94</v>
      </c>
      <c r="D16" s="57" t="s">
        <v>413</v>
      </c>
      <c r="E16" s="98" t="s">
        <v>64</v>
      </c>
      <c r="F16" s="98" t="s">
        <v>152</v>
      </c>
      <c r="G16" s="102" t="s">
        <v>414</v>
      </c>
      <c r="H16" s="55" t="s">
        <v>415</v>
      </c>
      <c r="I16" s="55" t="s">
        <v>416</v>
      </c>
      <c r="J16" s="55" t="s">
        <v>343</v>
      </c>
      <c r="K16" s="55" t="s">
        <v>326</v>
      </c>
      <c r="L16" s="55" t="s">
        <v>373</v>
      </c>
      <c r="M16" s="100" t="s">
        <v>144</v>
      </c>
      <c r="N16" s="100" t="s">
        <v>79</v>
      </c>
      <c r="O16" s="98" t="s">
        <v>81</v>
      </c>
      <c r="P16" s="55" t="s">
        <v>417</v>
      </c>
      <c r="Q16" s="100" t="s">
        <v>144</v>
      </c>
      <c r="R16" s="100" t="s">
        <v>79</v>
      </c>
      <c r="S16" s="98" t="s">
        <v>81</v>
      </c>
      <c r="T16" s="55" t="s">
        <v>418</v>
      </c>
      <c r="U16" s="98" t="s">
        <v>334</v>
      </c>
      <c r="V16" s="55" t="s">
        <v>328</v>
      </c>
      <c r="W16" s="55" t="s">
        <v>328</v>
      </c>
      <c r="X16" s="55" t="s">
        <v>328</v>
      </c>
      <c r="Y16" s="55" t="s">
        <v>328</v>
      </c>
      <c r="Z16" s="55" t="s">
        <v>328</v>
      </c>
      <c r="AA16" s="55" t="s">
        <v>419</v>
      </c>
      <c r="AB16" s="55" t="s">
        <v>420</v>
      </c>
      <c r="AC16" s="55" t="s">
        <v>421</v>
      </c>
      <c r="AD16" s="55" t="s">
        <v>422</v>
      </c>
      <c r="AE16" s="55" t="s">
        <v>423</v>
      </c>
      <c r="AF16" s="55" t="s">
        <v>424</v>
      </c>
      <c r="AG16" s="55" t="s">
        <v>425</v>
      </c>
      <c r="AH16" s="56" t="s">
        <v>426</v>
      </c>
      <c r="AI16" s="71">
        <v>43353</v>
      </c>
      <c r="AJ16" s="72" t="s">
        <v>329</v>
      </c>
      <c r="AK16" s="77" t="s">
        <v>411</v>
      </c>
      <c r="AL16" s="69">
        <v>43593</v>
      </c>
      <c r="AM16" s="78" t="s">
        <v>329</v>
      </c>
      <c r="AN16" s="74" t="s">
        <v>427</v>
      </c>
      <c r="AO16" s="69">
        <v>43763</v>
      </c>
      <c r="AP16" s="72" t="s">
        <v>376</v>
      </c>
      <c r="AQ16" s="77" t="s">
        <v>428</v>
      </c>
      <c r="AR16" s="69" t="s">
        <v>332</v>
      </c>
      <c r="AS16" s="78" t="s">
        <v>333</v>
      </c>
      <c r="AT16" s="74" t="s">
        <v>332</v>
      </c>
      <c r="AU16" s="69" t="s">
        <v>332</v>
      </c>
      <c r="AV16" s="72" t="s">
        <v>333</v>
      </c>
      <c r="AW16" s="77" t="s">
        <v>332</v>
      </c>
      <c r="AX16" s="69" t="s">
        <v>332</v>
      </c>
      <c r="AY16" s="78" t="s">
        <v>333</v>
      </c>
      <c r="AZ16" s="74" t="s">
        <v>332</v>
      </c>
      <c r="BA16" s="69" t="s">
        <v>332</v>
      </c>
      <c r="BB16" s="72" t="s">
        <v>333</v>
      </c>
      <c r="BC16" s="77" t="s">
        <v>332</v>
      </c>
      <c r="BD16" s="69" t="s">
        <v>332</v>
      </c>
      <c r="BE16" s="78" t="s">
        <v>333</v>
      </c>
      <c r="BF16" s="74" t="s">
        <v>332</v>
      </c>
      <c r="BG16" s="69" t="s">
        <v>332</v>
      </c>
      <c r="BH16" s="72" t="s">
        <v>333</v>
      </c>
      <c r="BI16" s="77" t="s">
        <v>332</v>
      </c>
      <c r="BJ16" s="69" t="s">
        <v>332</v>
      </c>
      <c r="BK16" s="78" t="s">
        <v>333</v>
      </c>
      <c r="BL16" s="74" t="s">
        <v>332</v>
      </c>
      <c r="BM16" s="69" t="s">
        <v>332</v>
      </c>
      <c r="BN16" s="72" t="s">
        <v>333</v>
      </c>
      <c r="BO16" s="77" t="s">
        <v>332</v>
      </c>
      <c r="BP16" s="69" t="s">
        <v>332</v>
      </c>
      <c r="BQ16" s="78" t="s">
        <v>333</v>
      </c>
      <c r="BR16" s="80" t="s">
        <v>332</v>
      </c>
      <c r="BS16" s="2" t="str">
        <f>IFERROR(VLOOKUP(A16,Listas!$A$2:$B$23,2,FALSE),"")</f>
        <v xml:space="preserve"> Oficina de Control Interno Disciplinario</v>
      </c>
    </row>
    <row r="17" spans="1:71" ht="409.5" customHeight="1" x14ac:dyDescent="0.2">
      <c r="A17" s="55" t="s">
        <v>159</v>
      </c>
      <c r="B17" s="101" t="s">
        <v>432</v>
      </c>
      <c r="C17" s="59" t="s">
        <v>68</v>
      </c>
      <c r="D17" s="57" t="s">
        <v>434</v>
      </c>
      <c r="E17" s="98" t="s">
        <v>64</v>
      </c>
      <c r="F17" s="98" t="s">
        <v>152</v>
      </c>
      <c r="G17" s="102" t="s">
        <v>435</v>
      </c>
      <c r="H17" s="55" t="s">
        <v>392</v>
      </c>
      <c r="I17" s="55" t="s">
        <v>436</v>
      </c>
      <c r="J17" s="55" t="s">
        <v>437</v>
      </c>
      <c r="K17" s="55" t="s">
        <v>433</v>
      </c>
      <c r="L17" s="55" t="s">
        <v>373</v>
      </c>
      <c r="M17" s="100" t="s">
        <v>144</v>
      </c>
      <c r="N17" s="100" t="s">
        <v>79</v>
      </c>
      <c r="O17" s="98" t="s">
        <v>81</v>
      </c>
      <c r="P17" s="55" t="s">
        <v>438</v>
      </c>
      <c r="Q17" s="100" t="s">
        <v>144</v>
      </c>
      <c r="R17" s="100" t="s">
        <v>79</v>
      </c>
      <c r="S17" s="98" t="s">
        <v>81</v>
      </c>
      <c r="T17" s="55" t="s">
        <v>439</v>
      </c>
      <c r="U17" s="98" t="s">
        <v>334</v>
      </c>
      <c r="V17" s="55" t="s">
        <v>328</v>
      </c>
      <c r="W17" s="55" t="s">
        <v>328</v>
      </c>
      <c r="X17" s="55" t="s">
        <v>328</v>
      </c>
      <c r="Y17" s="55" t="s">
        <v>328</v>
      </c>
      <c r="Z17" s="55" t="s">
        <v>328</v>
      </c>
      <c r="AA17" s="55" t="s">
        <v>440</v>
      </c>
      <c r="AB17" s="55" t="s">
        <v>441</v>
      </c>
      <c r="AC17" s="55" t="s">
        <v>442</v>
      </c>
      <c r="AD17" s="55" t="s">
        <v>443</v>
      </c>
      <c r="AE17" s="55" t="s">
        <v>444</v>
      </c>
      <c r="AF17" s="55" t="s">
        <v>445</v>
      </c>
      <c r="AG17" s="55" t="s">
        <v>446</v>
      </c>
      <c r="AH17" s="56" t="s">
        <v>447</v>
      </c>
      <c r="AI17" s="71">
        <v>43496</v>
      </c>
      <c r="AJ17" s="72" t="s">
        <v>329</v>
      </c>
      <c r="AK17" s="77" t="s">
        <v>375</v>
      </c>
      <c r="AL17" s="69">
        <v>43594</v>
      </c>
      <c r="AM17" s="78" t="s">
        <v>329</v>
      </c>
      <c r="AN17" s="74" t="s">
        <v>448</v>
      </c>
      <c r="AO17" s="69" t="s">
        <v>332</v>
      </c>
      <c r="AP17" s="72" t="s">
        <v>333</v>
      </c>
      <c r="AQ17" s="77" t="s">
        <v>332</v>
      </c>
      <c r="AR17" s="69" t="s">
        <v>332</v>
      </c>
      <c r="AS17" s="78" t="s">
        <v>333</v>
      </c>
      <c r="AT17" s="74" t="s">
        <v>332</v>
      </c>
      <c r="AU17" s="69" t="s">
        <v>332</v>
      </c>
      <c r="AV17" s="72" t="s">
        <v>333</v>
      </c>
      <c r="AW17" s="77" t="s">
        <v>332</v>
      </c>
      <c r="AX17" s="69" t="s">
        <v>332</v>
      </c>
      <c r="AY17" s="78" t="s">
        <v>333</v>
      </c>
      <c r="AZ17" s="74" t="s">
        <v>332</v>
      </c>
      <c r="BA17" s="69" t="s">
        <v>332</v>
      </c>
      <c r="BB17" s="72" t="s">
        <v>333</v>
      </c>
      <c r="BC17" s="77" t="s">
        <v>332</v>
      </c>
      <c r="BD17" s="69" t="s">
        <v>332</v>
      </c>
      <c r="BE17" s="78" t="s">
        <v>333</v>
      </c>
      <c r="BF17" s="74" t="s">
        <v>332</v>
      </c>
      <c r="BG17" s="69" t="s">
        <v>332</v>
      </c>
      <c r="BH17" s="72" t="s">
        <v>333</v>
      </c>
      <c r="BI17" s="77" t="s">
        <v>332</v>
      </c>
      <c r="BJ17" s="69" t="s">
        <v>332</v>
      </c>
      <c r="BK17" s="78" t="s">
        <v>333</v>
      </c>
      <c r="BL17" s="74" t="s">
        <v>332</v>
      </c>
      <c r="BM17" s="69" t="s">
        <v>332</v>
      </c>
      <c r="BN17" s="72" t="s">
        <v>333</v>
      </c>
      <c r="BO17" s="77" t="s">
        <v>332</v>
      </c>
      <c r="BP17" s="69" t="s">
        <v>332</v>
      </c>
      <c r="BQ17" s="78" t="s">
        <v>333</v>
      </c>
      <c r="BR17" s="80" t="s">
        <v>332</v>
      </c>
      <c r="BS17" s="2" t="str">
        <f>IFERROR(VLOOKUP(A17,Listas!$A$2:$B$23,2,FALSE),"")</f>
        <v>Subdirección de Imprenta Distrital</v>
      </c>
    </row>
    <row r="18" spans="1:71" ht="409.5" customHeight="1" x14ac:dyDescent="0.2">
      <c r="A18" s="55" t="s">
        <v>159</v>
      </c>
      <c r="B18" s="101" t="s">
        <v>432</v>
      </c>
      <c r="C18" s="59" t="s">
        <v>68</v>
      </c>
      <c r="D18" s="57" t="s">
        <v>449</v>
      </c>
      <c r="E18" s="98" t="s">
        <v>64</v>
      </c>
      <c r="F18" s="98" t="s">
        <v>152</v>
      </c>
      <c r="G18" s="55" t="s">
        <v>450</v>
      </c>
      <c r="H18" s="55" t="s">
        <v>451</v>
      </c>
      <c r="I18" s="55" t="s">
        <v>452</v>
      </c>
      <c r="J18" s="55" t="s">
        <v>343</v>
      </c>
      <c r="K18" s="55" t="s">
        <v>326</v>
      </c>
      <c r="L18" s="55" t="s">
        <v>327</v>
      </c>
      <c r="M18" s="100" t="s">
        <v>144</v>
      </c>
      <c r="N18" s="100" t="s">
        <v>79</v>
      </c>
      <c r="O18" s="98" t="s">
        <v>81</v>
      </c>
      <c r="P18" s="55" t="s">
        <v>453</v>
      </c>
      <c r="Q18" s="100" t="s">
        <v>144</v>
      </c>
      <c r="R18" s="100" t="s">
        <v>79</v>
      </c>
      <c r="S18" s="98" t="s">
        <v>81</v>
      </c>
      <c r="T18" s="55" t="s">
        <v>439</v>
      </c>
      <c r="U18" s="98" t="s">
        <v>334</v>
      </c>
      <c r="V18" s="55" t="s">
        <v>328</v>
      </c>
      <c r="W18" s="55" t="s">
        <v>328</v>
      </c>
      <c r="X18" s="55" t="s">
        <v>328</v>
      </c>
      <c r="Y18" s="55" t="s">
        <v>328</v>
      </c>
      <c r="Z18" s="55" t="s">
        <v>328</v>
      </c>
      <c r="AA18" s="55" t="s">
        <v>454</v>
      </c>
      <c r="AB18" s="55" t="s">
        <v>455</v>
      </c>
      <c r="AC18" s="55" t="s">
        <v>456</v>
      </c>
      <c r="AD18" s="55" t="s">
        <v>457</v>
      </c>
      <c r="AE18" s="55" t="s">
        <v>458</v>
      </c>
      <c r="AF18" s="55" t="s">
        <v>459</v>
      </c>
      <c r="AG18" s="55" t="s">
        <v>446</v>
      </c>
      <c r="AH18" s="56" t="s">
        <v>460</v>
      </c>
      <c r="AI18" s="71">
        <v>43496</v>
      </c>
      <c r="AJ18" s="72" t="s">
        <v>329</v>
      </c>
      <c r="AK18" s="77" t="s">
        <v>375</v>
      </c>
      <c r="AL18" s="69">
        <v>43594</v>
      </c>
      <c r="AM18" s="78" t="s">
        <v>329</v>
      </c>
      <c r="AN18" s="74" t="s">
        <v>448</v>
      </c>
      <c r="AO18" s="69" t="s">
        <v>332</v>
      </c>
      <c r="AP18" s="72" t="s">
        <v>333</v>
      </c>
      <c r="AQ18" s="77" t="s">
        <v>332</v>
      </c>
      <c r="AR18" s="69" t="s">
        <v>332</v>
      </c>
      <c r="AS18" s="78" t="s">
        <v>333</v>
      </c>
      <c r="AT18" s="74" t="s">
        <v>332</v>
      </c>
      <c r="AU18" s="69" t="s">
        <v>332</v>
      </c>
      <c r="AV18" s="72" t="s">
        <v>333</v>
      </c>
      <c r="AW18" s="77" t="s">
        <v>332</v>
      </c>
      <c r="AX18" s="69" t="s">
        <v>332</v>
      </c>
      <c r="AY18" s="78" t="s">
        <v>333</v>
      </c>
      <c r="AZ18" s="74" t="s">
        <v>332</v>
      </c>
      <c r="BA18" s="69" t="s">
        <v>332</v>
      </c>
      <c r="BB18" s="72" t="s">
        <v>333</v>
      </c>
      <c r="BC18" s="77" t="s">
        <v>332</v>
      </c>
      <c r="BD18" s="69" t="s">
        <v>332</v>
      </c>
      <c r="BE18" s="78" t="s">
        <v>333</v>
      </c>
      <c r="BF18" s="74" t="s">
        <v>332</v>
      </c>
      <c r="BG18" s="69" t="s">
        <v>332</v>
      </c>
      <c r="BH18" s="72" t="s">
        <v>333</v>
      </c>
      <c r="BI18" s="77" t="s">
        <v>332</v>
      </c>
      <c r="BJ18" s="69" t="s">
        <v>332</v>
      </c>
      <c r="BK18" s="78" t="s">
        <v>333</v>
      </c>
      <c r="BL18" s="74" t="s">
        <v>332</v>
      </c>
      <c r="BM18" s="69" t="s">
        <v>332</v>
      </c>
      <c r="BN18" s="72" t="s">
        <v>333</v>
      </c>
      <c r="BO18" s="77" t="s">
        <v>332</v>
      </c>
      <c r="BP18" s="69" t="s">
        <v>332</v>
      </c>
      <c r="BQ18" s="78" t="s">
        <v>333</v>
      </c>
      <c r="BR18" s="80" t="s">
        <v>332</v>
      </c>
      <c r="BS18" s="2" t="str">
        <f>IFERROR(VLOOKUP(A18,Listas!$A$2:$B$23,2,FALSE),"")</f>
        <v>Subdirección de Imprenta Distrital</v>
      </c>
    </row>
    <row r="19" spans="1:71" ht="409.5" customHeight="1" x14ac:dyDescent="0.2">
      <c r="A19" s="55" t="s">
        <v>169</v>
      </c>
      <c r="B19" s="101" t="s">
        <v>461</v>
      </c>
      <c r="C19" s="59" t="s">
        <v>40</v>
      </c>
      <c r="D19" s="57" t="s">
        <v>467</v>
      </c>
      <c r="E19" s="98" t="s">
        <v>64</v>
      </c>
      <c r="F19" s="98" t="s">
        <v>92</v>
      </c>
      <c r="G19" s="55" t="s">
        <v>468</v>
      </c>
      <c r="H19" s="55" t="s">
        <v>469</v>
      </c>
      <c r="I19" s="55" t="s">
        <v>470</v>
      </c>
      <c r="J19" s="55" t="s">
        <v>343</v>
      </c>
      <c r="K19" s="55" t="s">
        <v>326</v>
      </c>
      <c r="L19" s="55" t="s">
        <v>373</v>
      </c>
      <c r="M19" s="100" t="s">
        <v>144</v>
      </c>
      <c r="N19" s="100" t="s">
        <v>79</v>
      </c>
      <c r="O19" s="98" t="s">
        <v>81</v>
      </c>
      <c r="P19" s="55" t="s">
        <v>471</v>
      </c>
      <c r="Q19" s="100" t="s">
        <v>144</v>
      </c>
      <c r="R19" s="100" t="s">
        <v>79</v>
      </c>
      <c r="S19" s="98" t="s">
        <v>81</v>
      </c>
      <c r="T19" s="55" t="s">
        <v>472</v>
      </c>
      <c r="U19" s="98" t="s">
        <v>334</v>
      </c>
      <c r="V19" s="55" t="s">
        <v>328</v>
      </c>
      <c r="W19" s="55" t="s">
        <v>328</v>
      </c>
      <c r="X19" s="55" t="s">
        <v>328</v>
      </c>
      <c r="Y19" s="55" t="s">
        <v>328</v>
      </c>
      <c r="Z19" s="55" t="s">
        <v>328</v>
      </c>
      <c r="AA19" s="55" t="s">
        <v>473</v>
      </c>
      <c r="AB19" s="55" t="s">
        <v>462</v>
      </c>
      <c r="AC19" s="55" t="s">
        <v>474</v>
      </c>
      <c r="AD19" s="55" t="s">
        <v>463</v>
      </c>
      <c r="AE19" s="55" t="s">
        <v>464</v>
      </c>
      <c r="AF19" s="55" t="s">
        <v>475</v>
      </c>
      <c r="AG19" s="55" t="s">
        <v>476</v>
      </c>
      <c r="AH19" s="56" t="s">
        <v>477</v>
      </c>
      <c r="AI19" s="71">
        <v>43593</v>
      </c>
      <c r="AJ19" s="72" t="s">
        <v>329</v>
      </c>
      <c r="AK19" s="77" t="s">
        <v>478</v>
      </c>
      <c r="AL19" s="69">
        <v>43784</v>
      </c>
      <c r="AM19" s="78" t="s">
        <v>329</v>
      </c>
      <c r="AN19" s="74" t="s">
        <v>479</v>
      </c>
      <c r="AO19" s="69" t="s">
        <v>332</v>
      </c>
      <c r="AP19" s="72" t="s">
        <v>333</v>
      </c>
      <c r="AQ19" s="77" t="s">
        <v>332</v>
      </c>
      <c r="AR19" s="69" t="s">
        <v>332</v>
      </c>
      <c r="AS19" s="78" t="s">
        <v>333</v>
      </c>
      <c r="AT19" s="74" t="s">
        <v>332</v>
      </c>
      <c r="AU19" s="69" t="s">
        <v>332</v>
      </c>
      <c r="AV19" s="72" t="s">
        <v>333</v>
      </c>
      <c r="AW19" s="77" t="s">
        <v>332</v>
      </c>
      <c r="AX19" s="69" t="s">
        <v>332</v>
      </c>
      <c r="AY19" s="78" t="s">
        <v>333</v>
      </c>
      <c r="AZ19" s="74" t="s">
        <v>332</v>
      </c>
      <c r="BA19" s="69" t="s">
        <v>332</v>
      </c>
      <c r="BB19" s="72" t="s">
        <v>333</v>
      </c>
      <c r="BC19" s="77" t="s">
        <v>332</v>
      </c>
      <c r="BD19" s="69" t="s">
        <v>332</v>
      </c>
      <c r="BE19" s="78" t="s">
        <v>333</v>
      </c>
      <c r="BF19" s="74" t="s">
        <v>332</v>
      </c>
      <c r="BG19" s="69" t="s">
        <v>332</v>
      </c>
      <c r="BH19" s="72" t="s">
        <v>333</v>
      </c>
      <c r="BI19" s="77" t="s">
        <v>332</v>
      </c>
      <c r="BJ19" s="69" t="s">
        <v>332</v>
      </c>
      <c r="BK19" s="78" t="s">
        <v>333</v>
      </c>
      <c r="BL19" s="74" t="s">
        <v>332</v>
      </c>
      <c r="BM19" s="69" t="s">
        <v>332</v>
      </c>
      <c r="BN19" s="72" t="s">
        <v>333</v>
      </c>
      <c r="BO19" s="77" t="s">
        <v>332</v>
      </c>
      <c r="BP19" s="69" t="s">
        <v>332</v>
      </c>
      <c r="BQ19" s="78" t="s">
        <v>333</v>
      </c>
      <c r="BR19" s="80" t="s">
        <v>332</v>
      </c>
      <c r="BS19" s="2" t="str">
        <f>IFERROR(VLOOKUP(A19,Listas!$A$2:$B$23,2,FALSE),"")</f>
        <v xml:space="preserve"> Oficina de Tecnologías de la Información y las Comunicaciones</v>
      </c>
    </row>
    <row r="20" spans="1:71" ht="409.5" customHeight="1" x14ac:dyDescent="0.2">
      <c r="A20" s="55" t="s">
        <v>294</v>
      </c>
      <c r="B20" s="101" t="s">
        <v>480</v>
      </c>
      <c r="C20" s="59" t="s">
        <v>40</v>
      </c>
      <c r="D20" s="57" t="s">
        <v>481</v>
      </c>
      <c r="E20" s="98" t="s">
        <v>64</v>
      </c>
      <c r="F20" s="98" t="s">
        <v>152</v>
      </c>
      <c r="G20" s="55" t="s">
        <v>482</v>
      </c>
      <c r="H20" s="55" t="s">
        <v>483</v>
      </c>
      <c r="I20" s="55" t="s">
        <v>484</v>
      </c>
      <c r="J20" s="55" t="s">
        <v>343</v>
      </c>
      <c r="K20" s="55" t="s">
        <v>326</v>
      </c>
      <c r="L20" s="55" t="s">
        <v>373</v>
      </c>
      <c r="M20" s="100" t="s">
        <v>144</v>
      </c>
      <c r="N20" s="100" t="s">
        <v>79</v>
      </c>
      <c r="O20" s="98" t="s">
        <v>81</v>
      </c>
      <c r="P20" s="55" t="s">
        <v>485</v>
      </c>
      <c r="Q20" s="100" t="s">
        <v>144</v>
      </c>
      <c r="R20" s="100" t="s">
        <v>79</v>
      </c>
      <c r="S20" s="98" t="s">
        <v>81</v>
      </c>
      <c r="T20" s="55" t="s">
        <v>486</v>
      </c>
      <c r="U20" s="98" t="s">
        <v>334</v>
      </c>
      <c r="V20" s="55" t="s">
        <v>328</v>
      </c>
      <c r="W20" s="55" t="s">
        <v>328</v>
      </c>
      <c r="X20" s="55" t="s">
        <v>328</v>
      </c>
      <c r="Y20" s="55" t="s">
        <v>328</v>
      </c>
      <c r="Z20" s="55" t="s">
        <v>328</v>
      </c>
      <c r="AA20" s="55" t="s">
        <v>487</v>
      </c>
      <c r="AB20" s="55" t="s">
        <v>488</v>
      </c>
      <c r="AC20" s="55" t="s">
        <v>489</v>
      </c>
      <c r="AD20" s="55" t="s">
        <v>490</v>
      </c>
      <c r="AE20" s="55" t="s">
        <v>491</v>
      </c>
      <c r="AF20" s="55" t="s">
        <v>492</v>
      </c>
      <c r="AG20" s="55" t="s">
        <v>493</v>
      </c>
      <c r="AH20" s="56" t="s">
        <v>494</v>
      </c>
      <c r="AI20" s="71">
        <v>43496</v>
      </c>
      <c r="AJ20" s="72" t="s">
        <v>329</v>
      </c>
      <c r="AK20" s="77" t="s">
        <v>466</v>
      </c>
      <c r="AL20" s="69">
        <v>43594</v>
      </c>
      <c r="AM20" s="78" t="s">
        <v>329</v>
      </c>
      <c r="AN20" s="74" t="s">
        <v>495</v>
      </c>
      <c r="AO20" s="69" t="s">
        <v>332</v>
      </c>
      <c r="AP20" s="72" t="s">
        <v>333</v>
      </c>
      <c r="AQ20" s="77" t="s">
        <v>332</v>
      </c>
      <c r="AR20" s="69" t="s">
        <v>332</v>
      </c>
      <c r="AS20" s="78" t="s">
        <v>333</v>
      </c>
      <c r="AT20" s="74" t="s">
        <v>332</v>
      </c>
      <c r="AU20" s="69" t="s">
        <v>332</v>
      </c>
      <c r="AV20" s="72" t="s">
        <v>333</v>
      </c>
      <c r="AW20" s="77" t="s">
        <v>332</v>
      </c>
      <c r="AX20" s="69" t="s">
        <v>332</v>
      </c>
      <c r="AY20" s="78" t="s">
        <v>333</v>
      </c>
      <c r="AZ20" s="74" t="s">
        <v>332</v>
      </c>
      <c r="BA20" s="69" t="s">
        <v>332</v>
      </c>
      <c r="BB20" s="72" t="s">
        <v>333</v>
      </c>
      <c r="BC20" s="77" t="s">
        <v>332</v>
      </c>
      <c r="BD20" s="69" t="s">
        <v>332</v>
      </c>
      <c r="BE20" s="78" t="s">
        <v>333</v>
      </c>
      <c r="BF20" s="74" t="s">
        <v>332</v>
      </c>
      <c r="BG20" s="69" t="s">
        <v>332</v>
      </c>
      <c r="BH20" s="72" t="s">
        <v>333</v>
      </c>
      <c r="BI20" s="77" t="s">
        <v>332</v>
      </c>
      <c r="BJ20" s="69" t="s">
        <v>332</v>
      </c>
      <c r="BK20" s="78" t="s">
        <v>333</v>
      </c>
      <c r="BL20" s="74" t="s">
        <v>332</v>
      </c>
      <c r="BM20" s="69" t="s">
        <v>332</v>
      </c>
      <c r="BN20" s="72" t="s">
        <v>333</v>
      </c>
      <c r="BO20" s="77" t="s">
        <v>332</v>
      </c>
      <c r="BP20" s="69" t="s">
        <v>332</v>
      </c>
      <c r="BQ20" s="78" t="s">
        <v>333</v>
      </c>
      <c r="BR20" s="80" t="s">
        <v>332</v>
      </c>
      <c r="BS20" s="2" t="str">
        <f>IFERROR(VLOOKUP(A20,Listas!$A$2:$B$23,2,FALSE),"")</f>
        <v xml:space="preserve"> Oficina de Control Interno </v>
      </c>
    </row>
    <row r="21" spans="1:71" ht="409.5" customHeight="1" x14ac:dyDescent="0.2">
      <c r="A21" s="55" t="s">
        <v>294</v>
      </c>
      <c r="B21" s="101" t="s">
        <v>480</v>
      </c>
      <c r="C21" s="59" t="s">
        <v>150</v>
      </c>
      <c r="D21" s="57" t="s">
        <v>496</v>
      </c>
      <c r="E21" s="98" t="s">
        <v>64</v>
      </c>
      <c r="F21" s="98" t="s">
        <v>152</v>
      </c>
      <c r="G21" s="55" t="s">
        <v>497</v>
      </c>
      <c r="H21" s="55" t="s">
        <v>483</v>
      </c>
      <c r="I21" s="55" t="s">
        <v>498</v>
      </c>
      <c r="J21" s="55" t="s">
        <v>343</v>
      </c>
      <c r="K21" s="55" t="s">
        <v>326</v>
      </c>
      <c r="L21" s="55" t="s">
        <v>373</v>
      </c>
      <c r="M21" s="100" t="s">
        <v>144</v>
      </c>
      <c r="N21" s="100" t="s">
        <v>79</v>
      </c>
      <c r="O21" s="98" t="s">
        <v>81</v>
      </c>
      <c r="P21" s="55" t="s">
        <v>485</v>
      </c>
      <c r="Q21" s="100" t="s">
        <v>144</v>
      </c>
      <c r="R21" s="100" t="s">
        <v>79</v>
      </c>
      <c r="S21" s="98" t="s">
        <v>81</v>
      </c>
      <c r="T21" s="55" t="s">
        <v>486</v>
      </c>
      <c r="U21" s="98" t="s">
        <v>334</v>
      </c>
      <c r="V21" s="55" t="s">
        <v>328</v>
      </c>
      <c r="W21" s="55" t="s">
        <v>328</v>
      </c>
      <c r="X21" s="55" t="s">
        <v>328</v>
      </c>
      <c r="Y21" s="55" t="s">
        <v>328</v>
      </c>
      <c r="Z21" s="55" t="s">
        <v>328</v>
      </c>
      <c r="AA21" s="55" t="s">
        <v>487</v>
      </c>
      <c r="AB21" s="55" t="s">
        <v>488</v>
      </c>
      <c r="AC21" s="55" t="s">
        <v>489</v>
      </c>
      <c r="AD21" s="55" t="s">
        <v>490</v>
      </c>
      <c r="AE21" s="55" t="s">
        <v>491</v>
      </c>
      <c r="AF21" s="55" t="s">
        <v>499</v>
      </c>
      <c r="AG21" s="55" t="s">
        <v>500</v>
      </c>
      <c r="AH21" s="56" t="s">
        <v>501</v>
      </c>
      <c r="AI21" s="71">
        <v>43496</v>
      </c>
      <c r="AJ21" s="72" t="s">
        <v>329</v>
      </c>
      <c r="AK21" s="77" t="s">
        <v>466</v>
      </c>
      <c r="AL21" s="69">
        <v>43594</v>
      </c>
      <c r="AM21" s="78" t="s">
        <v>329</v>
      </c>
      <c r="AN21" s="74" t="s">
        <v>495</v>
      </c>
      <c r="AO21" s="69" t="s">
        <v>332</v>
      </c>
      <c r="AP21" s="72" t="s">
        <v>333</v>
      </c>
      <c r="AQ21" s="77" t="s">
        <v>332</v>
      </c>
      <c r="AR21" s="69" t="s">
        <v>332</v>
      </c>
      <c r="AS21" s="78" t="s">
        <v>333</v>
      </c>
      <c r="AT21" s="74" t="s">
        <v>332</v>
      </c>
      <c r="AU21" s="69" t="s">
        <v>332</v>
      </c>
      <c r="AV21" s="72" t="s">
        <v>333</v>
      </c>
      <c r="AW21" s="77" t="s">
        <v>332</v>
      </c>
      <c r="AX21" s="69" t="s">
        <v>332</v>
      </c>
      <c r="AY21" s="78" t="s">
        <v>333</v>
      </c>
      <c r="AZ21" s="74" t="s">
        <v>332</v>
      </c>
      <c r="BA21" s="69" t="s">
        <v>332</v>
      </c>
      <c r="BB21" s="72" t="s">
        <v>333</v>
      </c>
      <c r="BC21" s="77" t="s">
        <v>332</v>
      </c>
      <c r="BD21" s="69" t="s">
        <v>332</v>
      </c>
      <c r="BE21" s="78" t="s">
        <v>333</v>
      </c>
      <c r="BF21" s="74" t="s">
        <v>332</v>
      </c>
      <c r="BG21" s="69" t="s">
        <v>332</v>
      </c>
      <c r="BH21" s="72" t="s">
        <v>333</v>
      </c>
      <c r="BI21" s="77" t="s">
        <v>332</v>
      </c>
      <c r="BJ21" s="69" t="s">
        <v>332</v>
      </c>
      <c r="BK21" s="78" t="s">
        <v>333</v>
      </c>
      <c r="BL21" s="74" t="s">
        <v>332</v>
      </c>
      <c r="BM21" s="69" t="s">
        <v>332</v>
      </c>
      <c r="BN21" s="72" t="s">
        <v>333</v>
      </c>
      <c r="BO21" s="77" t="s">
        <v>332</v>
      </c>
      <c r="BP21" s="69" t="s">
        <v>332</v>
      </c>
      <c r="BQ21" s="78" t="s">
        <v>333</v>
      </c>
      <c r="BR21" s="80" t="s">
        <v>332</v>
      </c>
      <c r="BS21" s="2" t="str">
        <f>IFERROR(VLOOKUP(A21,Listas!$A$2:$B$23,2,FALSE),"")</f>
        <v xml:space="preserve"> Oficina de Control Interno </v>
      </c>
    </row>
    <row r="22" spans="1:71" ht="409.5" customHeight="1" x14ac:dyDescent="0.2">
      <c r="A22" s="55" t="s">
        <v>197</v>
      </c>
      <c r="B22" s="101" t="s">
        <v>503</v>
      </c>
      <c r="C22" s="59" t="s">
        <v>68</v>
      </c>
      <c r="D22" s="57" t="s">
        <v>504</v>
      </c>
      <c r="E22" s="98" t="s">
        <v>64</v>
      </c>
      <c r="F22" s="98" t="s">
        <v>152</v>
      </c>
      <c r="G22" s="55" t="s">
        <v>505</v>
      </c>
      <c r="H22" s="55" t="s">
        <v>506</v>
      </c>
      <c r="I22" s="55" t="s">
        <v>507</v>
      </c>
      <c r="J22" s="55" t="s">
        <v>343</v>
      </c>
      <c r="K22" s="55" t="s">
        <v>326</v>
      </c>
      <c r="L22" s="55" t="s">
        <v>373</v>
      </c>
      <c r="M22" s="100" t="s">
        <v>144</v>
      </c>
      <c r="N22" s="100" t="s">
        <v>79</v>
      </c>
      <c r="O22" s="98" t="s">
        <v>81</v>
      </c>
      <c r="P22" s="55" t="s">
        <v>508</v>
      </c>
      <c r="Q22" s="100" t="s">
        <v>144</v>
      </c>
      <c r="R22" s="100" t="s">
        <v>79</v>
      </c>
      <c r="S22" s="98" t="s">
        <v>81</v>
      </c>
      <c r="T22" s="55" t="s">
        <v>509</v>
      </c>
      <c r="U22" s="98" t="s">
        <v>334</v>
      </c>
      <c r="V22" s="55" t="s">
        <v>328</v>
      </c>
      <c r="W22" s="55" t="s">
        <v>328</v>
      </c>
      <c r="X22" s="55" t="s">
        <v>328</v>
      </c>
      <c r="Y22" s="55" t="s">
        <v>328</v>
      </c>
      <c r="Z22" s="55" t="s">
        <v>328</v>
      </c>
      <c r="AA22" s="55" t="s">
        <v>510</v>
      </c>
      <c r="AB22" s="55" t="s">
        <v>511</v>
      </c>
      <c r="AC22" s="55" t="s">
        <v>512</v>
      </c>
      <c r="AD22" s="55" t="s">
        <v>513</v>
      </c>
      <c r="AE22" s="55" t="s">
        <v>514</v>
      </c>
      <c r="AF22" s="55" t="s">
        <v>515</v>
      </c>
      <c r="AG22" s="55" t="s">
        <v>516</v>
      </c>
      <c r="AH22" s="56" t="s">
        <v>517</v>
      </c>
      <c r="AI22" s="71">
        <v>43592</v>
      </c>
      <c r="AJ22" s="72" t="s">
        <v>329</v>
      </c>
      <c r="AK22" s="77" t="s">
        <v>518</v>
      </c>
      <c r="AL22" s="69">
        <v>43776</v>
      </c>
      <c r="AM22" s="78" t="s">
        <v>356</v>
      </c>
      <c r="AN22" s="74" t="s">
        <v>519</v>
      </c>
      <c r="AO22" s="69" t="s">
        <v>332</v>
      </c>
      <c r="AP22" s="72" t="s">
        <v>333</v>
      </c>
      <c r="AQ22" s="77" t="s">
        <v>332</v>
      </c>
      <c r="AR22" s="69" t="s">
        <v>332</v>
      </c>
      <c r="AS22" s="78" t="s">
        <v>333</v>
      </c>
      <c r="AT22" s="74" t="s">
        <v>332</v>
      </c>
      <c r="AU22" s="69" t="s">
        <v>332</v>
      </c>
      <c r="AV22" s="72" t="s">
        <v>333</v>
      </c>
      <c r="AW22" s="77" t="s">
        <v>332</v>
      </c>
      <c r="AX22" s="69" t="s">
        <v>332</v>
      </c>
      <c r="AY22" s="78" t="s">
        <v>333</v>
      </c>
      <c r="AZ22" s="74" t="s">
        <v>332</v>
      </c>
      <c r="BA22" s="69" t="s">
        <v>332</v>
      </c>
      <c r="BB22" s="72" t="s">
        <v>333</v>
      </c>
      <c r="BC22" s="77" t="s">
        <v>332</v>
      </c>
      <c r="BD22" s="69" t="s">
        <v>332</v>
      </c>
      <c r="BE22" s="78" t="s">
        <v>333</v>
      </c>
      <c r="BF22" s="74" t="s">
        <v>332</v>
      </c>
      <c r="BG22" s="69" t="s">
        <v>332</v>
      </c>
      <c r="BH22" s="72" t="s">
        <v>333</v>
      </c>
      <c r="BI22" s="77" t="s">
        <v>332</v>
      </c>
      <c r="BJ22" s="69" t="s">
        <v>332</v>
      </c>
      <c r="BK22" s="78" t="s">
        <v>333</v>
      </c>
      <c r="BL22" s="74" t="s">
        <v>332</v>
      </c>
      <c r="BM22" s="69" t="s">
        <v>332</v>
      </c>
      <c r="BN22" s="72" t="s">
        <v>333</v>
      </c>
      <c r="BO22" s="77" t="s">
        <v>332</v>
      </c>
      <c r="BP22" s="69" t="s">
        <v>332</v>
      </c>
      <c r="BQ22" s="78" t="s">
        <v>333</v>
      </c>
      <c r="BR22" s="80" t="s">
        <v>332</v>
      </c>
      <c r="BS22" s="2" t="str">
        <f>IFERROR(VLOOKUP(A22,Listas!$A$2:$B$23,2,FALSE),"")</f>
        <v>Subdirección de Servicios Administrativos</v>
      </c>
    </row>
    <row r="23" spans="1:71" ht="409.5" customHeight="1" x14ac:dyDescent="0.2">
      <c r="A23" s="55" t="s">
        <v>209</v>
      </c>
      <c r="B23" s="101" t="s">
        <v>521</v>
      </c>
      <c r="C23" s="59" t="s">
        <v>116</v>
      </c>
      <c r="D23" s="57" t="s">
        <v>523</v>
      </c>
      <c r="E23" s="98" t="s">
        <v>64</v>
      </c>
      <c r="F23" s="98" t="s">
        <v>70</v>
      </c>
      <c r="G23" s="55" t="s">
        <v>524</v>
      </c>
      <c r="H23" s="55" t="s">
        <v>525</v>
      </c>
      <c r="I23" s="55" t="s">
        <v>526</v>
      </c>
      <c r="J23" s="55" t="s">
        <v>343</v>
      </c>
      <c r="K23" s="55" t="s">
        <v>326</v>
      </c>
      <c r="L23" s="55" t="s">
        <v>327</v>
      </c>
      <c r="M23" s="100" t="s">
        <v>103</v>
      </c>
      <c r="N23" s="100" t="s">
        <v>104</v>
      </c>
      <c r="O23" s="98" t="s">
        <v>81</v>
      </c>
      <c r="P23" s="55" t="s">
        <v>527</v>
      </c>
      <c r="Q23" s="100" t="s">
        <v>144</v>
      </c>
      <c r="R23" s="100" t="s">
        <v>104</v>
      </c>
      <c r="S23" s="98" t="s">
        <v>105</v>
      </c>
      <c r="T23" s="55" t="s">
        <v>528</v>
      </c>
      <c r="U23" s="98" t="s">
        <v>334</v>
      </c>
      <c r="V23" s="55" t="s">
        <v>328</v>
      </c>
      <c r="W23" s="55" t="s">
        <v>328</v>
      </c>
      <c r="X23" s="55" t="s">
        <v>328</v>
      </c>
      <c r="Y23" s="55" t="s">
        <v>328</v>
      </c>
      <c r="Z23" s="55" t="s">
        <v>328</v>
      </c>
      <c r="AA23" s="55" t="s">
        <v>529</v>
      </c>
      <c r="AB23" s="55" t="s">
        <v>530</v>
      </c>
      <c r="AC23" s="55" t="s">
        <v>531</v>
      </c>
      <c r="AD23" s="55" t="s">
        <v>431</v>
      </c>
      <c r="AE23" s="55" t="s">
        <v>532</v>
      </c>
      <c r="AF23" s="55" t="s">
        <v>533</v>
      </c>
      <c r="AG23" s="55" t="s">
        <v>534</v>
      </c>
      <c r="AH23" s="56" t="s">
        <v>535</v>
      </c>
      <c r="AI23" s="71">
        <v>43496</v>
      </c>
      <c r="AJ23" s="72" t="s">
        <v>329</v>
      </c>
      <c r="AK23" s="77" t="s">
        <v>536</v>
      </c>
      <c r="AL23" s="69">
        <v>43759</v>
      </c>
      <c r="AM23" s="78" t="s">
        <v>465</v>
      </c>
      <c r="AN23" s="74" t="s">
        <v>537</v>
      </c>
      <c r="AO23" s="69" t="s">
        <v>332</v>
      </c>
      <c r="AP23" s="72" t="s">
        <v>333</v>
      </c>
      <c r="AQ23" s="77" t="s">
        <v>332</v>
      </c>
      <c r="AR23" s="69" t="s">
        <v>332</v>
      </c>
      <c r="AS23" s="78" t="s">
        <v>333</v>
      </c>
      <c r="AT23" s="74" t="s">
        <v>332</v>
      </c>
      <c r="AU23" s="69" t="s">
        <v>332</v>
      </c>
      <c r="AV23" s="72" t="s">
        <v>333</v>
      </c>
      <c r="AW23" s="77" t="s">
        <v>332</v>
      </c>
      <c r="AX23" s="69" t="s">
        <v>332</v>
      </c>
      <c r="AY23" s="78" t="s">
        <v>333</v>
      </c>
      <c r="AZ23" s="74" t="s">
        <v>332</v>
      </c>
      <c r="BA23" s="69" t="s">
        <v>332</v>
      </c>
      <c r="BB23" s="72" t="s">
        <v>333</v>
      </c>
      <c r="BC23" s="77" t="s">
        <v>332</v>
      </c>
      <c r="BD23" s="69" t="s">
        <v>332</v>
      </c>
      <c r="BE23" s="78" t="s">
        <v>333</v>
      </c>
      <c r="BF23" s="74" t="s">
        <v>332</v>
      </c>
      <c r="BG23" s="69" t="s">
        <v>332</v>
      </c>
      <c r="BH23" s="72" t="s">
        <v>333</v>
      </c>
      <c r="BI23" s="77" t="s">
        <v>332</v>
      </c>
      <c r="BJ23" s="69" t="s">
        <v>332</v>
      </c>
      <c r="BK23" s="78" t="s">
        <v>333</v>
      </c>
      <c r="BL23" s="74" t="s">
        <v>332</v>
      </c>
      <c r="BM23" s="69" t="s">
        <v>332</v>
      </c>
      <c r="BN23" s="72" t="s">
        <v>333</v>
      </c>
      <c r="BO23" s="77" t="s">
        <v>332</v>
      </c>
      <c r="BP23" s="69" t="s">
        <v>332</v>
      </c>
      <c r="BQ23" s="78" t="s">
        <v>333</v>
      </c>
      <c r="BR23" s="80" t="s">
        <v>332</v>
      </c>
      <c r="BS23" s="2" t="str">
        <f>IFERROR(VLOOKUP(A23,Listas!$A$2:$B$23,2,FALSE),"")</f>
        <v>Subsecretaría de Servicio a la Ciudadanía</v>
      </c>
    </row>
    <row r="24" spans="1:71" ht="409.5" customHeight="1" x14ac:dyDescent="0.2">
      <c r="A24" s="55" t="s">
        <v>209</v>
      </c>
      <c r="B24" s="101" t="s">
        <v>538</v>
      </c>
      <c r="C24" s="59" t="s">
        <v>40</v>
      </c>
      <c r="D24" s="57" t="s">
        <v>539</v>
      </c>
      <c r="E24" s="98" t="s">
        <v>64</v>
      </c>
      <c r="F24" s="98" t="s">
        <v>152</v>
      </c>
      <c r="G24" s="55" t="s">
        <v>540</v>
      </c>
      <c r="H24" s="55" t="s">
        <v>541</v>
      </c>
      <c r="I24" s="55" t="s">
        <v>542</v>
      </c>
      <c r="J24" s="55" t="s">
        <v>343</v>
      </c>
      <c r="K24" s="55" t="s">
        <v>326</v>
      </c>
      <c r="L24" s="55" t="s">
        <v>522</v>
      </c>
      <c r="M24" s="100" t="s">
        <v>144</v>
      </c>
      <c r="N24" s="100" t="s">
        <v>104</v>
      </c>
      <c r="O24" s="98" t="s">
        <v>105</v>
      </c>
      <c r="P24" s="55" t="s">
        <v>543</v>
      </c>
      <c r="Q24" s="100" t="s">
        <v>144</v>
      </c>
      <c r="R24" s="100" t="s">
        <v>104</v>
      </c>
      <c r="S24" s="98" t="s">
        <v>105</v>
      </c>
      <c r="T24" s="55" t="s">
        <v>544</v>
      </c>
      <c r="U24" s="98" t="s">
        <v>334</v>
      </c>
      <c r="V24" s="55" t="s">
        <v>545</v>
      </c>
      <c r="W24" s="55" t="s">
        <v>546</v>
      </c>
      <c r="X24" s="55" t="s">
        <v>547</v>
      </c>
      <c r="Y24" s="55" t="s">
        <v>548</v>
      </c>
      <c r="Z24" s="55" t="s">
        <v>549</v>
      </c>
      <c r="AA24" s="55" t="s">
        <v>550</v>
      </c>
      <c r="AB24" s="55" t="s">
        <v>551</v>
      </c>
      <c r="AC24" s="55" t="s">
        <v>552</v>
      </c>
      <c r="AD24" s="55" t="s">
        <v>553</v>
      </c>
      <c r="AE24" s="55" t="s">
        <v>554</v>
      </c>
      <c r="AF24" s="55" t="s">
        <v>555</v>
      </c>
      <c r="AG24" s="55" t="s">
        <v>556</v>
      </c>
      <c r="AH24" s="56" t="s">
        <v>557</v>
      </c>
      <c r="AI24" s="71">
        <v>43496</v>
      </c>
      <c r="AJ24" s="72" t="s">
        <v>329</v>
      </c>
      <c r="AK24" s="77" t="s">
        <v>520</v>
      </c>
      <c r="AL24" s="69">
        <v>43593</v>
      </c>
      <c r="AM24" s="78" t="s">
        <v>329</v>
      </c>
      <c r="AN24" s="74" t="s">
        <v>558</v>
      </c>
      <c r="AO24" s="69">
        <v>43759</v>
      </c>
      <c r="AP24" s="72" t="s">
        <v>376</v>
      </c>
      <c r="AQ24" s="77" t="s">
        <v>559</v>
      </c>
      <c r="AR24" s="69" t="s">
        <v>332</v>
      </c>
      <c r="AS24" s="78" t="s">
        <v>333</v>
      </c>
      <c r="AT24" s="74" t="s">
        <v>332</v>
      </c>
      <c r="AU24" s="69" t="s">
        <v>332</v>
      </c>
      <c r="AV24" s="72" t="s">
        <v>333</v>
      </c>
      <c r="AW24" s="77" t="s">
        <v>332</v>
      </c>
      <c r="AX24" s="69" t="s">
        <v>332</v>
      </c>
      <c r="AY24" s="78" t="s">
        <v>333</v>
      </c>
      <c r="AZ24" s="74" t="s">
        <v>332</v>
      </c>
      <c r="BA24" s="69" t="s">
        <v>332</v>
      </c>
      <c r="BB24" s="72" t="s">
        <v>333</v>
      </c>
      <c r="BC24" s="77" t="s">
        <v>332</v>
      </c>
      <c r="BD24" s="69" t="s">
        <v>332</v>
      </c>
      <c r="BE24" s="78" t="s">
        <v>333</v>
      </c>
      <c r="BF24" s="74" t="s">
        <v>332</v>
      </c>
      <c r="BG24" s="69" t="s">
        <v>332</v>
      </c>
      <c r="BH24" s="72" t="s">
        <v>333</v>
      </c>
      <c r="BI24" s="77" t="s">
        <v>332</v>
      </c>
      <c r="BJ24" s="69" t="s">
        <v>332</v>
      </c>
      <c r="BK24" s="78" t="s">
        <v>333</v>
      </c>
      <c r="BL24" s="74" t="s">
        <v>332</v>
      </c>
      <c r="BM24" s="69" t="s">
        <v>332</v>
      </c>
      <c r="BN24" s="72" t="s">
        <v>333</v>
      </c>
      <c r="BO24" s="77" t="s">
        <v>332</v>
      </c>
      <c r="BP24" s="69" t="s">
        <v>332</v>
      </c>
      <c r="BQ24" s="78" t="s">
        <v>333</v>
      </c>
      <c r="BR24" s="80" t="s">
        <v>332</v>
      </c>
      <c r="BS24" s="2" t="str">
        <f>IFERROR(VLOOKUP(A24,Listas!$A$2:$B$23,2,FALSE),"")</f>
        <v>Subsecretaría de Servicio a la Ciudadanía</v>
      </c>
    </row>
    <row r="25" spans="1:71" ht="409.5" customHeight="1" x14ac:dyDescent="0.2">
      <c r="A25" s="55" t="s">
        <v>189</v>
      </c>
      <c r="B25" s="101" t="s">
        <v>562</v>
      </c>
      <c r="C25" s="59" t="s">
        <v>68</v>
      </c>
      <c r="D25" s="57" t="s">
        <v>563</v>
      </c>
      <c r="E25" s="98" t="s">
        <v>64</v>
      </c>
      <c r="F25" s="98" t="s">
        <v>152</v>
      </c>
      <c r="G25" s="55" t="s">
        <v>564</v>
      </c>
      <c r="H25" s="55" t="s">
        <v>565</v>
      </c>
      <c r="I25" s="55" t="s">
        <v>566</v>
      </c>
      <c r="J25" s="55" t="s">
        <v>567</v>
      </c>
      <c r="K25" s="55" t="s">
        <v>326</v>
      </c>
      <c r="L25" s="55" t="s">
        <v>327</v>
      </c>
      <c r="M25" s="100" t="s">
        <v>144</v>
      </c>
      <c r="N25" s="100" t="s">
        <v>79</v>
      </c>
      <c r="O25" s="98" t="s">
        <v>81</v>
      </c>
      <c r="P25" s="55" t="s">
        <v>568</v>
      </c>
      <c r="Q25" s="100" t="s">
        <v>144</v>
      </c>
      <c r="R25" s="100" t="s">
        <v>79</v>
      </c>
      <c r="S25" s="98" t="s">
        <v>81</v>
      </c>
      <c r="T25" s="55" t="s">
        <v>569</v>
      </c>
      <c r="U25" s="98" t="s">
        <v>334</v>
      </c>
      <c r="V25" s="55" t="s">
        <v>328</v>
      </c>
      <c r="W25" s="55" t="s">
        <v>328</v>
      </c>
      <c r="X25" s="55" t="s">
        <v>328</v>
      </c>
      <c r="Y25" s="55" t="s">
        <v>328</v>
      </c>
      <c r="Z25" s="55" t="s">
        <v>328</v>
      </c>
      <c r="AA25" s="55" t="s">
        <v>570</v>
      </c>
      <c r="AB25" s="55" t="s">
        <v>571</v>
      </c>
      <c r="AC25" s="55" t="s">
        <v>572</v>
      </c>
      <c r="AD25" s="55" t="s">
        <v>573</v>
      </c>
      <c r="AE25" s="55" t="s">
        <v>574</v>
      </c>
      <c r="AF25" s="55" t="s">
        <v>575</v>
      </c>
      <c r="AG25" s="55" t="s">
        <v>576</v>
      </c>
      <c r="AH25" s="56" t="s">
        <v>577</v>
      </c>
      <c r="AI25" s="71">
        <v>43496</v>
      </c>
      <c r="AJ25" s="72" t="s">
        <v>329</v>
      </c>
      <c r="AK25" s="77" t="s">
        <v>560</v>
      </c>
      <c r="AL25" s="69">
        <v>43594</v>
      </c>
      <c r="AM25" s="78" t="s">
        <v>382</v>
      </c>
      <c r="AN25" s="74" t="s">
        <v>578</v>
      </c>
      <c r="AO25" s="69">
        <v>43787</v>
      </c>
      <c r="AP25" s="72" t="s">
        <v>329</v>
      </c>
      <c r="AQ25" s="77" t="s">
        <v>561</v>
      </c>
      <c r="AR25" s="69" t="s">
        <v>332</v>
      </c>
      <c r="AS25" s="78" t="s">
        <v>333</v>
      </c>
      <c r="AT25" s="74" t="s">
        <v>332</v>
      </c>
      <c r="AU25" s="69" t="s">
        <v>332</v>
      </c>
      <c r="AV25" s="72" t="s">
        <v>333</v>
      </c>
      <c r="AW25" s="77" t="s">
        <v>332</v>
      </c>
      <c r="AX25" s="69" t="s">
        <v>332</v>
      </c>
      <c r="AY25" s="78" t="s">
        <v>333</v>
      </c>
      <c r="AZ25" s="74" t="s">
        <v>332</v>
      </c>
      <c r="BA25" s="69" t="s">
        <v>332</v>
      </c>
      <c r="BB25" s="72" t="s">
        <v>333</v>
      </c>
      <c r="BC25" s="77" t="s">
        <v>332</v>
      </c>
      <c r="BD25" s="69" t="s">
        <v>332</v>
      </c>
      <c r="BE25" s="78" t="s">
        <v>333</v>
      </c>
      <c r="BF25" s="74" t="s">
        <v>332</v>
      </c>
      <c r="BG25" s="69" t="s">
        <v>332</v>
      </c>
      <c r="BH25" s="72" t="s">
        <v>333</v>
      </c>
      <c r="BI25" s="77" t="s">
        <v>332</v>
      </c>
      <c r="BJ25" s="69" t="s">
        <v>332</v>
      </c>
      <c r="BK25" s="78" t="s">
        <v>333</v>
      </c>
      <c r="BL25" s="74" t="s">
        <v>332</v>
      </c>
      <c r="BM25" s="69" t="s">
        <v>332</v>
      </c>
      <c r="BN25" s="72" t="s">
        <v>333</v>
      </c>
      <c r="BO25" s="77" t="s">
        <v>332</v>
      </c>
      <c r="BP25" s="69" t="s">
        <v>332</v>
      </c>
      <c r="BQ25" s="78" t="s">
        <v>333</v>
      </c>
      <c r="BR25" s="80" t="s">
        <v>332</v>
      </c>
      <c r="BS25" s="2" t="str">
        <f>IFERROR(VLOOKUP(A25,Listas!$A$2:$B$23,2,FALSE),"")</f>
        <v>Dirección Distrital de Archivo de Bogotá</v>
      </c>
    </row>
    <row r="26" spans="1:71" ht="409.5" customHeight="1" x14ac:dyDescent="0.2">
      <c r="A26" s="55" t="s">
        <v>189</v>
      </c>
      <c r="B26" s="101" t="s">
        <v>579</v>
      </c>
      <c r="C26" s="59" t="s">
        <v>40</v>
      </c>
      <c r="D26" s="57" t="s">
        <v>580</v>
      </c>
      <c r="E26" s="98" t="s">
        <v>64</v>
      </c>
      <c r="F26" s="98" t="s">
        <v>152</v>
      </c>
      <c r="G26" s="55" t="s">
        <v>581</v>
      </c>
      <c r="H26" s="55" t="s">
        <v>582</v>
      </c>
      <c r="I26" s="55" t="s">
        <v>566</v>
      </c>
      <c r="J26" s="55" t="s">
        <v>567</v>
      </c>
      <c r="K26" s="55" t="s">
        <v>326</v>
      </c>
      <c r="L26" s="55" t="s">
        <v>502</v>
      </c>
      <c r="M26" s="100" t="s">
        <v>144</v>
      </c>
      <c r="N26" s="100" t="s">
        <v>79</v>
      </c>
      <c r="O26" s="98" t="s">
        <v>81</v>
      </c>
      <c r="P26" s="55" t="s">
        <v>583</v>
      </c>
      <c r="Q26" s="100" t="s">
        <v>144</v>
      </c>
      <c r="R26" s="100" t="s">
        <v>79</v>
      </c>
      <c r="S26" s="98" t="s">
        <v>81</v>
      </c>
      <c r="T26" s="55" t="s">
        <v>584</v>
      </c>
      <c r="U26" s="98" t="s">
        <v>334</v>
      </c>
      <c r="V26" s="55" t="s">
        <v>328</v>
      </c>
      <c r="W26" s="55" t="s">
        <v>328</v>
      </c>
      <c r="X26" s="55" t="s">
        <v>328</v>
      </c>
      <c r="Y26" s="55" t="s">
        <v>328</v>
      </c>
      <c r="Z26" s="55" t="s">
        <v>328</v>
      </c>
      <c r="AA26" s="55" t="s">
        <v>585</v>
      </c>
      <c r="AB26" s="55" t="s">
        <v>586</v>
      </c>
      <c r="AC26" s="55" t="s">
        <v>587</v>
      </c>
      <c r="AD26" s="55" t="s">
        <v>588</v>
      </c>
      <c r="AE26" s="55" t="s">
        <v>589</v>
      </c>
      <c r="AF26" s="55" t="s">
        <v>590</v>
      </c>
      <c r="AG26" s="55" t="s">
        <v>591</v>
      </c>
      <c r="AH26" s="56" t="s">
        <v>592</v>
      </c>
      <c r="AI26" s="71">
        <v>43496</v>
      </c>
      <c r="AJ26" s="72" t="s">
        <v>329</v>
      </c>
      <c r="AK26" s="77" t="s">
        <v>560</v>
      </c>
      <c r="AL26" s="69">
        <v>43594</v>
      </c>
      <c r="AM26" s="78" t="s">
        <v>382</v>
      </c>
      <c r="AN26" s="74" t="s">
        <v>593</v>
      </c>
      <c r="AO26" s="69">
        <v>43787</v>
      </c>
      <c r="AP26" s="72" t="s">
        <v>329</v>
      </c>
      <c r="AQ26" s="77" t="s">
        <v>594</v>
      </c>
      <c r="AR26" s="69" t="s">
        <v>332</v>
      </c>
      <c r="AS26" s="78" t="s">
        <v>333</v>
      </c>
      <c r="AT26" s="74" t="s">
        <v>332</v>
      </c>
      <c r="AU26" s="69" t="s">
        <v>332</v>
      </c>
      <c r="AV26" s="72" t="s">
        <v>333</v>
      </c>
      <c r="AW26" s="77" t="s">
        <v>332</v>
      </c>
      <c r="AX26" s="69" t="s">
        <v>332</v>
      </c>
      <c r="AY26" s="78" t="s">
        <v>333</v>
      </c>
      <c r="AZ26" s="74" t="s">
        <v>332</v>
      </c>
      <c r="BA26" s="69" t="s">
        <v>332</v>
      </c>
      <c r="BB26" s="72" t="s">
        <v>333</v>
      </c>
      <c r="BC26" s="77" t="s">
        <v>332</v>
      </c>
      <c r="BD26" s="69" t="s">
        <v>332</v>
      </c>
      <c r="BE26" s="78" t="s">
        <v>333</v>
      </c>
      <c r="BF26" s="74" t="s">
        <v>332</v>
      </c>
      <c r="BG26" s="69" t="s">
        <v>332</v>
      </c>
      <c r="BH26" s="72" t="s">
        <v>333</v>
      </c>
      <c r="BI26" s="77" t="s">
        <v>332</v>
      </c>
      <c r="BJ26" s="69" t="s">
        <v>332</v>
      </c>
      <c r="BK26" s="78" t="s">
        <v>333</v>
      </c>
      <c r="BL26" s="74" t="s">
        <v>332</v>
      </c>
      <c r="BM26" s="69" t="s">
        <v>332</v>
      </c>
      <c r="BN26" s="72" t="s">
        <v>333</v>
      </c>
      <c r="BO26" s="77" t="s">
        <v>332</v>
      </c>
      <c r="BP26" s="69" t="s">
        <v>332</v>
      </c>
      <c r="BQ26" s="78" t="s">
        <v>333</v>
      </c>
      <c r="BR26" s="80" t="s">
        <v>332</v>
      </c>
      <c r="BS26" s="2" t="str">
        <f>IFERROR(VLOOKUP(A26,Listas!$A$2:$B$23,2,FALSE),"")</f>
        <v>Dirección Distrital de Archivo de Bogotá</v>
      </c>
    </row>
    <row r="27" spans="1:71" ht="409.5" customHeight="1" x14ac:dyDescent="0.2">
      <c r="A27" s="55" t="s">
        <v>205</v>
      </c>
      <c r="B27" s="101" t="s">
        <v>597</v>
      </c>
      <c r="C27" s="59" t="s">
        <v>68</v>
      </c>
      <c r="D27" s="57" t="s">
        <v>598</v>
      </c>
      <c r="E27" s="98" t="s">
        <v>64</v>
      </c>
      <c r="F27" s="98" t="s">
        <v>152</v>
      </c>
      <c r="G27" s="55" t="s">
        <v>599</v>
      </c>
      <c r="H27" s="55" t="s">
        <v>600</v>
      </c>
      <c r="I27" s="55" t="s">
        <v>601</v>
      </c>
      <c r="J27" s="55" t="s">
        <v>343</v>
      </c>
      <c r="K27" s="55" t="s">
        <v>326</v>
      </c>
      <c r="L27" s="55" t="s">
        <v>373</v>
      </c>
      <c r="M27" s="100" t="s">
        <v>144</v>
      </c>
      <c r="N27" s="100" t="s">
        <v>104</v>
      </c>
      <c r="O27" s="98" t="s">
        <v>105</v>
      </c>
      <c r="P27" s="55" t="s">
        <v>602</v>
      </c>
      <c r="Q27" s="100" t="s">
        <v>144</v>
      </c>
      <c r="R27" s="100" t="s">
        <v>104</v>
      </c>
      <c r="S27" s="98" t="s">
        <v>105</v>
      </c>
      <c r="T27" s="55" t="s">
        <v>603</v>
      </c>
      <c r="U27" s="98" t="s">
        <v>334</v>
      </c>
      <c r="V27" s="55" t="s">
        <v>328</v>
      </c>
      <c r="W27" s="55" t="s">
        <v>328</v>
      </c>
      <c r="X27" s="55" t="s">
        <v>328</v>
      </c>
      <c r="Y27" s="55" t="s">
        <v>328</v>
      </c>
      <c r="Z27" s="55" t="s">
        <v>328</v>
      </c>
      <c r="AA27" s="55" t="s">
        <v>604</v>
      </c>
      <c r="AB27" s="55" t="s">
        <v>605</v>
      </c>
      <c r="AC27" s="55" t="s">
        <v>606</v>
      </c>
      <c r="AD27" s="55" t="s">
        <v>607</v>
      </c>
      <c r="AE27" s="55" t="s">
        <v>608</v>
      </c>
      <c r="AF27" s="55" t="s">
        <v>609</v>
      </c>
      <c r="AG27" s="55" t="s">
        <v>610</v>
      </c>
      <c r="AH27" s="56" t="s">
        <v>611</v>
      </c>
      <c r="AI27" s="71">
        <v>43592</v>
      </c>
      <c r="AJ27" s="72" t="s">
        <v>329</v>
      </c>
      <c r="AK27" s="77" t="s">
        <v>355</v>
      </c>
      <c r="AL27" s="69">
        <v>43768</v>
      </c>
      <c r="AM27" s="78" t="s">
        <v>596</v>
      </c>
      <c r="AN27" s="74" t="s">
        <v>612</v>
      </c>
      <c r="AO27" s="69" t="s">
        <v>332</v>
      </c>
      <c r="AP27" s="72" t="s">
        <v>333</v>
      </c>
      <c r="AQ27" s="77" t="s">
        <v>332</v>
      </c>
      <c r="AR27" s="69" t="s">
        <v>332</v>
      </c>
      <c r="AS27" s="78" t="s">
        <v>333</v>
      </c>
      <c r="AT27" s="74" t="s">
        <v>332</v>
      </c>
      <c r="AU27" s="69" t="s">
        <v>332</v>
      </c>
      <c r="AV27" s="72" t="s">
        <v>333</v>
      </c>
      <c r="AW27" s="77" t="s">
        <v>332</v>
      </c>
      <c r="AX27" s="69" t="s">
        <v>332</v>
      </c>
      <c r="AY27" s="78" t="s">
        <v>333</v>
      </c>
      <c r="AZ27" s="74" t="s">
        <v>332</v>
      </c>
      <c r="BA27" s="69" t="s">
        <v>332</v>
      </c>
      <c r="BB27" s="72" t="s">
        <v>333</v>
      </c>
      <c r="BC27" s="77" t="s">
        <v>332</v>
      </c>
      <c r="BD27" s="69" t="s">
        <v>332</v>
      </c>
      <c r="BE27" s="78" t="s">
        <v>333</v>
      </c>
      <c r="BF27" s="74" t="s">
        <v>332</v>
      </c>
      <c r="BG27" s="69" t="s">
        <v>332</v>
      </c>
      <c r="BH27" s="72" t="s">
        <v>333</v>
      </c>
      <c r="BI27" s="77" t="s">
        <v>332</v>
      </c>
      <c r="BJ27" s="69" t="s">
        <v>332</v>
      </c>
      <c r="BK27" s="78" t="s">
        <v>333</v>
      </c>
      <c r="BL27" s="74" t="s">
        <v>332</v>
      </c>
      <c r="BM27" s="69" t="s">
        <v>332</v>
      </c>
      <c r="BN27" s="72" t="s">
        <v>333</v>
      </c>
      <c r="BO27" s="77" t="s">
        <v>332</v>
      </c>
      <c r="BP27" s="69" t="s">
        <v>332</v>
      </c>
      <c r="BQ27" s="78" t="s">
        <v>333</v>
      </c>
      <c r="BR27" s="80" t="s">
        <v>332</v>
      </c>
      <c r="BS27" s="2" t="str">
        <f>IFERROR(VLOOKUP(A27,Listas!$A$2:$B$23,2,FALSE),"")</f>
        <v>Subdirección de Servicios Administrativos</v>
      </c>
    </row>
    <row r="28" spans="1:71" ht="409.5" customHeight="1" x14ac:dyDescent="0.2">
      <c r="A28" s="55" t="s">
        <v>300</v>
      </c>
      <c r="B28" s="101" t="s">
        <v>613</v>
      </c>
      <c r="C28" s="59" t="s">
        <v>150</v>
      </c>
      <c r="D28" s="57" t="s">
        <v>614</v>
      </c>
      <c r="E28" s="98" t="s">
        <v>64</v>
      </c>
      <c r="F28" s="98" t="s">
        <v>152</v>
      </c>
      <c r="G28" s="55" t="s">
        <v>615</v>
      </c>
      <c r="H28" s="55" t="s">
        <v>483</v>
      </c>
      <c r="I28" s="55" t="s">
        <v>616</v>
      </c>
      <c r="J28" s="55" t="s">
        <v>567</v>
      </c>
      <c r="K28" s="55" t="s">
        <v>326</v>
      </c>
      <c r="L28" s="55" t="s">
        <v>373</v>
      </c>
      <c r="M28" s="100" t="s">
        <v>144</v>
      </c>
      <c r="N28" s="100" t="s">
        <v>79</v>
      </c>
      <c r="O28" s="98" t="s">
        <v>81</v>
      </c>
      <c r="P28" s="55" t="s">
        <v>617</v>
      </c>
      <c r="Q28" s="100" t="s">
        <v>144</v>
      </c>
      <c r="R28" s="100" t="s">
        <v>79</v>
      </c>
      <c r="S28" s="98" t="s">
        <v>81</v>
      </c>
      <c r="T28" s="55" t="s">
        <v>618</v>
      </c>
      <c r="U28" s="98" t="s">
        <v>334</v>
      </c>
      <c r="V28" s="55" t="s">
        <v>328</v>
      </c>
      <c r="W28" s="55" t="s">
        <v>328</v>
      </c>
      <c r="X28" s="55" t="s">
        <v>328</v>
      </c>
      <c r="Y28" s="55" t="s">
        <v>328</v>
      </c>
      <c r="Z28" s="55" t="s">
        <v>328</v>
      </c>
      <c r="AA28" s="55" t="s">
        <v>619</v>
      </c>
      <c r="AB28" s="55" t="s">
        <v>620</v>
      </c>
      <c r="AC28" s="55" t="s">
        <v>621</v>
      </c>
      <c r="AD28" s="55" t="s">
        <v>622</v>
      </c>
      <c r="AE28" s="55" t="s">
        <v>623</v>
      </c>
      <c r="AF28" s="55" t="s">
        <v>624</v>
      </c>
      <c r="AG28" s="55" t="s">
        <v>625</v>
      </c>
      <c r="AH28" s="56" t="s">
        <v>626</v>
      </c>
      <c r="AI28" s="71">
        <v>43593</v>
      </c>
      <c r="AJ28" s="72" t="s">
        <v>329</v>
      </c>
      <c r="AK28" s="77" t="s">
        <v>560</v>
      </c>
      <c r="AL28" s="69">
        <v>43783</v>
      </c>
      <c r="AM28" s="78" t="s">
        <v>329</v>
      </c>
      <c r="AN28" s="74" t="s">
        <v>627</v>
      </c>
      <c r="AO28" s="69" t="s">
        <v>332</v>
      </c>
      <c r="AP28" s="72" t="s">
        <v>333</v>
      </c>
      <c r="AQ28" s="77" t="s">
        <v>332</v>
      </c>
      <c r="AR28" s="69" t="s">
        <v>332</v>
      </c>
      <c r="AS28" s="78" t="s">
        <v>333</v>
      </c>
      <c r="AT28" s="74" t="s">
        <v>332</v>
      </c>
      <c r="AU28" s="69" t="s">
        <v>332</v>
      </c>
      <c r="AV28" s="72" t="s">
        <v>333</v>
      </c>
      <c r="AW28" s="77" t="s">
        <v>332</v>
      </c>
      <c r="AX28" s="69" t="s">
        <v>332</v>
      </c>
      <c r="AY28" s="78" t="s">
        <v>333</v>
      </c>
      <c r="AZ28" s="74" t="s">
        <v>332</v>
      </c>
      <c r="BA28" s="69" t="s">
        <v>332</v>
      </c>
      <c r="BB28" s="72" t="s">
        <v>333</v>
      </c>
      <c r="BC28" s="77" t="s">
        <v>332</v>
      </c>
      <c r="BD28" s="69" t="s">
        <v>332</v>
      </c>
      <c r="BE28" s="78" t="s">
        <v>333</v>
      </c>
      <c r="BF28" s="74" t="s">
        <v>332</v>
      </c>
      <c r="BG28" s="69" t="s">
        <v>332</v>
      </c>
      <c r="BH28" s="72" t="s">
        <v>333</v>
      </c>
      <c r="BI28" s="77" t="s">
        <v>332</v>
      </c>
      <c r="BJ28" s="69" t="s">
        <v>332</v>
      </c>
      <c r="BK28" s="78" t="s">
        <v>333</v>
      </c>
      <c r="BL28" s="74" t="s">
        <v>332</v>
      </c>
      <c r="BM28" s="69" t="s">
        <v>332</v>
      </c>
      <c r="BN28" s="72" t="s">
        <v>333</v>
      </c>
      <c r="BO28" s="77" t="s">
        <v>332</v>
      </c>
      <c r="BP28" s="69" t="s">
        <v>332</v>
      </c>
      <c r="BQ28" s="78" t="s">
        <v>333</v>
      </c>
      <c r="BR28" s="80" t="s">
        <v>332</v>
      </c>
      <c r="BS28" s="2" t="str">
        <f>IFERROR(VLOOKUP(A28,Listas!$A$2:$B$23,2,FALSE),"")</f>
        <v>Subdirección de Servicios Administrativos</v>
      </c>
    </row>
    <row r="29" spans="1:71" ht="409.5" customHeight="1" x14ac:dyDescent="0.2">
      <c r="A29" s="55" t="s">
        <v>296</v>
      </c>
      <c r="B29" s="101" t="s">
        <v>628</v>
      </c>
      <c r="C29" s="59" t="s">
        <v>40</v>
      </c>
      <c r="D29" s="57" t="s">
        <v>629</v>
      </c>
      <c r="E29" s="98" t="s">
        <v>64</v>
      </c>
      <c r="F29" s="98" t="s">
        <v>152</v>
      </c>
      <c r="G29" s="55" t="s">
        <v>630</v>
      </c>
      <c r="H29" s="55" t="s">
        <v>631</v>
      </c>
      <c r="I29" s="55" t="s">
        <v>632</v>
      </c>
      <c r="J29" s="55" t="s">
        <v>633</v>
      </c>
      <c r="K29" s="55" t="s">
        <v>430</v>
      </c>
      <c r="L29" s="55" t="s">
        <v>373</v>
      </c>
      <c r="M29" s="100" t="s">
        <v>144</v>
      </c>
      <c r="N29" s="100" t="s">
        <v>79</v>
      </c>
      <c r="O29" s="98" t="s">
        <v>81</v>
      </c>
      <c r="P29" s="55" t="s">
        <v>634</v>
      </c>
      <c r="Q29" s="100" t="s">
        <v>144</v>
      </c>
      <c r="R29" s="100" t="s">
        <v>79</v>
      </c>
      <c r="S29" s="98" t="s">
        <v>81</v>
      </c>
      <c r="T29" s="55" t="s">
        <v>635</v>
      </c>
      <c r="U29" s="98" t="s">
        <v>334</v>
      </c>
      <c r="V29" s="55" t="s">
        <v>328</v>
      </c>
      <c r="W29" s="55" t="s">
        <v>328</v>
      </c>
      <c r="X29" s="55" t="s">
        <v>328</v>
      </c>
      <c r="Y29" s="55" t="s">
        <v>328</v>
      </c>
      <c r="Z29" s="55" t="s">
        <v>328</v>
      </c>
      <c r="AA29" s="55" t="s">
        <v>636</v>
      </c>
      <c r="AB29" s="55" t="s">
        <v>637</v>
      </c>
      <c r="AC29" s="55" t="s">
        <v>638</v>
      </c>
      <c r="AD29" s="55" t="s">
        <v>639</v>
      </c>
      <c r="AE29" s="55" t="s">
        <v>640</v>
      </c>
      <c r="AF29" s="55" t="s">
        <v>641</v>
      </c>
      <c r="AG29" s="55" t="s">
        <v>642</v>
      </c>
      <c r="AH29" s="56" t="s">
        <v>643</v>
      </c>
      <c r="AI29" s="71">
        <v>43496</v>
      </c>
      <c r="AJ29" s="72" t="s">
        <v>329</v>
      </c>
      <c r="AK29" s="77" t="s">
        <v>375</v>
      </c>
      <c r="AL29" s="69">
        <v>43594</v>
      </c>
      <c r="AM29" s="78" t="s">
        <v>595</v>
      </c>
      <c r="AN29" s="74" t="s">
        <v>644</v>
      </c>
      <c r="AO29" s="69">
        <v>43769</v>
      </c>
      <c r="AP29" s="72" t="s">
        <v>376</v>
      </c>
      <c r="AQ29" s="77" t="s">
        <v>645</v>
      </c>
      <c r="AR29" s="69" t="s">
        <v>332</v>
      </c>
      <c r="AS29" s="78" t="s">
        <v>333</v>
      </c>
      <c r="AT29" s="74" t="s">
        <v>332</v>
      </c>
      <c r="AU29" s="69" t="s">
        <v>332</v>
      </c>
      <c r="AV29" s="72" t="s">
        <v>333</v>
      </c>
      <c r="AW29" s="77" t="s">
        <v>332</v>
      </c>
      <c r="AX29" s="69" t="s">
        <v>332</v>
      </c>
      <c r="AY29" s="78" t="s">
        <v>333</v>
      </c>
      <c r="AZ29" s="74" t="s">
        <v>332</v>
      </c>
      <c r="BA29" s="69" t="s">
        <v>332</v>
      </c>
      <c r="BB29" s="72" t="s">
        <v>333</v>
      </c>
      <c r="BC29" s="77" t="s">
        <v>332</v>
      </c>
      <c r="BD29" s="69" t="s">
        <v>332</v>
      </c>
      <c r="BE29" s="78" t="s">
        <v>333</v>
      </c>
      <c r="BF29" s="74" t="s">
        <v>332</v>
      </c>
      <c r="BG29" s="69" t="s">
        <v>332</v>
      </c>
      <c r="BH29" s="72" t="s">
        <v>333</v>
      </c>
      <c r="BI29" s="77" t="s">
        <v>332</v>
      </c>
      <c r="BJ29" s="69" t="s">
        <v>332</v>
      </c>
      <c r="BK29" s="78" t="s">
        <v>333</v>
      </c>
      <c r="BL29" s="74" t="s">
        <v>332</v>
      </c>
      <c r="BM29" s="69" t="s">
        <v>332</v>
      </c>
      <c r="BN29" s="72" t="s">
        <v>333</v>
      </c>
      <c r="BO29" s="77" t="s">
        <v>332</v>
      </c>
      <c r="BP29" s="69" t="s">
        <v>332</v>
      </c>
      <c r="BQ29" s="78" t="s">
        <v>333</v>
      </c>
      <c r="BR29" s="80" t="s">
        <v>332</v>
      </c>
      <c r="BS29" s="2" t="str">
        <f>IFERROR(VLOOKUP(A29,Listas!$A$2:$B$23,2,FALSE),"")</f>
        <v>Dirección de Talento Humano</v>
      </c>
    </row>
    <row r="30" spans="1:71" ht="409.5" customHeight="1" x14ac:dyDescent="0.2">
      <c r="A30" s="55" t="s">
        <v>296</v>
      </c>
      <c r="B30" s="101" t="s">
        <v>646</v>
      </c>
      <c r="C30" s="59" t="s">
        <v>68</v>
      </c>
      <c r="D30" s="57" t="s">
        <v>647</v>
      </c>
      <c r="E30" s="98" t="s">
        <v>64</v>
      </c>
      <c r="F30" s="98" t="s">
        <v>152</v>
      </c>
      <c r="G30" s="55" t="s">
        <v>648</v>
      </c>
      <c r="H30" s="55" t="s">
        <v>649</v>
      </c>
      <c r="I30" s="55" t="s">
        <v>650</v>
      </c>
      <c r="J30" s="55" t="s">
        <v>651</v>
      </c>
      <c r="K30" s="55" t="s">
        <v>326</v>
      </c>
      <c r="L30" s="55" t="s">
        <v>327</v>
      </c>
      <c r="M30" s="100" t="s">
        <v>144</v>
      </c>
      <c r="N30" s="100" t="s">
        <v>79</v>
      </c>
      <c r="O30" s="98" t="s">
        <v>81</v>
      </c>
      <c r="P30" s="55" t="s">
        <v>652</v>
      </c>
      <c r="Q30" s="100" t="s">
        <v>144</v>
      </c>
      <c r="R30" s="100" t="s">
        <v>79</v>
      </c>
      <c r="S30" s="98" t="s">
        <v>81</v>
      </c>
      <c r="T30" s="55" t="s">
        <v>635</v>
      </c>
      <c r="U30" s="98" t="s">
        <v>334</v>
      </c>
      <c r="V30" s="55" t="s">
        <v>328</v>
      </c>
      <c r="W30" s="55" t="s">
        <v>328</v>
      </c>
      <c r="X30" s="55" t="s">
        <v>328</v>
      </c>
      <c r="Y30" s="55" t="s">
        <v>328</v>
      </c>
      <c r="Z30" s="55" t="s">
        <v>328</v>
      </c>
      <c r="AA30" s="55" t="s">
        <v>653</v>
      </c>
      <c r="AB30" s="55" t="s">
        <v>654</v>
      </c>
      <c r="AC30" s="55" t="s">
        <v>655</v>
      </c>
      <c r="AD30" s="55" t="s">
        <v>656</v>
      </c>
      <c r="AE30" s="55" t="s">
        <v>657</v>
      </c>
      <c r="AF30" s="55" t="s">
        <v>658</v>
      </c>
      <c r="AG30" s="55" t="s">
        <v>659</v>
      </c>
      <c r="AH30" s="56" t="s">
        <v>660</v>
      </c>
      <c r="AI30" s="71">
        <v>43496</v>
      </c>
      <c r="AJ30" s="72" t="s">
        <v>329</v>
      </c>
      <c r="AK30" s="77" t="s">
        <v>375</v>
      </c>
      <c r="AL30" s="69">
        <v>43593</v>
      </c>
      <c r="AM30" s="78" t="s">
        <v>595</v>
      </c>
      <c r="AN30" s="74" t="s">
        <v>661</v>
      </c>
      <c r="AO30" s="69">
        <v>43769</v>
      </c>
      <c r="AP30" s="72" t="s">
        <v>429</v>
      </c>
      <c r="AQ30" s="77" t="s">
        <v>662</v>
      </c>
      <c r="AR30" s="69" t="s">
        <v>332</v>
      </c>
      <c r="AS30" s="78" t="s">
        <v>333</v>
      </c>
      <c r="AT30" s="74" t="s">
        <v>332</v>
      </c>
      <c r="AU30" s="69" t="s">
        <v>332</v>
      </c>
      <c r="AV30" s="72" t="s">
        <v>333</v>
      </c>
      <c r="AW30" s="77" t="s">
        <v>332</v>
      </c>
      <c r="AX30" s="69" t="s">
        <v>332</v>
      </c>
      <c r="AY30" s="78" t="s">
        <v>333</v>
      </c>
      <c r="AZ30" s="74" t="s">
        <v>332</v>
      </c>
      <c r="BA30" s="69" t="s">
        <v>332</v>
      </c>
      <c r="BB30" s="72" t="s">
        <v>333</v>
      </c>
      <c r="BC30" s="77" t="s">
        <v>332</v>
      </c>
      <c r="BD30" s="69" t="s">
        <v>332</v>
      </c>
      <c r="BE30" s="78" t="s">
        <v>333</v>
      </c>
      <c r="BF30" s="74" t="s">
        <v>332</v>
      </c>
      <c r="BG30" s="69" t="s">
        <v>332</v>
      </c>
      <c r="BH30" s="72" t="s">
        <v>333</v>
      </c>
      <c r="BI30" s="77" t="s">
        <v>332</v>
      </c>
      <c r="BJ30" s="69" t="s">
        <v>332</v>
      </c>
      <c r="BK30" s="78" t="s">
        <v>333</v>
      </c>
      <c r="BL30" s="74" t="s">
        <v>332</v>
      </c>
      <c r="BM30" s="69" t="s">
        <v>332</v>
      </c>
      <c r="BN30" s="72" t="s">
        <v>333</v>
      </c>
      <c r="BO30" s="77" t="s">
        <v>332</v>
      </c>
      <c r="BP30" s="69" t="s">
        <v>332</v>
      </c>
      <c r="BQ30" s="78" t="s">
        <v>333</v>
      </c>
      <c r="BR30" s="80" t="s">
        <v>332</v>
      </c>
      <c r="BS30" s="2" t="str">
        <f>IFERROR(VLOOKUP(A30,Listas!$A$2:$B$23,2,FALSE),"")</f>
        <v>Dirección de Talento Humano</v>
      </c>
    </row>
    <row r="31" spans="1:71" ht="409.5" customHeight="1" x14ac:dyDescent="0.2">
      <c r="A31" s="55" t="s">
        <v>295</v>
      </c>
      <c r="B31" s="101" t="s">
        <v>663</v>
      </c>
      <c r="C31" s="59" t="s">
        <v>40</v>
      </c>
      <c r="D31" s="57" t="s">
        <v>664</v>
      </c>
      <c r="E31" s="98" t="s">
        <v>64</v>
      </c>
      <c r="F31" s="98" t="s">
        <v>152</v>
      </c>
      <c r="G31" s="55" t="s">
        <v>665</v>
      </c>
      <c r="H31" s="55" t="s">
        <v>666</v>
      </c>
      <c r="I31" s="55" t="s">
        <v>667</v>
      </c>
      <c r="J31" s="55" t="s">
        <v>668</v>
      </c>
      <c r="K31" s="55" t="s">
        <v>326</v>
      </c>
      <c r="L31" s="55" t="s">
        <v>373</v>
      </c>
      <c r="M31" s="100" t="s">
        <v>144</v>
      </c>
      <c r="N31" s="100" t="s">
        <v>52</v>
      </c>
      <c r="O31" s="98" t="s">
        <v>54</v>
      </c>
      <c r="P31" s="55" t="s">
        <v>669</v>
      </c>
      <c r="Q31" s="100" t="s">
        <v>144</v>
      </c>
      <c r="R31" s="100" t="s">
        <v>52</v>
      </c>
      <c r="S31" s="98" t="s">
        <v>54</v>
      </c>
      <c r="T31" s="55" t="s">
        <v>670</v>
      </c>
      <c r="U31" s="98" t="s">
        <v>334</v>
      </c>
      <c r="V31" s="55" t="s">
        <v>328</v>
      </c>
      <c r="W31" s="55" t="s">
        <v>328</v>
      </c>
      <c r="X31" s="55" t="s">
        <v>328</v>
      </c>
      <c r="Y31" s="55" t="s">
        <v>328</v>
      </c>
      <c r="Z31" s="55" t="s">
        <v>328</v>
      </c>
      <c r="AA31" s="55" t="s">
        <v>671</v>
      </c>
      <c r="AB31" s="55" t="s">
        <v>672</v>
      </c>
      <c r="AC31" s="55" t="s">
        <v>673</v>
      </c>
      <c r="AD31" s="55" t="s">
        <v>674</v>
      </c>
      <c r="AE31" s="55" t="s">
        <v>675</v>
      </c>
      <c r="AF31" s="55" t="s">
        <v>676</v>
      </c>
      <c r="AG31" s="55" t="s">
        <v>677</v>
      </c>
      <c r="AH31" s="56" t="s">
        <v>678</v>
      </c>
      <c r="AI31" s="71">
        <v>43599</v>
      </c>
      <c r="AJ31" s="72" t="s">
        <v>329</v>
      </c>
      <c r="AK31" s="77" t="s">
        <v>355</v>
      </c>
      <c r="AL31" s="69">
        <v>43767</v>
      </c>
      <c r="AM31" s="78" t="s">
        <v>596</v>
      </c>
      <c r="AN31" s="74" t="s">
        <v>679</v>
      </c>
      <c r="AO31" s="69" t="s">
        <v>332</v>
      </c>
      <c r="AP31" s="72" t="s">
        <v>333</v>
      </c>
      <c r="AQ31" s="77" t="s">
        <v>332</v>
      </c>
      <c r="AR31" s="69" t="s">
        <v>332</v>
      </c>
      <c r="AS31" s="78" t="s">
        <v>333</v>
      </c>
      <c r="AT31" s="74" t="s">
        <v>332</v>
      </c>
      <c r="AU31" s="69" t="s">
        <v>332</v>
      </c>
      <c r="AV31" s="72" t="s">
        <v>333</v>
      </c>
      <c r="AW31" s="77" t="s">
        <v>332</v>
      </c>
      <c r="AX31" s="69" t="s">
        <v>332</v>
      </c>
      <c r="AY31" s="78" t="s">
        <v>333</v>
      </c>
      <c r="AZ31" s="74" t="s">
        <v>332</v>
      </c>
      <c r="BA31" s="69" t="s">
        <v>332</v>
      </c>
      <c r="BB31" s="72" t="s">
        <v>333</v>
      </c>
      <c r="BC31" s="77" t="s">
        <v>332</v>
      </c>
      <c r="BD31" s="69" t="s">
        <v>332</v>
      </c>
      <c r="BE31" s="78" t="s">
        <v>333</v>
      </c>
      <c r="BF31" s="74" t="s">
        <v>332</v>
      </c>
      <c r="BG31" s="69" t="s">
        <v>332</v>
      </c>
      <c r="BH31" s="72" t="s">
        <v>333</v>
      </c>
      <c r="BI31" s="77" t="s">
        <v>332</v>
      </c>
      <c r="BJ31" s="69" t="s">
        <v>332</v>
      </c>
      <c r="BK31" s="78" t="s">
        <v>333</v>
      </c>
      <c r="BL31" s="74" t="s">
        <v>332</v>
      </c>
      <c r="BM31" s="69" t="s">
        <v>332</v>
      </c>
      <c r="BN31" s="72" t="s">
        <v>333</v>
      </c>
      <c r="BO31" s="77" t="s">
        <v>332</v>
      </c>
      <c r="BP31" s="69" t="s">
        <v>332</v>
      </c>
      <c r="BQ31" s="78" t="s">
        <v>333</v>
      </c>
      <c r="BR31" s="80" t="s">
        <v>332</v>
      </c>
      <c r="BS31" s="2" t="str">
        <f>IFERROR(VLOOKUP(A31,Listas!$A$2:$B$23,2,FALSE),"")</f>
        <v xml:space="preserve"> Oficina Asesora de Jurídica</v>
      </c>
    </row>
    <row r="32" spans="1:71" ht="409.5" customHeight="1" x14ac:dyDescent="0.2">
      <c r="A32" s="55" t="s">
        <v>186</v>
      </c>
      <c r="B32" s="101" t="s">
        <v>680</v>
      </c>
      <c r="C32" s="59" t="s">
        <v>94</v>
      </c>
      <c r="D32" s="57" t="s">
        <v>681</v>
      </c>
      <c r="E32" s="98" t="s">
        <v>64</v>
      </c>
      <c r="F32" s="98" t="s">
        <v>152</v>
      </c>
      <c r="G32" s="55" t="s">
        <v>682</v>
      </c>
      <c r="H32" s="55" t="s">
        <v>683</v>
      </c>
      <c r="I32" s="55" t="s">
        <v>684</v>
      </c>
      <c r="J32" s="55" t="s">
        <v>343</v>
      </c>
      <c r="K32" s="55" t="s">
        <v>326</v>
      </c>
      <c r="L32" s="55" t="s">
        <v>373</v>
      </c>
      <c r="M32" s="100" t="s">
        <v>144</v>
      </c>
      <c r="N32" s="100" t="s">
        <v>52</v>
      </c>
      <c r="O32" s="98" t="s">
        <v>54</v>
      </c>
      <c r="P32" s="55" t="s">
        <v>685</v>
      </c>
      <c r="Q32" s="100" t="s">
        <v>144</v>
      </c>
      <c r="R32" s="100" t="s">
        <v>52</v>
      </c>
      <c r="S32" s="98" t="s">
        <v>54</v>
      </c>
      <c r="T32" s="55" t="s">
        <v>686</v>
      </c>
      <c r="U32" s="98" t="s">
        <v>334</v>
      </c>
      <c r="V32" s="55" t="s">
        <v>328</v>
      </c>
      <c r="W32" s="55" t="s">
        <v>328</v>
      </c>
      <c r="X32" s="55" t="s">
        <v>328</v>
      </c>
      <c r="Y32" s="55" t="s">
        <v>328</v>
      </c>
      <c r="Z32" s="55" t="s">
        <v>328</v>
      </c>
      <c r="AA32" s="55" t="s">
        <v>687</v>
      </c>
      <c r="AB32" s="55" t="s">
        <v>688</v>
      </c>
      <c r="AC32" s="55" t="s">
        <v>689</v>
      </c>
      <c r="AD32" s="55" t="s">
        <v>690</v>
      </c>
      <c r="AE32" s="55" t="s">
        <v>691</v>
      </c>
      <c r="AF32" s="55" t="s">
        <v>692</v>
      </c>
      <c r="AG32" s="55" t="s">
        <v>693</v>
      </c>
      <c r="AH32" s="56" t="s">
        <v>694</v>
      </c>
      <c r="AI32" s="71">
        <v>43593</v>
      </c>
      <c r="AJ32" s="72" t="s">
        <v>329</v>
      </c>
      <c r="AK32" s="77" t="s">
        <v>695</v>
      </c>
      <c r="AL32" s="69">
        <v>43784</v>
      </c>
      <c r="AM32" s="78" t="s">
        <v>330</v>
      </c>
      <c r="AN32" s="74" t="s">
        <v>696</v>
      </c>
      <c r="AO32" s="69" t="s">
        <v>332</v>
      </c>
      <c r="AP32" s="72" t="s">
        <v>333</v>
      </c>
      <c r="AQ32" s="77" t="s">
        <v>332</v>
      </c>
      <c r="AR32" s="69" t="s">
        <v>332</v>
      </c>
      <c r="AS32" s="78" t="s">
        <v>333</v>
      </c>
      <c r="AT32" s="74" t="s">
        <v>332</v>
      </c>
      <c r="AU32" s="69" t="s">
        <v>332</v>
      </c>
      <c r="AV32" s="72" t="s">
        <v>333</v>
      </c>
      <c r="AW32" s="77" t="s">
        <v>332</v>
      </c>
      <c r="AX32" s="69" t="s">
        <v>332</v>
      </c>
      <c r="AY32" s="78" t="s">
        <v>333</v>
      </c>
      <c r="AZ32" s="74" t="s">
        <v>332</v>
      </c>
      <c r="BA32" s="69" t="s">
        <v>332</v>
      </c>
      <c r="BB32" s="72" t="s">
        <v>333</v>
      </c>
      <c r="BC32" s="77" t="s">
        <v>332</v>
      </c>
      <c r="BD32" s="69" t="s">
        <v>332</v>
      </c>
      <c r="BE32" s="78" t="s">
        <v>333</v>
      </c>
      <c r="BF32" s="74" t="s">
        <v>332</v>
      </c>
      <c r="BG32" s="69" t="s">
        <v>332</v>
      </c>
      <c r="BH32" s="72" t="s">
        <v>333</v>
      </c>
      <c r="BI32" s="77" t="s">
        <v>332</v>
      </c>
      <c r="BJ32" s="69" t="s">
        <v>332</v>
      </c>
      <c r="BK32" s="78" t="s">
        <v>333</v>
      </c>
      <c r="BL32" s="74" t="s">
        <v>332</v>
      </c>
      <c r="BM32" s="69" t="s">
        <v>332</v>
      </c>
      <c r="BN32" s="72" t="s">
        <v>333</v>
      </c>
      <c r="BO32" s="77" t="s">
        <v>332</v>
      </c>
      <c r="BP32" s="69" t="s">
        <v>332</v>
      </c>
      <c r="BQ32" s="78" t="s">
        <v>333</v>
      </c>
      <c r="BR32" s="80" t="s">
        <v>332</v>
      </c>
      <c r="BS32" s="2" t="str">
        <f>IFERROR(VLOOKUP(A32,Listas!$A$2:$B$23,2,FALSE),"")</f>
        <v xml:space="preserve"> Oficina de Tecnologías de la Información y las Comunicaciones</v>
      </c>
    </row>
  </sheetData>
  <sheetProtection algorithmName="SHA-512" hashValue="yZO4cf4NGoV5XrPCnowtPRbgStYMQQ5aZtHjcweDREiuyEBRTEMgN9V5AqjDiY+IDoT7O6XdLRJgmuMblTQHWg==" saltValue="Yd1IaXg2qvoKnew+097Wtw==" spinCount="100000" sheet="1" formatColumns="0" formatRows="0" autoFilter="0"/>
  <autoFilter ref="A11:BS32" xr:uid="{3EB4B675-9FBA-4ED5-B9FC-34EA00CACA16}"/>
  <mergeCells count="13">
    <mergeCell ref="AI9:BR10"/>
    <mergeCell ref="B9:F10"/>
    <mergeCell ref="G9:I10"/>
    <mergeCell ref="J9:L10"/>
    <mergeCell ref="A2:AH4"/>
    <mergeCell ref="B1:AH1"/>
    <mergeCell ref="B5:AH5"/>
    <mergeCell ref="N9:P10"/>
    <mergeCell ref="U9:AH9"/>
    <mergeCell ref="Q9:T10"/>
    <mergeCell ref="V10:Z10"/>
    <mergeCell ref="AA10:AE10"/>
    <mergeCell ref="AF10:AH10"/>
  </mergeCells>
  <pageMargins left="0.19685039370078741" right="0.19685039370078741" top="0.39370078740157483" bottom="0.39370078740157483" header="0.31496062992125984" footer="0.31496062992125984"/>
  <pageSetup scale="10" orientation="portrait" horizontalDpi="1200" verticalDpi="1200" r:id="rId1"/>
  <headerFooter>
    <oddFooter xml:space="preserve">&amp;C&amp;G
&amp;"Arial,Negrita"&amp;9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207" operator="equal" id="{056AF3D6-E6F0-48B9-81D5-21524BDA0EBE}">
            <xm:f>Datos!$W$5</xm:f>
            <x14:dxf>
              <fill>
                <patternFill>
                  <bgColor rgb="FF92D050"/>
                </patternFill>
              </fill>
            </x14:dxf>
          </x14:cfRule>
          <x14:cfRule type="cellIs" priority="3208" operator="equal" id="{29FA1DEC-2F0E-42DF-BCD1-D3351139CC81}">
            <xm:f>Datos!$W$4</xm:f>
            <x14:dxf>
              <fill>
                <patternFill>
                  <bgColor rgb="FFFFFF00"/>
                </patternFill>
              </fill>
            </x14:dxf>
          </x14:cfRule>
          <x14:cfRule type="cellIs" priority="3209" operator="equal" id="{0775E4B0-F038-495A-81E8-26CAE48DAC27}">
            <xm:f>Datos!$W$3</xm:f>
            <x14:dxf>
              <fill>
                <patternFill>
                  <bgColor rgb="FFFFC000"/>
                </patternFill>
              </fill>
            </x14:dxf>
          </x14:cfRule>
          <x14:cfRule type="cellIs" priority="3210" operator="equal" id="{95617627-F561-474A-94D7-F7D0EC12F5A2}">
            <xm:f>Datos!$W$2</xm:f>
            <x14:dxf>
              <fill>
                <patternFill>
                  <bgColor rgb="FFFF0000"/>
                </patternFill>
              </fill>
            </x14:dxf>
          </x14:cfRule>
          <xm:sqref>O12:O32 S12:S32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tabColor rgb="FF92D050"/>
  </sheetPr>
  <dimension ref="A1:D18"/>
  <sheetViews>
    <sheetView showGridLines="0" workbookViewId="0"/>
  </sheetViews>
  <sheetFormatPr baseColWidth="10" defaultRowHeight="15" x14ac:dyDescent="0.25"/>
  <cols>
    <col min="1" max="1" width="30.42578125" style="106" customWidth="1"/>
    <col min="2" max="2" width="39" style="106" customWidth="1"/>
    <col min="3" max="3" width="12.7109375" style="106" customWidth="1"/>
    <col min="4" max="16384" width="11.42578125" style="106"/>
  </cols>
  <sheetData>
    <row r="1" spans="1:4" x14ac:dyDescent="0.25">
      <c r="A1" s="136" t="s">
        <v>307</v>
      </c>
      <c r="B1" s="136" t="s">
        <v>256</v>
      </c>
      <c r="C1" s="136" t="s">
        <v>303</v>
      </c>
      <c r="D1" s="136" t="s">
        <v>308</v>
      </c>
    </row>
    <row r="2" spans="1:4" ht="30" x14ac:dyDescent="0.25">
      <c r="A2" s="141" t="s">
        <v>64</v>
      </c>
      <c r="B2" s="99" t="s">
        <v>40</v>
      </c>
      <c r="C2" s="107">
        <v>9</v>
      </c>
      <c r="D2" s="142">
        <f>C2/$C$7</f>
        <v>0.42857142857142855</v>
      </c>
    </row>
    <row r="3" spans="1:4" x14ac:dyDescent="0.25">
      <c r="B3" s="99" t="s">
        <v>68</v>
      </c>
      <c r="C3" s="107">
        <v>6</v>
      </c>
      <c r="D3" s="142">
        <f t="shared" ref="D3:D6" si="0">C3/$C$7</f>
        <v>0.2857142857142857</v>
      </c>
    </row>
    <row r="4" spans="1:4" x14ac:dyDescent="0.25">
      <c r="B4" s="99" t="s">
        <v>116</v>
      </c>
      <c r="C4" s="107">
        <v>2</v>
      </c>
      <c r="D4" s="142">
        <f t="shared" si="0"/>
        <v>9.5238095238095233E-2</v>
      </c>
    </row>
    <row r="5" spans="1:4" x14ac:dyDescent="0.25">
      <c r="B5" s="99" t="s">
        <v>150</v>
      </c>
      <c r="C5" s="107">
        <v>2</v>
      </c>
      <c r="D5" s="142">
        <f t="shared" si="0"/>
        <v>9.5238095238095233E-2</v>
      </c>
    </row>
    <row r="6" spans="1:4" x14ac:dyDescent="0.25">
      <c r="B6" s="99" t="s">
        <v>94</v>
      </c>
      <c r="C6" s="107">
        <v>2</v>
      </c>
      <c r="D6" s="142">
        <f t="shared" si="0"/>
        <v>9.5238095238095233E-2</v>
      </c>
    </row>
    <row r="7" spans="1:4" x14ac:dyDescent="0.25">
      <c r="A7" s="143" t="s">
        <v>305</v>
      </c>
      <c r="B7" s="144"/>
      <c r="C7" s="145">
        <v>21</v>
      </c>
      <c r="D7" s="146">
        <f>SUM(D2:D6)</f>
        <v>0.99999999999999989</v>
      </c>
    </row>
    <row r="8" spans="1:4" x14ac:dyDescent="0.25">
      <c r="B8" s="99"/>
      <c r="C8" s="107"/>
      <c r="D8" s="147"/>
    </row>
    <row r="9" spans="1:4" x14ac:dyDescent="0.25">
      <c r="A9" s="148" t="s">
        <v>35</v>
      </c>
      <c r="B9" s="149" t="s">
        <v>39</v>
      </c>
      <c r="C9" s="150">
        <v>12</v>
      </c>
      <c r="D9" s="151">
        <f>C9/$C$17</f>
        <v>0.14117647058823529</v>
      </c>
    </row>
    <row r="10" spans="1:4" x14ac:dyDescent="0.25">
      <c r="B10" s="99" t="s">
        <v>93</v>
      </c>
      <c r="C10" s="107">
        <v>41</v>
      </c>
      <c r="D10" s="142">
        <f t="shared" ref="D10:D16" si="1">C10/$C$17</f>
        <v>0.4823529411764706</v>
      </c>
    </row>
    <row r="11" spans="1:4" x14ac:dyDescent="0.25">
      <c r="B11" s="99" t="s">
        <v>115</v>
      </c>
      <c r="C11" s="107">
        <v>4</v>
      </c>
      <c r="D11" s="142">
        <f t="shared" si="1"/>
        <v>4.7058823529411764E-2</v>
      </c>
    </row>
    <row r="12" spans="1:4" x14ac:dyDescent="0.25">
      <c r="B12" s="99" t="s">
        <v>133</v>
      </c>
      <c r="C12" s="107">
        <v>12</v>
      </c>
      <c r="D12" s="142">
        <f t="shared" si="1"/>
        <v>0.14117647058823529</v>
      </c>
    </row>
    <row r="13" spans="1:4" x14ac:dyDescent="0.25">
      <c r="B13" s="99" t="s">
        <v>149</v>
      </c>
      <c r="C13" s="107">
        <v>2</v>
      </c>
      <c r="D13" s="142">
        <f t="shared" si="1"/>
        <v>2.3529411764705882E-2</v>
      </c>
    </row>
    <row r="14" spans="1:4" x14ac:dyDescent="0.25">
      <c r="B14" s="99" t="s">
        <v>171</v>
      </c>
      <c r="C14" s="107">
        <v>10</v>
      </c>
      <c r="D14" s="142">
        <f t="shared" si="1"/>
        <v>0.11764705882352941</v>
      </c>
    </row>
    <row r="15" spans="1:4" x14ac:dyDescent="0.25">
      <c r="B15" s="99" t="s">
        <v>178</v>
      </c>
      <c r="C15" s="107">
        <v>2</v>
      </c>
      <c r="D15" s="142">
        <f t="shared" si="1"/>
        <v>2.3529411764705882E-2</v>
      </c>
    </row>
    <row r="16" spans="1:4" x14ac:dyDescent="0.25">
      <c r="B16" s="99" t="s">
        <v>161</v>
      </c>
      <c r="C16" s="107">
        <v>2</v>
      </c>
      <c r="D16" s="142">
        <f t="shared" si="1"/>
        <v>2.3529411764705882E-2</v>
      </c>
    </row>
    <row r="17" spans="1:4" x14ac:dyDescent="0.25">
      <c r="A17" s="152" t="s">
        <v>306</v>
      </c>
      <c r="B17" s="152"/>
      <c r="C17" s="135">
        <v>85</v>
      </c>
      <c r="D17" s="153">
        <f>SUM(D9:D16)</f>
        <v>1</v>
      </c>
    </row>
    <row r="18" spans="1:4" x14ac:dyDescent="0.25">
      <c r="A18" s="152" t="s">
        <v>268</v>
      </c>
      <c r="B18" s="152"/>
      <c r="C18" s="135">
        <v>106</v>
      </c>
      <c r="D18" s="154"/>
    </row>
  </sheetData>
  <sheetProtection algorithmName="SHA-512" hashValue="jU1DiauD5o8ivPCOzcTWSEzOSmM6QDp8gwbFH+wQsC4SnGm62GIhGbGrNn6ip9ZwYRABL158ftk0r0RllfLyrA==" saltValue="Hf58LVQw0uy66woAGkU75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tabColor rgb="FFFFC000"/>
  </sheetPr>
  <dimension ref="A3:C49"/>
  <sheetViews>
    <sheetView showGridLines="0" zoomScale="85" zoomScaleNormal="85" workbookViewId="0"/>
  </sheetViews>
  <sheetFormatPr baseColWidth="10" defaultRowHeight="15" x14ac:dyDescent="0.25"/>
  <cols>
    <col min="1" max="1" width="75" style="106" bestFit="1" customWidth="1"/>
    <col min="2" max="2" width="16.7109375" style="106" bestFit="1" customWidth="1"/>
    <col min="3" max="16384" width="11.42578125" style="106"/>
  </cols>
  <sheetData>
    <row r="3" spans="1:2" x14ac:dyDescent="0.25">
      <c r="A3" s="138" t="s">
        <v>266</v>
      </c>
      <c r="B3" s="106" t="s">
        <v>270</v>
      </c>
    </row>
    <row r="4" spans="1:2" x14ac:dyDescent="0.25">
      <c r="A4" s="140" t="s">
        <v>286</v>
      </c>
      <c r="B4" s="139">
        <v>4</v>
      </c>
    </row>
    <row r="5" spans="1:2" x14ac:dyDescent="0.25">
      <c r="A5" s="140" t="s">
        <v>287</v>
      </c>
      <c r="B5" s="139">
        <v>4</v>
      </c>
    </row>
    <row r="6" spans="1:2" x14ac:dyDescent="0.25">
      <c r="A6" s="140" t="s">
        <v>288</v>
      </c>
      <c r="B6" s="139">
        <v>4</v>
      </c>
    </row>
    <row r="7" spans="1:2" x14ac:dyDescent="0.25">
      <c r="A7" s="140" t="s">
        <v>274</v>
      </c>
      <c r="B7" s="139">
        <v>8</v>
      </c>
    </row>
    <row r="8" spans="1:2" x14ac:dyDescent="0.25">
      <c r="A8" s="140" t="s">
        <v>280</v>
      </c>
      <c r="B8" s="139">
        <v>3</v>
      </c>
    </row>
    <row r="9" spans="1:2" x14ac:dyDescent="0.25">
      <c r="A9" s="140" t="s">
        <v>281</v>
      </c>
      <c r="B9" s="139">
        <v>3</v>
      </c>
    </row>
    <row r="10" spans="1:2" x14ac:dyDescent="0.25">
      <c r="A10" s="140" t="s">
        <v>283</v>
      </c>
      <c r="B10" s="139">
        <v>5</v>
      </c>
    </row>
    <row r="11" spans="1:2" x14ac:dyDescent="0.25">
      <c r="A11" s="140" t="s">
        <v>273</v>
      </c>
      <c r="B11" s="139">
        <v>15</v>
      </c>
    </row>
    <row r="12" spans="1:2" x14ac:dyDescent="0.25">
      <c r="A12" s="140" t="s">
        <v>278</v>
      </c>
      <c r="B12" s="139">
        <v>4</v>
      </c>
    </row>
    <row r="13" spans="1:2" x14ac:dyDescent="0.25">
      <c r="A13" s="140" t="s">
        <v>276</v>
      </c>
      <c r="B13" s="139">
        <v>3</v>
      </c>
    </row>
    <row r="14" spans="1:2" x14ac:dyDescent="0.25">
      <c r="A14" s="140" t="s">
        <v>279</v>
      </c>
      <c r="B14" s="139">
        <v>3</v>
      </c>
    </row>
    <row r="15" spans="1:2" x14ac:dyDescent="0.25">
      <c r="A15" s="140" t="s">
        <v>271</v>
      </c>
      <c r="B15" s="139">
        <v>3</v>
      </c>
    </row>
    <row r="16" spans="1:2" x14ac:dyDescent="0.25">
      <c r="A16" s="140" t="s">
        <v>272</v>
      </c>
      <c r="B16" s="139">
        <v>4</v>
      </c>
    </row>
    <row r="17" spans="1:3" x14ac:dyDescent="0.25">
      <c r="A17" s="140" t="s">
        <v>277</v>
      </c>
      <c r="B17" s="139">
        <v>5</v>
      </c>
    </row>
    <row r="18" spans="1:3" x14ac:dyDescent="0.25">
      <c r="A18" s="140" t="s">
        <v>285</v>
      </c>
      <c r="B18" s="139">
        <v>17</v>
      </c>
    </row>
    <row r="19" spans="1:3" x14ac:dyDescent="0.25">
      <c r="A19" s="140" t="s">
        <v>284</v>
      </c>
      <c r="B19" s="139">
        <v>4</v>
      </c>
    </row>
    <row r="20" spans="1:3" x14ac:dyDescent="0.25">
      <c r="A20" s="140" t="s">
        <v>275</v>
      </c>
      <c r="B20" s="139">
        <v>11</v>
      </c>
    </row>
    <row r="21" spans="1:3" x14ac:dyDescent="0.25">
      <c r="A21" s="140" t="s">
        <v>282</v>
      </c>
      <c r="B21" s="139">
        <v>6</v>
      </c>
    </row>
    <row r="22" spans="1:3" x14ac:dyDescent="0.25">
      <c r="A22" s="140" t="s">
        <v>268</v>
      </c>
      <c r="B22" s="139">
        <v>106</v>
      </c>
    </row>
    <row r="26" spans="1:3" x14ac:dyDescent="0.25">
      <c r="A26" s="138" t="s">
        <v>266</v>
      </c>
      <c r="B26" s="106" t="s">
        <v>270</v>
      </c>
      <c r="C26" s="138"/>
    </row>
    <row r="27" spans="1:3" x14ac:dyDescent="0.25">
      <c r="A27" s="140" t="s">
        <v>292</v>
      </c>
      <c r="B27" s="139">
        <v>3</v>
      </c>
    </row>
    <row r="28" spans="1:3" x14ac:dyDescent="0.25">
      <c r="A28" s="140" t="s">
        <v>65</v>
      </c>
      <c r="B28" s="139">
        <v>3</v>
      </c>
    </row>
    <row r="29" spans="1:3" x14ac:dyDescent="0.25">
      <c r="A29" s="140" t="s">
        <v>293</v>
      </c>
      <c r="B29" s="139">
        <v>4</v>
      </c>
    </row>
    <row r="30" spans="1:3" x14ac:dyDescent="0.25">
      <c r="A30" s="140" t="s">
        <v>290</v>
      </c>
      <c r="B30" s="139">
        <v>5</v>
      </c>
    </row>
    <row r="31" spans="1:3" x14ac:dyDescent="0.25">
      <c r="A31" s="140" t="s">
        <v>302</v>
      </c>
      <c r="B31" s="139">
        <v>4</v>
      </c>
    </row>
    <row r="32" spans="1:3" x14ac:dyDescent="0.25">
      <c r="A32" s="140" t="s">
        <v>147</v>
      </c>
      <c r="B32" s="139">
        <v>3</v>
      </c>
    </row>
    <row r="33" spans="1:2" x14ac:dyDescent="0.25">
      <c r="A33" s="140" t="s">
        <v>159</v>
      </c>
      <c r="B33" s="139">
        <v>5</v>
      </c>
    </row>
    <row r="34" spans="1:2" x14ac:dyDescent="0.25">
      <c r="A34" s="140" t="s">
        <v>169</v>
      </c>
      <c r="B34" s="139">
        <v>5</v>
      </c>
    </row>
    <row r="35" spans="1:2" x14ac:dyDescent="0.25">
      <c r="A35" s="140" t="s">
        <v>294</v>
      </c>
      <c r="B35" s="139">
        <v>4</v>
      </c>
    </row>
    <row r="36" spans="1:2" x14ac:dyDescent="0.25">
      <c r="A36" s="140" t="s">
        <v>182</v>
      </c>
      <c r="B36" s="139">
        <v>3</v>
      </c>
    </row>
    <row r="37" spans="1:2" x14ac:dyDescent="0.25">
      <c r="A37" s="140" t="s">
        <v>189</v>
      </c>
      <c r="B37" s="139">
        <v>4</v>
      </c>
    </row>
    <row r="38" spans="1:2" x14ac:dyDescent="0.25">
      <c r="A38" s="140" t="s">
        <v>291</v>
      </c>
      <c r="B38" s="139">
        <v>6</v>
      </c>
    </row>
    <row r="39" spans="1:2" x14ac:dyDescent="0.25">
      <c r="A39" s="140" t="s">
        <v>197</v>
      </c>
      <c r="B39" s="139">
        <v>4</v>
      </c>
    </row>
    <row r="40" spans="1:2" x14ac:dyDescent="0.25">
      <c r="A40" s="140" t="s">
        <v>297</v>
      </c>
      <c r="B40" s="139">
        <v>6</v>
      </c>
    </row>
    <row r="41" spans="1:2" x14ac:dyDescent="0.25">
      <c r="A41" s="140" t="s">
        <v>205</v>
      </c>
      <c r="B41" s="139">
        <v>5</v>
      </c>
    </row>
    <row r="42" spans="1:2" x14ac:dyDescent="0.25">
      <c r="A42" s="140" t="s">
        <v>209</v>
      </c>
      <c r="B42" s="139">
        <v>11</v>
      </c>
    </row>
    <row r="43" spans="1:2" x14ac:dyDescent="0.25">
      <c r="A43" s="140" t="s">
        <v>300</v>
      </c>
      <c r="B43" s="139">
        <v>8</v>
      </c>
    </row>
    <row r="44" spans="1:2" x14ac:dyDescent="0.25">
      <c r="A44" s="140" t="s">
        <v>296</v>
      </c>
      <c r="B44" s="139">
        <v>9</v>
      </c>
    </row>
    <row r="45" spans="1:2" x14ac:dyDescent="0.25">
      <c r="A45" s="140" t="s">
        <v>301</v>
      </c>
      <c r="B45" s="139">
        <v>4</v>
      </c>
    </row>
    <row r="46" spans="1:2" x14ac:dyDescent="0.25">
      <c r="A46" s="140" t="s">
        <v>295</v>
      </c>
      <c r="B46" s="139">
        <v>4</v>
      </c>
    </row>
    <row r="47" spans="1:2" x14ac:dyDescent="0.25">
      <c r="A47" s="140" t="s">
        <v>186</v>
      </c>
      <c r="B47" s="139">
        <v>3</v>
      </c>
    </row>
    <row r="48" spans="1:2" x14ac:dyDescent="0.25">
      <c r="A48" s="140" t="s">
        <v>298</v>
      </c>
      <c r="B48" s="139">
        <v>3</v>
      </c>
    </row>
    <row r="49" spans="1:2" x14ac:dyDescent="0.25">
      <c r="A49" s="140" t="s">
        <v>268</v>
      </c>
      <c r="B49" s="139">
        <v>106</v>
      </c>
    </row>
  </sheetData>
  <sheetProtection algorithmName="SHA-512" hashValue="i8qnb6cGT/IHdvz59zmwzrDiwG3qUSUqiFiVlIBGbtWioqcrMhWdyh6YOz16DiEq6EsclaT9OZypPQnlpN1j5A==" saltValue="2Z9XHUpqOIKdMrS9y87Q1Q==" spinCount="100000" sheet="1" objects="1" scenarios="1"/>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2019-11-28T20:45:51Z</dcterms:modified>
  <cp:category/>
  <cp:contentStatus/>
</cp:coreProperties>
</file>