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hidePivotFieldList="1"/>
  <mc:AlternateContent xmlns:mc="http://schemas.openxmlformats.org/markup-compatibility/2006">
    <mc:Choice Requires="x15">
      <x15ac:absPath xmlns:x15ac="http://schemas.microsoft.com/office/spreadsheetml/2010/11/ac" url="C:\Users\Cesar Arcos\Desktop\Mac\"/>
    </mc:Choice>
  </mc:AlternateContent>
  <xr:revisionPtr revIDLastSave="0" documentId="13_ncr:1_{71920039-6ECE-4F04-9BA8-B51F0FA3B44D}" xr6:coauthVersionLast="45" xr6:coauthVersionMax="45" xr10:uidLastSave="{00000000-0000-0000-0000-000000000000}"/>
  <workbookProtection workbookAlgorithmName="SHA-512" workbookHashValue="XNhgbXZTdQc0QN3EXRYVTPAmZohhIqM8ieULyWs8Qsxkxqrb0jZUdr4LblIxOVnavloaZ3ozyrYeEZMofodrMA==" workbookSaltValue="DBJUWbmfPYtr5JmkmZFEig==" workbookSpinCount="100000" lockStructure="1"/>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state="hidden" r:id="rId8"/>
    <sheet name="Dependencias_Procesos" sheetId="51" state="hidden" r:id="rId9"/>
    <sheet name="Valoración Inicial" sheetId="56" state="hidden" r:id="rId10"/>
    <sheet name="Eficacia acciones" sheetId="49" state="hidden" r:id="rId11"/>
    <sheet name="Valoración Final" sheetId="57" state="hidden"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Mapa_Proceso!$A$11:$BT$11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Mapa_Proceso!$A$1:$AI$34</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17" r:id="rId14"/>
    <pivotCache cacheId="18" r:id="rId15"/>
    <pivotCache cacheId="19"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T34" i="41" l="1"/>
  <c r="BT33" i="41"/>
  <c r="BT32" i="41"/>
  <c r="BT31" i="41"/>
  <c r="BT30" i="41"/>
  <c r="BT29" i="41"/>
  <c r="BT28" i="41"/>
  <c r="BT27" i="41"/>
  <c r="BT26" i="41"/>
  <c r="BT25" i="41"/>
  <c r="BT24" i="41"/>
  <c r="BT23" i="41"/>
  <c r="BT22" i="41"/>
  <c r="BT21" i="41"/>
  <c r="BT20" i="41"/>
  <c r="BT19" i="41"/>
  <c r="BT18" i="41"/>
  <c r="BT17" i="41"/>
  <c r="BT16" i="41"/>
  <c r="BT15" i="41"/>
  <c r="BT14" i="41"/>
  <c r="BT13" i="41"/>
  <c r="BT12" i="41"/>
  <c r="C17" i="50" l="1"/>
  <c r="C7" i="50"/>
  <c r="C18" i="50" l="1"/>
  <c r="B14" i="55"/>
  <c r="B13" i="55"/>
  <c r="B12" i="55"/>
  <c r="B11" i="55"/>
  <c r="B10" i="55"/>
  <c r="B9" i="55"/>
  <c r="D13" i="49"/>
  <c r="N16" i="57"/>
  <c r="N14" i="57" s="1"/>
  <c r="L16" i="57"/>
  <c r="L14" i="57" s="1"/>
  <c r="J16" i="57"/>
  <c r="J14" i="57" s="1"/>
  <c r="H16" i="57"/>
  <c r="H14" i="57" s="1"/>
  <c r="F16" i="57"/>
  <c r="F14" i="57" s="1"/>
  <c r="D12" i="57"/>
  <c r="D10" i="57"/>
  <c r="D8" i="57"/>
  <c r="D6" i="57"/>
  <c r="N6" i="57" s="1"/>
  <c r="N16" i="56"/>
  <c r="N14" i="56" s="1"/>
  <c r="L16" i="56"/>
  <c r="L14" i="56" s="1"/>
  <c r="J16" i="56"/>
  <c r="J14" i="56" s="1"/>
  <c r="H16" i="56"/>
  <c r="H14" i="56" s="1"/>
  <c r="F16" i="56"/>
  <c r="F14" i="56" s="1"/>
  <c r="D12" i="56"/>
  <c r="D10" i="56"/>
  <c r="D8" i="56"/>
  <c r="D6" i="56"/>
  <c r="L6" i="56" s="1"/>
  <c r="F8" i="57" l="1"/>
  <c r="N12" i="57"/>
  <c r="L10" i="57"/>
  <c r="F6" i="57"/>
  <c r="J10" i="57"/>
  <c r="J6" i="57"/>
  <c r="N10" i="57"/>
  <c r="H6" i="57"/>
  <c r="L12" i="57"/>
  <c r="J12" i="57"/>
  <c r="F12" i="57"/>
  <c r="L6" i="57"/>
  <c r="N8" i="57"/>
  <c r="H8" i="57"/>
  <c r="L8" i="57"/>
  <c r="H10" i="57"/>
  <c r="H12" i="57"/>
  <c r="J8" i="57"/>
  <c r="F10" i="57"/>
  <c r="J12" i="56"/>
  <c r="N8" i="56"/>
  <c r="F12" i="56"/>
  <c r="F6" i="56"/>
  <c r="H8" i="56"/>
  <c r="H10" i="56"/>
  <c r="N10" i="56"/>
  <c r="J8" i="56"/>
  <c r="F8" i="56"/>
  <c r="F10" i="56"/>
  <c r="H12" i="56"/>
  <c r="L10" i="56"/>
  <c r="N12" i="56"/>
  <c r="L8" i="56"/>
  <c r="J10" i="56"/>
  <c r="J6" i="56"/>
  <c r="N6" i="56"/>
  <c r="H6" i="56"/>
  <c r="L12" i="56"/>
  <c r="H19" i="57" l="1"/>
  <c r="H19" i="56"/>
  <c r="F19" i="57"/>
  <c r="D20" i="57"/>
  <c r="J19" i="57"/>
  <c r="L19" i="57"/>
  <c r="F19" i="56"/>
  <c r="L19" i="56"/>
  <c r="D20" i="56"/>
  <c r="J19" i="56"/>
  <c r="D10" i="50" l="1"/>
  <c r="D11" i="50"/>
  <c r="D12" i="50"/>
  <c r="D13" i="50"/>
  <c r="D14" i="50"/>
  <c r="D15" i="50"/>
  <c r="D16" i="50"/>
  <c r="D9" i="50"/>
  <c r="D3" i="50"/>
  <c r="D4" i="50"/>
  <c r="D5" i="50"/>
  <c r="D6" i="50"/>
  <c r="D2" i="50"/>
  <c r="D17" i="50" l="1"/>
  <c r="D7" i="50"/>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<sst xmlns="http://schemas.openxmlformats.org/spreadsheetml/2006/main" count="2140" uniqueCount="772">
  <si>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</si>
  <si>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</si>
  <si>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</si>
  <si>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</si>
  <si>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</si>
  <si>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</si>
  <si>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</si>
  <si>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</si>
  <si>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</si>
  <si>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</si>
  <si>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</si>
  <si>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</si>
  <si>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</si>
  <si>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</si>
  <si>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</si>
  <si>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</si>
  <si>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</si>
  <si>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</si>
  <si>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</si>
  <si>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</si>
  <si>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</si>
  <si>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</si>
  <si>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</si>
  <si>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</si>
  <si>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</si>
  <si>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</si>
  <si>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</si>
  <si>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</si>
  <si>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</si>
  <si>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</si>
  <si>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</si>
  <si>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</si>
  <si>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</si>
  <si>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</si>
  <si>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</si>
  <si>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</si>
  <si>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</si>
  <si>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</si>
  <si>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</si>
  <si>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</si>
  <si>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</si>
  <si>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</si>
  <si>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</si>
  <si>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</si>
  <si>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</si>
  <si>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</si>
  <si>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</si>
  <si>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</si>
  <si>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</si>
  <si>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</si>
  <si>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</si>
  <si>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</si>
  <si>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</si>
  <si>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</si>
  <si>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</si>
  <si>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</si>
  <si>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</si>
  <si>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</si>
  <si>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</si>
  <si>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</si>
  <si>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</si>
  <si>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</si>
  <si>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</si>
  <si>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</si>
  <si>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</si>
  <si>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</si>
  <si>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</si>
  <si>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</si>
  <si>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</si>
  <si>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</si>
  <si>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</si>
  <si>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</si>
  <si>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</si>
  <si>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</si>
  <si>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</si>
  <si>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</si>
  <si>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</si>
  <si>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</si>
  <si>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</si>
  <si>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</si>
  <si>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</si>
  <si>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</si>
  <si>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</si>
  <si>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</si>
  <si>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</si>
  <si>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</si>
  <si>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</si>
  <si>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</si>
  <si>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</si>
  <si>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</si>
  <si>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</si>
  <si>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</si>
  <si>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</si>
  <si>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</si>
  <si>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</si>
  <si>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</si>
  <si>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</si>
  <si>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</si>
  <si>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</si>
  <si>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</si>
  <si>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</si>
  <si>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</si>
  <si>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</si>
  <si>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</si>
  <si>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</si>
  <si>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</si>
  <si>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</si>
  <si>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</si>
  <si>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</si>
  <si>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</si>
  <si>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</si>
  <si>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</si>
  <si>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</si>
  <si>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</si>
  <si>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</si>
  <si>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</si>
  <si>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</si>
  <si>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</si>
  <si>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</si>
  <si>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</si>
  <si>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</si>
  <si>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</si>
  <si>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</si>
  <si>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</si>
  <si>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</si>
  <si>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</si>
  <si>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</si>
  <si>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</si>
  <si>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</si>
  <si>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</si>
  <si>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</si>
  <si>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</si>
  <si>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</si>
  <si>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</si>
  <si>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</si>
  <si>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</si>
  <si>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</si>
  <si>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</si>
  <si>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</si>
  <si>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</si>
  <si>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</si>
  <si>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</si>
  <si>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</si>
  <si>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</si>
  <si>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</si>
  <si>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</si>
  <si>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</si>
  <si>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</si>
  <si>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</si>
  <si>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</si>
  <si>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</si>
  <si>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</si>
  <si>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</si>
  <si>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</si>
  <si>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</si>
  <si>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</si>
  <si>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</si>
  <si>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</si>
  <si>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</si>
  <si>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</si>
  <si>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</si>
  <si>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</si>
  <si>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</si>
  <si>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</si>
  <si>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</si>
  <si>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</si>
  <si>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</si>
  <si>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</si>
  <si>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</si>
  <si>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</si>
  <si>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</si>
  <si>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</si>
  <si>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</si>
  <si>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</si>
  <si>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</si>
  <si>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</si>
  <si>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</si>
  <si>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</si>
  <si>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</si>
  <si>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</si>
  <si>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</si>
  <si>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</si>
  <si>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</si>
  <si>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</si>
  <si>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</si>
  <si>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</si>
  <si>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</si>
  <si>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</si>
  <si>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</si>
  <si>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</si>
  <si>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</si>
  <si>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</si>
  <si>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</si>
  <si>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</si>
  <si>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</si>
  <si>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</si>
  <si>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</si>
  <si>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</si>
  <si>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</si>
  <si>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</si>
  <si>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</si>
  <si>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</si>
  <si>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</si>
  <si>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</si>
  <si>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</si>
  <si>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</si>
  <si>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</si>
  <si>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</si>
  <si>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</si>
  <si>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</si>
  <si>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</si>
  <si>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</si>
  <si>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</si>
  <si>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</si>
  <si>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</si>
  <si>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</si>
  <si>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</si>
  <si>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</si>
  <si>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</si>
  <si>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</si>
  <si>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</si>
  <si>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</si>
  <si>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</si>
  <si>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</si>
  <si>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</si>
  <si>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</si>
  <si>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</si>
  <si>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</si>
  <si>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</si>
  <si>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</si>
  <si>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</si>
  <si>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</si>
  <si>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</si>
  <si>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</si>
  <si>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</si>
  <si>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</si>
  <si>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</si>
  <si>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</si>
  <si>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</si>
  <si>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</si>
  <si>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</si>
  <si>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</si>
  <si>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</si>
  <si>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</si>
  <si>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</si>
  <si>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</si>
  <si>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</si>
  <si>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</si>
  <si>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</si>
  <si>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</si>
  <si>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</si>
  <si>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</si>
  <si>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</si>
  <si>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</si>
  <si>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</si>
  <si>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</si>
  <si>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</si>
  <si>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</si>
  <si>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</si>
  <si>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</si>
  <si>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</si>
  <si>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</si>
  <si>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</si>
  <si>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</si>
  <si>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</si>
  <si>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</si>
  <si>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</si>
  <si>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</si>
  <si>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</si>
  <si>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</si>
  <si>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</si>
  <si>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</si>
  <si>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</si>
  <si>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</si>
  <si>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</si>
  <si>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</si>
  <si>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</si>
  <si>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</si>
  <si>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</si>
  <si>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</si>
  <si>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</si>
  <si>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</si>
  <si>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</si>
  <si>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</si>
  <si>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</si>
  <si>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</si>
  <si>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</si>
  <si>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</si>
  <si>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</si>
  <si>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</si>
  <si>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</si>
  <si>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</si>
  <si>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</si>
  <si>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</si>
  <si>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</si>
  <si>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</si>
  <si>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</si>
  <si>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</si>
  <si>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</si>
  <si>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</si>
  <si>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</si>
  <si>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</si>
  <si>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</si>
  <si>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</si>
  <si>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</si>
  <si>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</si>
  <si>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</si>
  <si>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</si>
  <si>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</si>
  <si>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</si>
  <si>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</si>
  <si>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VALORACIÓN ANTES DE CONTROLES</t>
  </si>
  <si>
    <t>VALORACIÓN DESPUÉS DE CONTROLES</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</si>
  <si>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</si>
  <si>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</si>
  <si>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</si>
  <si>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</si>
  <si>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</si>
  <si>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</si>
  <si>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</si>
  <si>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</si>
  <si>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Políticas Públicas Distritales</t>
  </si>
  <si>
    <t>Gestión de Seguridad y Salud en el Trabajo</t>
  </si>
  <si>
    <t>Gestión Documental Interna</t>
  </si>
  <si>
    <t>Gestión Estratégica de Talento Humano</t>
  </si>
  <si>
    <t>Gestión Financiera</t>
  </si>
  <si>
    <t>Gestión Jurídica</t>
  </si>
  <si>
    <t>Internacionalización de Bogotá</t>
  </si>
  <si>
    <t>Número de riesgos</t>
  </si>
  <si>
    <t xml:space="preserve">- -- Ningún trámite y/o procedimiento administrativo
</t>
  </si>
  <si>
    <t xml:space="preserve">- Ningún otro proceso en el Sistema de Gestión de Calidad
</t>
  </si>
  <si>
    <t xml:space="preserve">- 1111 Fortalecimiento de la economía, el gobierno y la ciudad digital de Bogotá D.C.
</t>
  </si>
  <si>
    <t xml:space="preserve">
_______________
</t>
  </si>
  <si>
    <t>Identificación del riesgo
Análisis antes de controles
Análisis de controles
Análisis después de controles
Tratamiento del riesgo</t>
  </si>
  <si>
    <t xml:space="preserve">
Análisis antes de controles
Análisis de controles
Análisis después de controles
</t>
  </si>
  <si>
    <t xml:space="preserve">
Análisis antes de controles
</t>
  </si>
  <si>
    <t xml:space="preserve">Identificación del riesgo
</t>
  </si>
  <si>
    <t/>
  </si>
  <si>
    <t xml:space="preserve">
</t>
  </si>
  <si>
    <t>Ejecutar las Asesorías Técnicas y Proyectos en materia: Infraestructura -Economía Digital -Gobierno y Ciudadano Digital</t>
  </si>
  <si>
    <t>en la aprobación de ejecución de Proyectos  en materia de: Infraestructura, Economía Digital, Gobierno y Ciudadano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</si>
  <si>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</si>
  <si>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</si>
  <si>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</si>
  <si>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</si>
  <si>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</si>
  <si>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</si>
  <si>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</si>
  <si>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Realizar sensibilización o talleres prácticos con el fin de que los integrantes del proceso aprendan y conozcan las posibles situaciones en que se puede presentar: amiguismo, clientelismo o conflicto de intereses en la aprobación y ejecución de los proyectos en materia TIC.
(Actividad.# 2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</si>
  <si>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</si>
  <si>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Evidencia de reunión y presentación Sensibilización
</t>
  </si>
  <si>
    <t xml:space="preserve">01/04/2020
_______________
01/04/2020
</t>
  </si>
  <si>
    <t xml:space="preserve">30/06/2020
_______________
30/06/2020
</t>
  </si>
  <si>
    <t>-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</si>
  <si>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Oficina de la Alta Consejería Distrital de TIC
- Jefe Oficina de la Alta Consejería Distrital de TIC
- Jefe Oficina de la Alta Consejería Distrital de TIC</t>
  </si>
  <si>
    <t>-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</si>
  <si>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</si>
  <si>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</si>
  <si>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06//03/2020</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</si>
  <si>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</si>
  <si>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</si>
  <si>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Entregar medidas de ayuda humanitaria inmediata a las personas que llegan a la ciudad de Bogotá y que manifiestan haber sido desplazadas y encontrarse en situación de vulnerabilidad acentuada </t>
  </si>
  <si>
    <t xml:space="preserve">- 1156 Bogotá Mejor para las Víctimas, la Paz y la reconciliación.
</t>
  </si>
  <si>
    <t xml:space="preserve">
_______________
- Socializar con el equipo profesional de CLAV y PAV los resultados de la Matriz de seguimiento AHI (mes).
</t>
  </si>
  <si>
    <t xml:space="preserve">
_______________
- El profesional especializado y/o universitario y/o Contratista de la ACDVPR presente en los CLAV y PAV
</t>
  </si>
  <si>
    <t xml:space="preserve">
_______________
01/03/2020
</t>
  </si>
  <si>
    <t xml:space="preserve">
_______________
31/12/2020
</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</si>
  <si>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</si>
  <si>
    <t>Creación del riesgo.</t>
  </si>
  <si>
    <t xml:space="preserve">
Análisis antes de controles
Tratamiento del riesgo</t>
  </si>
  <si>
    <t xml:space="preserve">Identificación del riesgo
Análisis antes de controles
</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</si>
  <si>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</si>
  <si>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</si>
  <si>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</si>
  <si>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</si>
  <si>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</si>
  <si>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</si>
  <si>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</si>
  <si>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Evidencia de reunión para cada uno de los CLAV y PAV.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</si>
  <si>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</si>
  <si>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</si>
  <si>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</si>
  <si>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</si>
  <si>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Identificación del riesgo
Análisis antes de controles
Análisis de controles
Tratamiento del riesgo</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</si>
  <si>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</si>
  <si>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 xml:space="preserve">- Todos los procesos en el Sistema de Gestión de Calidad
</t>
  </si>
  <si>
    <t>Creación del mapa de riesgos del proceso.</t>
  </si>
  <si>
    <t xml:space="preserve">- Procesos misionales y estratégicos misionales en el Sistema de Gestión de Calidad
</t>
  </si>
  <si>
    <t xml:space="preserve">- Ningún proyecto de inversión
</t>
  </si>
  <si>
    <t xml:space="preserve">
Análisis de controles
Tratamiento del riesgo</t>
  </si>
  <si>
    <t xml:space="preserve">- Impresión de artes gráficas para las entidades del distrito capital
- Visitas guiadas Archivo de Bogotá
- Inscripción programas de formación virtual para servidores públicos del Distrito Capital
</t>
  </si>
  <si>
    <t xml:space="preserve">- Todos los proyectos de inversión
</t>
  </si>
  <si>
    <t xml:space="preserve">
- Modificar los procedimientos Los procedimientos 4231000-PR-284 "Mínima cuantía", 4231000-PR-339 "Selección Pública de Oferentes", 4231000-PR-338 "Agregación de Demanda" y 4231000-PR-156 "Contratación Directa" con el fin de implementar el control: Los procedimientos 4231000-PR-284 "Mínima cuantía", 4231000-PR-339 "Selección Pública de Oferentes", 4231000-PR-338 "Agregación de Demanda" y 4231000-PR-156 "Contratación Directa" indica que Comité de Contratación, autorizado(a) por Secretaria General, Cada vez que se  requiera conforme a la Resolución 095 de 2020 " Por medio de la Cual se modifica la Resolución No 206 de 2017 y la Resolución 494 de 2019 de la Secretaría General de la Alcaldía Mayor de Bogotá D.C"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
_______________
</t>
  </si>
  <si>
    <t xml:space="preserve">
- Director de Contratación
_______________
</t>
  </si>
  <si>
    <t xml:space="preserve">
- Procedimientos actualizados
_______________
</t>
  </si>
  <si>
    <t xml:space="preserve">
27/03/2020
_______________
</t>
  </si>
  <si>
    <t xml:space="preserve">
30/09/2020
_______________
</t>
  </si>
  <si>
    <t xml:space="preserve">- Adelantar un acompañamiento previo a la apertura del proceso de selección pública de oferentes a las dependencias  con el fin de revisar en el componente financiero y jurídico los documentos de estructuración  de dicho proceso.
- Verificar a través de los Comités de Contratación la necesidad de contratar bienes, servicios u obras y que los mismos sean procesos objetivos y ajustados a la normativa vigente
_______________
</t>
  </si>
  <si>
    <t xml:space="preserve">- Director de Contratación 
- Director de Contratación 
_______________
</t>
  </si>
  <si>
    <t xml:space="preserve">- Documentos, memorandos, correos electrónicos que den cuenta del acompañamiento realizado.
- Actas de Comité de Contratación
_______________
</t>
  </si>
  <si>
    <t xml:space="preserve">27/03/2020
27/03/2020
_______________
</t>
  </si>
  <si>
    <t xml:space="preserve">31/12/2020
31/12/2020
_______________
</t>
  </si>
  <si>
    <t xml:space="preserve">
Análisis antes de controles
Análisis de controles
Análisis después de controles
Tratamiento del riesgo</t>
  </si>
  <si>
    <t xml:space="preserv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</si>
  <si>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Director de Contratación 
_______________
</t>
  </si>
  <si>
    <t xml:space="preserve">- Evidencias de las socializaciones adelantadas
_______________
</t>
  </si>
  <si>
    <t xml:space="preserve">27/03/2020
_______________
</t>
  </si>
  <si>
    <t xml:space="preserve">31/10/2020
_______________
</t>
  </si>
  <si>
    <t>- Director(a) de Contratación
- Director(a) de Contratación
- Director(a) de Contratación</t>
  </si>
  <si>
    <t>Identificación del riesgo
Tratamiento del riesgo</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</si>
  <si>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</si>
  <si>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</si>
  <si>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</si>
  <si>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</si>
  <si>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</si>
  <si>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</si>
  <si>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</si>
  <si>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</si>
  <si>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</si>
  <si>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</si>
  <si>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</si>
  <si>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</si>
  <si>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</si>
  <si>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</si>
  <si>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Supervisar la ejecución de los contratos y/o convenios, y la conformidad de los productos, servicios y obras contratados para el proceso.</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</si>
  <si>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</si>
  <si>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</si>
  <si>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</si>
  <si>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</si>
  <si>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- 1081 Rediseño de la arquitectura de la plataforma tecnológica en la Secretaría General
- 1090 Lo mejor del mundo por una Bogotá para todos
- 1111 Fortalecimiento de la economía, el gobierno y la ciudad digital de Bogotá D.C.
- 1125 Fortalecimiento y modernización de la gestión pública distrital
- 1081 Rediseño de la arquitectura de la plataforma tecnológica en la Secretaría General</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</si>
  <si>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</si>
  <si>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</si>
  <si>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</si>
  <si>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</si>
  <si>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</si>
  <si>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 xml:space="preserve">Identificación del riesgo </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</si>
  <si>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</si>
  <si>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</si>
  <si>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</si>
  <si>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</si>
  <si>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</si>
  <si>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</si>
  <si>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</si>
  <si>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Realizar actividades mensuales de divulgación a todos los funcionarios de la Secretaría General, relacionadas con temas de cumplimiento de deberes y extralimitación en el ejercicio de las funciones.
- Realizar una actividad de sensibilización a los funcionarios que atienden público en la Red CADE y los Centros de Atención a Víctimas, relacionada con temas de incursión en las prohibiciones previstas en el Código Único Disciplinario.
_______________
</t>
  </si>
  <si>
    <t xml:space="preserve">- Jefe de la Oficina de Control Interno Disciplinario
- Jefe de la Oficina de Control Interno Disciplinario
_______________
</t>
  </si>
  <si>
    <t xml:space="preserve">- Divulgaciones realizadas en temas de cumplimiento de deberes y extralimitación en el ejercicio de las funciones.
- Sensibilización realizada a los funcionarios que atienden público en la Red CADE y los Centros de Atención a Víctimas, en temas de incursión en las prohibiciones previstas en el Código Único Disciplinario.
_______________
</t>
  </si>
  <si>
    <t xml:space="preserve">04/05/2020
01/06/2020
_______________
</t>
  </si>
  <si>
    <t xml:space="preserve">31/08/2020
31/07/2020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</si>
  <si>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</si>
  <si>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</si>
  <si>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</si>
  <si>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</si>
  <si>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</si>
  <si>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</si>
  <si>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</si>
  <si>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 xml:space="preserve">- 1125 Fortalecimiento y modernización de la gestión pública distrital
</t>
  </si>
  <si>
    <t>Recibir y custodiar transitoriamente los insumos, elaborar los impresos de acuerdo a las características técnicas requeridas y entregar los productos elaborados, ejecutar el plan de acción y programa de producción.</t>
  </si>
  <si>
    <t xml:space="preserve">- Impresión de artes gráficas para las entidades del distrito capital
</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</si>
  <si>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</si>
  <si>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durante la recepción y almacenamiento de insumos, repuestos y/o sobrantes que se pueden reciclar y producto terminado, con el fin de obtener dádivas o beneficio a nombre propio</t>
  </si>
  <si>
    <t xml:space="preserve">- Bajo nivel de gestión del software EMLAZE, como herramienta para el seguimiento de la producción de la Imprenta Distrital.
- Deficiencia en el control de ingresos y salidas de insumos del almacen.
- Falta de control sobre la materia prima sobrante.
</t>
  </si>
  <si>
    <t xml:space="preserve">- Presiones o motivaciones individuales, sociales o colectivas, que inciten a realizar conductas contrarias al deber ser
</t>
  </si>
  <si>
    <t xml:space="preserve">- Financiero
- Financiero
- Medidas de control interno y externo
- Imagen
</t>
  </si>
  <si>
    <t xml:space="preserve">- Fallas en la prestación de los bienes y servicios que oferta la Secretaria General
- Afectación de imagen institucional por la materialización de actos de corrupción.
</t>
  </si>
  <si>
    <t>Se determina la probabilidad (1 rara vez) ya que las actividades de control preventivas han evitado la materialización del riesgo. El impacto se considra catastrófico (5 mayor) teniendo en cuenta los múltiples efectos que se generan con su materialización.</t>
  </si>
  <si>
    <t>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t>
  </si>
  <si>
    <t xml:space="preserve">- AP:23 Implementar acciones de control administrativo a los repuestos adquiridos para la maquinaria de artes gráficas, con el propósito de evitar la pérdida o hurto de los mismos.
- AP:23 Incluir como control en el Procedimiento 2213300 PR-215 y formalizar en el SIG, el reporte mensual de  la disposición final de residuos peligrosos en el formato 4233100-FT-1037 y residuos aprovechables 2213300-FT-1036 generados por el proceso productivo. 
- AP:23 Implementar formato de ingresos de materia prima de las entidades Distritales para el control en la recepción de insumos y formalizarlo en el SIG.
Actualizar el procedimiento 2213300 PR-215 con la creación del nuevo control, su formato asociado y divulgación.
- AP:21 Asegurar la implementación y optimización del Software Emlaze como mínimo en el 70% de sus funcionalidades.
_______________
</t>
  </si>
  <si>
    <t xml:space="preserve">- Profesional Universitario 2019-18 y Auxiliar administrativo 407-27
- Gestor PIGA y Gestor Calidad
- Profesional Universitario 2019-18 y Auxiliar administrativo 407-27- Gestor de Calidad.
- Asesor-Profesional universitario 219-09-Subdirector Tecnico
_______________
</t>
  </si>
  <si>
    <t xml:space="preserve">- Comprobante de ingreso a almacen de repuestos existentes catalogados como sobrantes. 
- Procedimiento actualizado 2213300-PR-215"Recepción, entrega y control de materia prima, insumos y otros", formalización en SIG y divulgación.
- Procedimiento actualizado 2213300-PR-215"Recepción, entrega y control de materia prima, insumos y otros", formalización en SIG y divulgación.
- 
Reporte de porcentaje de implementación del sistema de información en la Subdirección de Imprenta Distrital.
_______________
</t>
  </si>
  <si>
    <t>-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</si>
  <si>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</si>
  <si>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</si>
  <si>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Revision y actualizacion de mapa de riesgos según el reporte de monitoreo efectuado a corte 31 de diciembre de 2019. Se identificarón las perspectivas del impacto y se definieron las acciones de tratamiento para el año 2020 y 2021.</t>
  </si>
  <si>
    <t>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</si>
  <si>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elaboracion de trabajos de artes gráficas.
- Bajo nivel de gestión del software EMLAZE, como herramienta para el seguimiento de la producción de la Imprenta Distrital.
</t>
  </si>
  <si>
    <t xml:space="preserve">- Financiero
- Imagen
- Medidas de control interno y externo
</t>
  </si>
  <si>
    <t xml:space="preserve">
_______________
- Complementar (Act.10) del procedimiento 2213300PR-098 con el seguimiento de la produccion en el Sofware Emlaze comparando ordenes recibidas con el avance reportado.
</t>
  </si>
  <si>
    <t xml:space="preserve">
_______________
- Gestor Calidad
</t>
  </si>
  <si>
    <t xml:space="preserve">
_______________
- Procedimiento 2213300-PR-098 "Producción de artes gráficas para entidades distritales" actualizado y socializado
</t>
  </si>
  <si>
    <t xml:space="preserve">- 
AP:21 Capacitar a los funcionarios que hacen uso de la herramienta en el funcionamiento del Sofware con el fin de administrar tecnicamente el aplicativo.
- AP:24 Realizar verificación periódica y seguimiento de reportes de los contadores de las máquinas de CTP e impresión y hacer un comparativo con los trabajos de las entidades distritales solicitados.
- AP:24 Verificar periódicamente y hacer seguimiento del uso de planchas litográficas dentro del proceso de artes gráficas.
- AP:21 Asegurar la implementación y optimización del Software Emlaze como mínimo en el 70% de sus funcionalidades.
- AP:24 Programar jornadas de prevención y orientación para los funcionarios de la dependencia en aras de mejorar la atención al ciudadano y evitar la ocurrencia de faltas disciplinarias.
_______________
</t>
  </si>
  <si>
    <t xml:space="preserve">- Subdirector de imprenta
- Profesional Universitario 219-09-Asesor-Subdirector Tecnico
- Profesional Universitario 219-09-Asesor-Subdirector Tecnico
- Asesor-Profesional universitario 219-09-Subdirector Tecnico
- Subdirector tecnico
_______________
</t>
  </si>
  <si>
    <t xml:space="preserve">- Evidencia de programación de capacitaciones al personal en la manipulación de la herramienta.
- Reporte de los contadores máquinas de CTP e impresión y analisis de su verificación.
- Reporte de planchas usadas y analisis de su verificación.
- 
Reporte de porcentaje de implementación del sistema de información en la Subdirección de Imprenta Distrital.
- Evidencias de las jornadas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</si>
  <si>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</si>
  <si>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</si>
  <si>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- 1081 Rediseño de la arquitectura de la plataforma tecnológica en la Secretaría General
</t>
  </si>
  <si>
    <t>Creación del mapa de riesgos.</t>
  </si>
  <si>
    <t xml:space="preserve">Formular el Plan Estratégico  de Tecnologías de la Información y las Comunicaciones </t>
  </si>
  <si>
    <t>al formular el plan Estratégico de Tecnologías de la Información y las Comunicaciones con el fin de obtener un beneficio al que no halla lugar</t>
  </si>
  <si>
    <t xml:space="preserve">- Estructura de la Oficina TIC insuficiente para atender la demanda de servicios de TI.
- Conflicto de intereses.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</si>
  <si>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</si>
  <si>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</si>
  <si>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</si>
  <si>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</si>
  <si>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_______________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 Formalizar los registros de seguimiento a proyectos con componente TI y el del levantamiento de proyectos con componente TI articulándolo con activos de información.
AM: Nro. 2-2020 Actividad 1
- 	
Fortalecer los procedimientos PR-187 y PR-116 con base en las metodologías y lineamientos nacionales y distritales vigentes.
AM: Nro. 2-2020 Actividad 2
</t>
  </si>
  <si>
    <t xml:space="preserve">- Jefe de la OTIC
- Jefe de la OTIC
- Jefe de la OTIC
- Jefe de la OTIC
_______________
- Jefe de la OTIC
- Jefe de la OTIC
- Jefe de la OTIC
- Jefe de la OTIC
</t>
  </si>
  <si>
    <t xml:space="preserve">- Registros formalizados.
- Procedimiento actualizado PR-116.
- Registros formalizados.
- Procedimiento actualizado PR-116.
_______________
- Registros formalizados.
- Procedimiento actualizado PR-116.
- Registros formalizados.
- Procedimiento actualizado PR-116.
</t>
  </si>
  <si>
    <t xml:space="preserve">01/04/2020
01/04/2020
01/04/2020
01/04/2020
_______________
01/04/2020
01/04/2020
01/04/2020
01/04/2020
</t>
  </si>
  <si>
    <t xml:space="preserve">31/07/2020
31/07/2020
31/07/2020
31/07/2020
_______________
31/07/2020
31/07/2020
31/07/2020
31/07/2020
</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</si>
  <si>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</si>
  <si>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</si>
  <si>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</si>
  <si>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</si>
  <si>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</si>
  <si>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</si>
  <si>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</si>
  <si>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</si>
  <si>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</si>
  <si>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</si>
  <si>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</si>
  <si>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</si>
  <si>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Documentar como actividad de control la renovación anual del compromiso de cumplimiento del código de ética. 
- Documentar en el procedimiento de auditorias internas de gestión la verificación de los programas de auditoria respecto a lo establecido en el Código de Ética del Auditor.
- Solicitar a cada auditor interno al inicio de cada auditoria la manifestación de no estar incurso en conflicto de interés
_______________
</t>
  </si>
  <si>
    <t xml:space="preserve">- Profesional especializado OCI 
- Jefe Oficina de Control Interno
- Jefe Oficina de Control Interno
_______________
</t>
  </si>
  <si>
    <t xml:space="preserve">- Procedimiento actualizado 
- Procedimiento actualizado 
- Documento formalizado por cada auditor
_______________
</t>
  </si>
  <si>
    <t xml:space="preserve">20/08/2019
04/05/2020
04/05/2020
_______________
</t>
  </si>
  <si>
    <t xml:space="preserve">29/05/2020
29/05/2020
31/12/2020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</si>
  <si>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</si>
  <si>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</si>
  <si>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</si>
  <si>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</si>
  <si>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</si>
  <si>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</si>
  <si>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</si>
  <si>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xml:space="preserve">- Documentar como actividad de control la renovación anual del compromiso de cumplimiento del código de ética. 
- Documental en el procedimiento de auditorias internas de gestión la verificación de los programas de auditoria respecto a lo establecido en el Código de Ética del Auditor.
- Solicitar a cada auditor interno al inicio de cada auditoria la manifestación de no estar incurso en conflicto de interés
_______________
</t>
  </si>
  <si>
    <t xml:space="preserve">20/08/2019
04/05/2020
0405/2020
_______________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</si>
  <si>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</si>
  <si>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</si>
  <si>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</si>
  <si>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 xml:space="preserve">Identificación del riesgo
Análisis antes de controles
Análisis de controles
Análisis después de controles
</t>
  </si>
  <si>
    <t xml:space="preserve">Identificación del riesgo
Análisis de controles
</t>
  </si>
  <si>
    <t xml:space="preserve">- Procesos de apoyo operativo en el Sistema de Gestión de Calidad
</t>
  </si>
  <si>
    <t xml:space="preserve">
Análisis de controles
</t>
  </si>
  <si>
    <t>Seguimiento y control de la información de los bienes de propiedad de la entidad</t>
  </si>
  <si>
    <t>durante el seguimiento y control de la información de los bienes de propiedad de la entidad</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</si>
  <si>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</si>
  <si>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</si>
  <si>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</si>
  <si>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</si>
  <si>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</si>
  <si>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AP # 3 Actividad 1. Realizar revisión aleatoria en sitio hacia los elementos que han sido objeto de "salidas" dentro de la Subdirección de Servicios Administrativos sobre la información ingresada, con el fin de verificar la calidad de la información
_______________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t>
  </si>
  <si>
    <t xml:space="preserve">- Subdirector de Servicios Administrativos 
- Subdirector de Servicios Administrativos 
- Subdirector de Servicios Administrativos 
- Subdirectora de Servicios Administrativos
_______________
- Subdirector de Servicios Administrativos 
- Subdirector de Servicios Administrativos 
</t>
  </si>
  <si>
    <t xml:space="preserve">- Propuesta de modificación de los procedimientos 
- Propuesta de modificación de los procedimientos 
- Propuesta de modificación de los procedimientos 
- Informe Semestral sobre revisión aleatoria.
_______________
- Propuesta de modificación de los procedimientos 
- Propuesta de modificación de los procedimientos 
</t>
  </si>
  <si>
    <t xml:space="preserve">22/10/2018
22/10/2018
22/10/2018
01/04/2020
_______________
22/10/2018
22/10/2018
</t>
  </si>
  <si>
    <t xml:space="preserve">31/03/2020
31/03/2020
31/03/2020
31/12/2020
_______________
31/03/2020
31/03/2020
</t>
  </si>
  <si>
    <t>- Reportar el presunto hecho de Desvío de recursos físicos o económicos durante el seguimiento y control de la información de los bienes de propiedad de la entidad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</si>
  <si>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</si>
  <si>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</si>
  <si>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</si>
  <si>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</si>
  <si>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</si>
  <si>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 xml:space="preserve">- 1126 Implementación de un nuevo enfoque de servicio a la ciudadanía
</t>
  </si>
  <si>
    <t>Creación y aprobación del mapa de riesgos del proceso Gestión del Sistema Distrital de Servicio a la Ciudadanía</t>
  </si>
  <si>
    <t>Coordinar y articular la gestión de las entidades participantes en el Modelo Multicanal de servicio</t>
  </si>
  <si>
    <t>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</si>
  <si>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</si>
  <si>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</si>
  <si>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</si>
  <si>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</si>
  <si>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</si>
  <si>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Realizar sensibilización sobre el código de integridad a los servidores del canal presencial Red CADE
_______________
</t>
  </si>
  <si>
    <t xml:space="preserve">- Gestores de transparencia de la Dirección del Sistema Distrital de Servicio a la Ciudadana.
_______________
</t>
  </si>
  <si>
    <t xml:space="preserve">- Servidores de la Red CADE sensibilizados en el Código de Integridad
_______________
</t>
  </si>
  <si>
    <t xml:space="preserve">04/05/2020
_______________
</t>
  </si>
  <si>
    <t xml:space="preserve">30/09/2020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</si>
  <si>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</si>
  <si>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</si>
  <si>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</si>
  <si>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</si>
  <si>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</si>
  <si>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</si>
  <si>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t>
  </si>
  <si>
    <t>Medir y analizar la calidad en la prestación del servicio en los diferentes canales de servicio a la Ciudadanía.</t>
  </si>
  <si>
    <t>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</si>
  <si>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</si>
  <si>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</si>
  <si>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</si>
  <si>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</si>
  <si>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Realizar sensibilización sobre el código de integridad a los servidores de la Dirección Distrital de Calidad del Servicio.
_______________
</t>
  </si>
  <si>
    <t xml:space="preserve">- Gestores de transparencia de la Dirección Distrital de Calidad del Servicio.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</si>
  <si>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</si>
  <si>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</si>
  <si>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</si>
  <si>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</si>
  <si>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</si>
  <si>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</si>
  <si>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</si>
  <si>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 xml:space="preserve">04/05/2020
04/05/2020
_______________
</t>
  </si>
  <si>
    <t>Creación del riesgo</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</si>
  <si>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</si>
  <si>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</si>
  <si>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</si>
  <si>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</si>
  <si>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</si>
  <si>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</si>
  <si>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 xml:space="preserve">- Afectación de imagen institucional por la materialización de actos de corrupción.
- Fallas en la prestación de los bienes y servicios que oferta la Secretaria General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</si>
  <si>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</si>
  <si>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</si>
  <si>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Acción preventiva.
_______________
</t>
  </si>
  <si>
    <t xml:space="preserve">- Subdirector Técnico
- Profesional universitario de la Subdirección Técnica									
- Profesional universitario de la Subdirección Técnica									
- Auxiliares, técnicos y profesionales de la Subdirección Técnica. 
- Auxiliares, técnicos y profesionales de la Subdirección Técnica.
_______________
</t>
  </si>
  <si>
    <t xml:space="preserve">- Acta Subcomité de autocontrol de la Subdirección Técnica del Archivo de Bogotá, que incluya el seguimiento de la gestión documental.
Registro de Asistencia
- Taller sobre valoración, organización e investigación en archivos históricos realizada. con sus respectivas evidencias.
- Taller sobre valoración, organización e investigación en archivos históricos realizada. con sus respectivas evidencias.						
- Informe consolidado mensual de las acciones individuales que haya reportado el equipo de auxiliares, técnicos y profesionales de la Subdirección Técnica.  
- Informe consolidado mensual de las acciones individuales que haya reportado el equipo de auxiliares, técnicos y profesionales de la Subdirección Técnica.  
_______________
</t>
  </si>
  <si>
    <t xml:space="preserve">04/05/2020
04/05/2020
04/05/2020
04/05/2020
04/05/2020
_______________
</t>
  </si>
  <si>
    <t xml:space="preserve">04/09/2020
04/08/2020
04/08/2020
04/09/2020
04/09/2020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</si>
  <si>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</si>
  <si>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del Archivo de Bogotá
- Subdirector Técnico
- Profesionales universitarios y/o especializados de la Subdirección Técnica
- Director(a) del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</si>
  <si>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</si>
  <si>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</si>
  <si>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</si>
  <si>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Se elimina el control detectivo de auditoria de gestión toda vez que el proceso no esta programado en el plan anual de auditorias de gestión para el año 2020.</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</si>
  <si>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</si>
  <si>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</si>
  <si>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</si>
  <si>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</si>
  <si>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</si>
  <si>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</si>
  <si>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</si>
  <si>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Ajustar el procedimiento PR : 299 Seguimiento al cumplimiento de la normatividad archivística en las entidades del distrito capital, con el propósito de fortalecer los controles y las actividades establecidos.
Acción Preventiva.
_______________
</t>
  </si>
  <si>
    <t xml:space="preserve">- Profesional universitario de la Subdirección del Sistema Distrital de Archivos
_______________
</t>
  </si>
  <si>
    <t xml:space="preserve">- Procedimiento PR: 299 actualizado y publicado.
_______________
</t>
  </si>
  <si>
    <t xml:space="preserve">04/09/2020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</si>
  <si>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</si>
  <si>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del Archivo de Bogotá
- Subdirector del Sistema Distrital de Archivos
- Profesional universitario y/o especializado
- Director(a) del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</si>
  <si>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</si>
  <si>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</si>
  <si>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</si>
  <si>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
Se elimina el control detectivo de auditoria de gestión toda vez que el proceso no esta programado en el plan anual de auditorias de gestión para el año 2020.</t>
  </si>
  <si>
    <t xml:space="preserve">Realizar la adquisición del bien o servicio y su legalización </t>
  </si>
  <si>
    <t>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</si>
  <si>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</si>
  <si>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</si>
  <si>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</si>
  <si>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</si>
  <si>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AC#34 (Actividad 1): Realizar un diagnóstico del procedimiento Manejo de caja menor en cuanto a que actividades y tareas se deben realizar para su cumplimiento; así como los registros requeridos que dan cuenta de la gestión del mismo.
- AC#34 (Actividad 1): Realizar un diagnóstico del procedimiento Manejo de caja menor en cuanto a que actividades y tareas se deben realizar para su cumplimiento; así como los registros requeridos que dan cuenta de la gestión del mismo.
- AP # 2: Como medida de autocontrol, realizar la verificación aleatoria de los movimientos realizados en la caja menor con sus respectivas evidencias.
_______________
- AC#34 (Actividad 1):  Realizar un diagnóstico de cada uno de los procedimientos en cuento a que actividades y tareas se deben realizar para su cumplimiento; así como los registros requeridos que dan cuenta de la gestión del mismo.
- AC#34 (Actividad 1): Realizar un diagnóstico de cada uno de los procedimientos en cuento a que actividades y tareas se deben realizar para su cumplimiento; así como los registros requeridos que dan cuenta de la gestión del mismo.
</t>
  </si>
  <si>
    <t xml:space="preserve">- Subdirector de Servicios Administrativos
- Subdirector de Servicios Administrativos
- Subdirector de Servicios Administrativos
_______________
- Subdirector de Servicios Administrativos
- Subdirector de Servicios Administrativos
</t>
  </si>
  <si>
    <t xml:space="preserve">- Propuesta de procedimiento
- Propuesta de procedimiento
- 2211500 FT - 320 Arqueo de caja menor
_______________
- Propuesta de procedimiento
- Propuesta de procedimiento
</t>
  </si>
  <si>
    <t xml:space="preserve">02/11/2018
02/11/2018
06/03/2020
_______________
02/11/2018
02/11/2018
</t>
  </si>
  <si>
    <t xml:space="preserve">30/04/2020
30/04/2020
31/12/2020
_______________
30/04/2020
30/04/2020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</si>
  <si>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</si>
  <si>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</si>
  <si>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</si>
  <si>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 xml:space="preserve">
Análisis antes de controles
Análisis de controles
Tratamiento del riesgo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</si>
  <si>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</si>
  <si>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</si>
  <si>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Gestionar y tramitar las comunicaciones oficiales.
Gestionar y tramitar transferencias documentales.
Gestionar y tramitar actos administrativos.
Consulta y préstamo de documentos.</t>
  </si>
  <si>
    <t>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</si>
  <si>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</si>
  <si>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</si>
  <si>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</si>
  <si>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</si>
  <si>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Adelantar cuatrimestralmente campaña de sensibilización de la ejecución de los actos administrativos - Tener en cuenta: publíquese, notifíquese, comuníquese y cúmplase - (Correo de desde Soy 10, imágenes de la campaña).
(Acción de Mejora N° 21 registrada en aplicativo SIG)
_______________
- Identificación de documentos electrónicos generados por las Dependencias de la Entidad.
(Acción de Mejora N° 44 aplicativo SIG)
- Identificación de documentos electrónicos generados por las Dependencias de la Entidad.
(Acción de Mejora N° 44 aplicativo SIG)
</t>
  </si>
  <si>
    <t xml:space="preserve">- Subdirector de servicios administrativos
_______________
- Subdirector de servicios administrativos
- Subdirector de servicios administrativos
</t>
  </si>
  <si>
    <t xml:space="preserve">- Campaña de sensibilización
Plan de priorización
Plan de contingencia
_______________
- Diagnostico Identificación documentos electrónicos
- Diagnostico Identificación documentos electrónicos
</t>
  </si>
  <si>
    <t xml:space="preserve">07/09/2018
_______________
01/03/2019
01/03/2019
</t>
  </si>
  <si>
    <t xml:space="preserve">28/08/2020
_______________
30/10/2020
30/10/2020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</si>
  <si>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</si>
  <si>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</si>
  <si>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</si>
  <si>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</si>
  <si>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</si>
  <si>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 Director(a) Técnico(a) de Talento Humano
- Profesional universitario, profesional especializado
- Profesional universitario, profesional especializado
- Director(a) Técnico(a) de Talento Humano</t>
  </si>
  <si>
    <t>Ejecutar el Plan Anual de Vacantes y el Plan de Previsión de Recursos Humanos</t>
  </si>
  <si>
    <t>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</si>
  <si>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</si>
  <si>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</si>
  <si>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</si>
  <si>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 Afectación de imagen institucional por la materialización de actos de corrupción.
- Fallas en la prestación de los bienes y servicios que oferta la Secretaria General
- Ambiente laboral desfavorable.
</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</si>
  <si>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</si>
  <si>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</si>
  <si>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</si>
  <si>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</si>
  <si>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Profesional de la Dirección de Talento Humano autorizado por el(la) Director(a) de Talento Humano.
_______________
</t>
  </si>
  <si>
    <t xml:space="preserve">- Formato evaluación de perfil 2211300-FT-809 aprobado.
- Certificación de cumplimiento de requisitos mínimos proyectada y revisada por los Profesionales de la Dirección de Talento.
_______________
</t>
  </si>
  <si>
    <t xml:space="preserve">04/09/2020
04/09/2020
_______________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</si>
  <si>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</si>
  <si>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</si>
  <si>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</si>
  <si>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</si>
  <si>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</si>
  <si>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</si>
  <si>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Ejecutar el Plan para el pago de nómina</t>
  </si>
  <si>
    <t>durante la liquidación de nómina con errores o fallas en la plataforma o sistema usado para la liquidación de nómina para el otorgamiento de beneficios salariales (prima técnica, antigüedad, vacaciones, etc.).</t>
  </si>
  <si>
    <t xml:space="preserve">- Errores de la plataforma o sistema usado para la liquidación de nómina.
-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 Presentar fallas en la plataforma 
- Fallas en la conectividad con los servidores de la Entidad
</t>
  </si>
  <si>
    <t xml:space="preserve">- Las medidas para la preservación, protección y recuperación de los documentos del proceso, son apropiados parcialmente.
- presiones o motivaciones individuales, sociales o colectivas, que inciten a la realizar conductas contrarias al deber ser
- Falla en la conectividad con la extranet de la Secretaría Distrital de Hacienda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</si>
  <si>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</si>
  <si>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</si>
  <si>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</si>
  <si>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 xml:space="preserve">-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</si>
  <si>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Los profesionales de nómina autorizados por el (la) Director (a) de Talento Humano
- Los profesionales de nómina autorizados por el (la) Director (a) de Talento Humano
_______________
</t>
  </si>
  <si>
    <t xml:space="preserve">- Resolución de horas extras, proyectada, revisada y expedida por la Subsecretaría Corporativa. 
- Memorando en el cual se solicita el registro presupuestal a la Subdirección Financiera.
_______________
</t>
  </si>
  <si>
    <t>-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</si>
  <si>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</si>
  <si>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</si>
  <si>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</si>
  <si>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</si>
  <si>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</si>
  <si>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</si>
  <si>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Coordinar las actividades necesarias para garantizar el pago de las obligaciones adquiridas por la Secretaría General, de conformidad con las normas vigentes.</t>
  </si>
  <si>
    <t>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</si>
  <si>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</si>
  <si>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</si>
  <si>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</si>
  <si>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</si>
  <si>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Se determina la probabilidad (1 Rara vez) ya que las actividades de control preventivas son fuertes y adecuados para mitigar los riesgos identificados. El impacto (5 Catastrófico) ya que el impacto inicial no disminuye en riesgos de corrupción.</t>
  </si>
  <si>
    <t xml:space="preserve">- Actualizar el procedimiento 2211400-PR-333 Gestión de pagos incluyendo una actividad de control, asociada a la contabilización de ordenes de pago.
- Implementar una estrategia para la divulgación del procedimiento 2211400-PR-333 Gestión de pagos.
_______________
-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</si>
  <si>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</si>
  <si>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</si>
  <si>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06/07/2020
03/08/2020
_______________
06/07/2020
</t>
  </si>
  <si>
    <t xml:space="preserve">31/08/2020
31/08/2020
_______________
31/08/2020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</si>
  <si>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</si>
  <si>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</si>
  <si>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</si>
  <si>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</si>
  <si>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Garantizar el registro adecuado y oportuno de los hechos económicos de la Entidad, que permite elaborar y presentar los estados financieros.</t>
  </si>
  <si>
    <t>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</si>
  <si>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</si>
  <si>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</si>
  <si>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Afectación de imagen institucional por la materialización de actos de corrupción.
- Incumplimiento o atraso en los programas, proyectos y gestión de la Secretaria General.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</si>
  <si>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</si>
  <si>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</si>
  <si>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</si>
  <si>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Actualizar el procedimiento de Gestión Contable 2211400-PR-025, incluyendo el visto al balance de prueba indicando la conformidad de la información analizada, para el periodo correspondiente.
- Actualizar el procedimiento de Gestión Contable 2211400-PR-025, incluyendo el correo electrónico con visto bueno a los hechos económicos remitidos por las otras dependencias, manifestando su conformidad.
_______________
- Actualizar el procedimiento de Gestión Contable 2211400-PR-025, incluyendo el visto al balance de prueba indicando la conformidad de la información analizada, para el periodo correspondiente.
-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</si>
  <si>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</si>
  <si>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</si>
  <si>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06/07/2020
06/07/2020
_______________
06/07/2020
06/07/2020
</t>
  </si>
  <si>
    <t xml:space="preserve">31/08/2020
31/08/2020
_______________
31/08/2020
31/08/2020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</si>
  <si>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</si>
  <si>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</si>
  <si>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</si>
  <si>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Gestionar la defensa judicial y extrajudicial de la Secretaría General de la Alcaldía Mayor de Bogotá, D. C.</t>
  </si>
  <si>
    <t>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</si>
  <si>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</si>
  <si>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</si>
  <si>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</si>
  <si>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</si>
  <si>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</si>
  <si>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</si>
  <si>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Realizar un diagnóstico de la documentación del proceso e identificar los ajustes necesarios
- Realizar los ajustes respectivos a la documentación y formalizar en el aplicativo SIG
_______________
- Realizar un diagnóstico de la documentación del proceso e identificar los ajustes necesarios
- Realizar los ajustes respectivos a la documentación y formalizar en el aplicativo SIG
</t>
  </si>
  <si>
    <t xml:space="preserve">- Jefe de Oficina Asesora de Jurídica 
- Jefe de Oficina Asesora de Jurídica 
_______________
- Jefe de Oficina Asesora de Jurídica 
- Jefe de Oficina Asesora de Jurídica 
</t>
  </si>
  <si>
    <t xml:space="preserve">- Diagnóstico de la documentación
- Documentación actualizada 
_______________
- Diagnóstico de la documentación
- Documentación actualizada 
</t>
  </si>
  <si>
    <t xml:space="preserve">04/05/2020
04/05/2020
_______________
04/05/2020
04/05/2020
</t>
  </si>
  <si>
    <t xml:space="preserve">04/09/2020
04/09/2020
_______________
04/09/2020
04/09/2020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</si>
  <si>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Reasignar el caso a un nuevo profesional 
- Estudiar los documentos del caso elaborados por el profesional implicado en el presunto hecho de corrupción y realizar los ajustes pertinentes si aún existiera la posibilidad.
- De materializarse una condena en contra de la Entidad, el caso será llevado al Comité de Conciliación para el estudio de la posible acción de repetición. 
- Actualizar el mapa de riesgos del proceso Gestión Jurídica</t>
  </si>
  <si>
    <t>- Jefe de Oficina Asesora de Jurídica
- Jefe de Oficina Asesora de Jurídica
- Profesional de Oficina Asesora de Jurídica y Jefe de Oficina Asesora de Jurídica
- Profesional de Oficina Asesora de Jurídica y Jefe de Oficina Asesora de Jurídica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</si>
  <si>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Asignación del caso en el sistema correspondiente
- Documentos ajustados
-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</si>
  <si>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</si>
  <si>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</si>
  <si>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 xml:space="preserve">-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 AC#38(Actividad 1): Actualizar los procedimientos del procesos y sus registros.
_______________
- AC#38(Actividad 1): Actualizar los procedimientos del procesos y sus registros.
- AC#38(Actividad 1): Actualizar los procedimientos del procesos y sus registros.
</t>
  </si>
  <si>
    <t xml:space="preserve">- Jefe de la Oficina de TIC
- Jefe de la Oficina de TIC
- Jefe de la Oficina de TIC
- Jefe de la Oficina de TIC
- Jefe de la Oficina de TIC
- Jefe de la Oficina de TIC
_______________
- Jefe de la Oficina de TIC
- Jefe de la Oficina de TIC
</t>
  </si>
  <si>
    <t xml:space="preserve">- Actualización del procedimiento
- Actualización del procedimiento
- Actualización del procedimiento
- Actualización del procedimiento
- Actualización del procedimiento
- Actualización del procedimiento
_______________
- Actualización del procedimiento
- Actualización del procedimiento
</t>
  </si>
  <si>
    <t xml:space="preserve">07/01/2020
07/01/2020
07/01/2020
07/01/2020
07/01/2020
07/01/2020
_______________
07/01/2020
07/01/2020
</t>
  </si>
  <si>
    <t xml:space="preserve">31/07/2020
31/07/2020
31/07/2020
31/07/2020
31/07/2020
31/07/2020
_______________
31/07/2020
31/07/2020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</si>
  <si>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</si>
  <si>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Administración  y/o gestión de los recursos de la Infraestructura tecnológica de la secretaria general</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</si>
  <si>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</si>
  <si>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los proceso para la administración y gestión de los recursos.
- Falta ajustar algunas tareas específicas del proceso, identificación de cuellos de botella y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</si>
  <si>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</si>
  <si>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</si>
  <si>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</si>
  <si>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</si>
  <si>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</si>
  <si>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</si>
  <si>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</si>
  <si>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</si>
  <si>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</si>
  <si>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 xml:space="preserve">
_______________
02/06/2020
</t>
  </si>
  <si>
    <t xml:space="preserve">
_______________
14/09/2020
</t>
  </si>
  <si>
    <t xml:space="preserve">15/12/2020
16/06/2020
16/06/2020
02/11/2020
_______________
</t>
  </si>
  <si>
    <t xml:space="preserve">14/04/2021
14/10/2020
14/10/2020
02/03/2021
_______________
</t>
  </si>
  <si>
    <t xml:space="preserve">03/08/2020
15/12/2020
15/12/2020
02/11/2020
10/06/2020
_______________
</t>
  </si>
  <si>
    <t xml:space="preserve">01/12/2020
14/04/2021
14/04/2021
02/03/2021
08/10/2020
_______________
</t>
  </si>
  <si>
    <t>Extrema (21)</t>
  </si>
  <si>
    <t>Alta (50)</t>
  </si>
  <si>
    <t>Moderada (32)</t>
  </si>
  <si>
    <t>Baja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</si>
</sst>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1"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0"/>
      <color rgb="FF000000"/>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1">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22">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13" fillId="25" borderId="21" xfId="0" applyFont="1" applyFill="1" applyBorder="1" applyAlignment="1" applyProtection="1">
      <alignment horizontal="center" vertical="center"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2" fillId="24" borderId="18" xfId="0" applyFont="1" applyFill="1" applyBorder="1" applyAlignment="1" applyProtection="1">
      <alignment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16" xfId="0" applyBorder="1"/>
    <xf numFmtId="0" fontId="0" fillId="0" borderId="0" xfId="0" applyBorder="1"/>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0" fillId="0" borderId="0" xfId="0" applyFill="1" applyAlignment="1">
      <alignment horizontal="center" vertical="center"/>
    </xf>
    <xf numFmtId="0" fontId="0" fillId="0" borderId="10" xfId="0" applyFill="1" applyBorder="1" applyAlignment="1">
      <alignment horizontal="center" vertical="center"/>
    </xf>
    <xf numFmtId="0" fontId="0" fillId="0" borderId="0" xfId="0" applyFill="1" applyBorder="1" applyAlignment="1">
      <alignment horizontal="center" vertical="center"/>
    </xf>
    <xf numFmtId="0" fontId="0" fillId="0" borderId="16" xfId="0" applyFill="1" applyBorder="1" applyAlignment="1">
      <alignment horizontal="center" vertical="center"/>
    </xf>
    <xf numFmtId="0" fontId="0" fillId="0" borderId="6" xfId="0" applyFill="1" applyBorder="1" applyAlignment="1">
      <alignment horizontal="center" vertical="center"/>
    </xf>
    <xf numFmtId="0" fontId="0" fillId="0" borderId="16" xfId="0" applyBorder="1" applyAlignment="1" applyProtection="1">
      <alignment wrapText="1"/>
      <protection hidden="1"/>
    </xf>
    <xf numFmtId="0" fontId="0" fillId="0" borderId="0" xfId="0" applyFill="1" applyAlignment="1" applyProtection="1">
      <alignment horizontal="center" vertical="center"/>
      <protection hidden="1"/>
    </xf>
    <xf numFmtId="0" fontId="1" fillId="0" borderId="16" xfId="0" applyFont="1" applyFill="1" applyBorder="1" applyAlignment="1" applyProtection="1">
      <alignment horizontal="center" vertical="center"/>
      <protection hidden="1"/>
    </xf>
    <xf numFmtId="0" fontId="0" fillId="0" borderId="6" xfId="0" applyFill="1" applyBorder="1" applyAlignment="1" applyProtection="1">
      <alignment horizontal="center" vertical="center"/>
      <protection hidden="1"/>
    </xf>
    <xf numFmtId="0" fontId="20" fillId="0" borderId="5" xfId="0" applyFont="1" applyBorder="1" applyAlignment="1" applyProtection="1">
      <alignment horizontal="justify" vertical="center" wrapText="1"/>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24" borderId="19" xfId="0" applyFont="1" applyFill="1" applyBorder="1" applyAlignment="1" applyProtection="1">
      <alignment horizontal="center" wrapText="1"/>
      <protection hidden="1"/>
    </xf>
    <xf numFmtId="0" fontId="13" fillId="17" borderId="0"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2" fillId="0" borderId="1" xfId="0" applyFont="1" applyBorder="1" applyAlignment="1" applyProtection="1">
      <alignment horizontal="center" wrapText="1"/>
      <protection hidden="1"/>
    </xf>
    <xf numFmtId="0" fontId="2" fillId="0" borderId="3" xfId="0" applyFont="1" applyBorder="1" applyAlignment="1" applyProtection="1">
      <alignment horizontal="center" wrapText="1"/>
      <protection hidden="1"/>
    </xf>
    <xf numFmtId="0" fontId="2" fillId="0" borderId="13" xfId="0" applyFont="1" applyBorder="1" applyAlignment="1" applyProtection="1">
      <alignment horizontal="center" wrapText="1"/>
      <protection hidden="1"/>
    </xf>
    <xf numFmtId="0" fontId="2" fillId="0" borderId="17" xfId="0" applyFont="1" applyBorder="1" applyAlignment="1" applyProtection="1">
      <alignment horizontal="center" wrapText="1"/>
      <protection hidden="1"/>
    </xf>
    <xf numFmtId="0" fontId="2" fillId="0" borderId="26" xfId="0" applyFont="1" applyBorder="1" applyAlignment="1" applyProtection="1">
      <alignment horizontal="center" wrapText="1"/>
      <protection hidden="1"/>
    </xf>
    <xf numFmtId="0" fontId="13" fillId="24" borderId="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3" fillId="17" borderId="19"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17" borderId="2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1" borderId="23"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xr:uid="{00000000-0005-0000-0000-000002000000}"/>
    <cellStyle name="Porcentaje" xfId="3" builtinId="5"/>
  </cellStyles>
  <dxfs count="45">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FF0000"/>
        </patternFill>
      </fill>
    </dxf>
    <dxf>
      <fill>
        <patternFill>
          <bgColor rgb="FFFFC000"/>
        </patternFill>
      </fill>
    </dxf>
    <dxf>
      <fill>
        <patternFill>
          <bgColor rgb="FFFFFF00"/>
        </patternFill>
      </fill>
    </dxf>
    <dxf>
      <fill>
        <patternFill>
          <bgColor rgb="FF92D050"/>
        </patternFill>
      </fill>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[Mapa_de_Riesgos_Institucional_Corrupcion_Version_4.xlsx]Dependencias_Procesos!TablaDinámica2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Técnica</c:v>
                </c:pt>
              </c:strCache>
            </c:strRef>
          </c:cat>
          <c:val>
            <c:numRef>
              <c:f>Dependencias_Procesos!$B$4:$B$22</c:f>
              <c:numCache>
                <c:formatCode>General</c:formatCode>
                <c:ptCount val="18"/>
                <c:pt idx="0">
                  <c:v>4</c:v>
                </c:pt>
                <c:pt idx="1">
                  <c:v>4</c:v>
                </c:pt>
                <c:pt idx="2">
                  <c:v>4</c:v>
                </c:pt>
                <c:pt idx="3">
                  <c:v>7</c:v>
                </c:pt>
                <c:pt idx="4">
                  <c:v>3</c:v>
                </c:pt>
                <c:pt idx="5">
                  <c:v>3</c:v>
                </c:pt>
                <c:pt idx="6">
                  <c:v>7</c:v>
                </c:pt>
                <c:pt idx="7">
                  <c:v>13</c:v>
                </c:pt>
                <c:pt idx="8">
                  <c:v>4</c:v>
                </c:pt>
                <c:pt idx="9">
                  <c:v>2</c:v>
                </c:pt>
                <c:pt idx="10">
                  <c:v>3</c:v>
                </c:pt>
                <c:pt idx="11">
                  <c:v>3</c:v>
                </c:pt>
                <c:pt idx="12">
                  <c:v>4</c:v>
                </c:pt>
                <c:pt idx="13">
                  <c:v>6</c:v>
                </c:pt>
                <c:pt idx="14">
                  <c:v>17</c:v>
                </c:pt>
                <c:pt idx="15">
                  <c:v>6</c:v>
                </c:pt>
                <c:pt idx="16">
                  <c:v>11</c:v>
                </c:pt>
                <c:pt idx="17">
                  <c:v>6</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[Mapa_de_Riesgos_Institucional_Corrupcion_Version_4.xlsx]Dependencias_Procesos!TablaDinámica3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Dependencias_Procesos!$A$27:$A$49</c:f>
              <c:strCache>
                <c:ptCount val="22"/>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Políticas Públicas Distritales</c:v>
                </c:pt>
                <c:pt idx="12">
                  <c:v>Gestión de Recursos Físicos</c:v>
                </c:pt>
                <c:pt idx="13">
                  <c:v>Gestión de Seguridad y Salud en el Trabajo</c:v>
                </c:pt>
                <c:pt idx="14">
                  <c:v>Gestión de Servicios Administrativos</c:v>
                </c:pt>
                <c:pt idx="15">
                  <c:v>Gestión del Sistema Distrital de Servicio a la Ciudadanía</c:v>
                </c:pt>
                <c:pt idx="16">
                  <c:v>Gestión Documental Interna</c:v>
                </c:pt>
                <c:pt idx="17">
                  <c:v>Gestión Estratégica de Talento Humano</c:v>
                </c:pt>
                <c:pt idx="18">
                  <c:v>Gestión Financiera</c:v>
                </c:pt>
                <c:pt idx="19">
                  <c:v>Gestión Jurídica</c:v>
                </c:pt>
                <c:pt idx="20">
                  <c:v>Gestión, Administración y Soporte de infraestructura y Recursos tecnológicos</c:v>
                </c:pt>
                <c:pt idx="21">
                  <c:v>Internacionalización de Bogotá</c:v>
                </c:pt>
              </c:strCache>
            </c:strRef>
          </c:cat>
          <c:val>
            <c:numRef>
              <c:f>Dependencias_Procesos!$B$27:$B$49</c:f>
              <c:numCache>
                <c:formatCode>General</c:formatCode>
                <c:ptCount val="22"/>
                <c:pt idx="0">
                  <c:v>3</c:v>
                </c:pt>
                <c:pt idx="1">
                  <c:v>3</c:v>
                </c:pt>
                <c:pt idx="2">
                  <c:v>4</c:v>
                </c:pt>
                <c:pt idx="3">
                  <c:v>7</c:v>
                </c:pt>
                <c:pt idx="4">
                  <c:v>4</c:v>
                </c:pt>
                <c:pt idx="5">
                  <c:v>3</c:v>
                </c:pt>
                <c:pt idx="6">
                  <c:v>6</c:v>
                </c:pt>
                <c:pt idx="7">
                  <c:v>5</c:v>
                </c:pt>
                <c:pt idx="8">
                  <c:v>4</c:v>
                </c:pt>
                <c:pt idx="9">
                  <c:v>2</c:v>
                </c:pt>
                <c:pt idx="10">
                  <c:v>4</c:v>
                </c:pt>
                <c:pt idx="11">
                  <c:v>6</c:v>
                </c:pt>
                <c:pt idx="12">
                  <c:v>4</c:v>
                </c:pt>
                <c:pt idx="13">
                  <c:v>5</c:v>
                </c:pt>
                <c:pt idx="14">
                  <c:v>5</c:v>
                </c:pt>
                <c:pt idx="15">
                  <c:v>11</c:v>
                </c:pt>
                <c:pt idx="16">
                  <c:v>8</c:v>
                </c:pt>
                <c:pt idx="17">
                  <c:v>8</c:v>
                </c:pt>
                <c:pt idx="18">
                  <c:v>6</c:v>
                </c:pt>
                <c:pt idx="19">
                  <c:v>4</c:v>
                </c:pt>
                <c:pt idx="20">
                  <c:v>2</c:v>
                </c:pt>
                <c:pt idx="21">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T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61.434591898149" createdVersion="6" refreshedVersion="6" minRefreshableVersion="3" recordCount="107" xr:uid="{C6E5ACE6-FB74-4714-A30B-9BB6C3137F71}">
  <cacheSource type="worksheet">
    <worksheetSource ref="A11:BS34" sheet="Mapa_Proceso"/>
  </cacheSource>
  <cacheFields count="89">
    <cacheField name="Proceso" numFmtId="0">
      <sharedItems count="22">
        <s v="Asesoría Técnica y Proyectos en Materia TIC"/>
        <s v="Asistencia, atención y reparación integral a víctimas del conflicto armado e implementación de acciones de memoria, paz y reconciliación en Bogotá"/>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de Políticas Públicas Distritales"/>
        <s v="Gestión de Seguridad y Salud en el Trabajo"/>
        <s v="Gestión de Servicios Administrativos"/>
        <s v="Gestión Documental Interna"/>
        <s v="Gestión Estratégica de Talento Humano"/>
        <s v="Gestión Financiera"/>
        <s v="Gestión Jurídica"/>
        <s v="Gestión, Administración y Soporte de infraestructura y Recursos tecnológicos"/>
        <s v="Internacionalización de Bogotá"/>
      </sharedItems>
    </cacheField>
    <cacheField name="Actividad clave" numFmtId="0">
      <sharedItems longText="1"/>
    </cacheField>
    <cacheField name="Categoría" numFmtId="0">
      <sharedItems count="13">
        <s v="Decisiones erróneas o no acertadas"/>
        <s v="Incumplimiento parcial de compromisos"/>
        <s v="Decisiones ajustadas a intereses propios o de terceros"/>
        <s v="Errores (fallas o deficiencias)"/>
        <s v="Omisión"/>
        <s v="Realización de cobros indebidos"/>
        <s v="Supervisión inapropiada"/>
        <s v="Incumplimiento legal"/>
        <s v="Desvío de recursos físicos o económicos"/>
        <s v="Interrupciones"/>
        <s v="Uso indebido de información privilegiada"/>
        <s v="Incumplimiento total de compromisos"/>
        <s v="Exceso de las facultades otorgadas"/>
      </sharedItems>
    </cacheField>
    <cacheField name="Evento" numFmtId="0">
      <sharedItems longText="1"/>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ount="5">
        <s v="Rara vez (1)"/>
        <s v="Posible (3)"/>
        <s v="Improbable (2)"/>
        <s v="Casi seguro (5)"/>
        <s v="Probable (4)"/>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4">
        <s v="Mayor (4)"/>
        <s v="Catastrófico (5)"/>
        <s v="Menor (2)"/>
        <s v="Moderado (3)"/>
      </sharedItems>
    </cacheField>
    <cacheField name="Valoración inicial" numFmtId="0">
      <sharedItems count="4">
        <s v="Alta"/>
        <s v="Extrema"/>
        <s v="Baja"/>
        <s v="Moderad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4">
        <s v="Rara vez (1)"/>
        <s v="Improbable (2)"/>
        <s v="Probable (4)"/>
        <s v="Posible (3)"/>
      </sharedItems>
    </cacheField>
    <cacheField name="Impacto final" numFmtId="0">
      <sharedItems count="5">
        <s v="Menor (2)"/>
        <s v="Catastrófico (5)"/>
        <s v="Insignificante (1)"/>
        <s v="Mayor (4)"/>
        <s v="Moderado (3)"/>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7-02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7-1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6-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7-11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7-14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07-14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07-13T00:00:00" maxDate="2020-07-14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061.434592592595" createdVersion="6" refreshedVersion="6" minRefreshableVersion="3" recordCount="107" xr:uid="{74BF4AD6-9E63-481B-838F-4FDD38F5A1F6}">
  <cacheSource type="worksheet">
    <worksheetSource ref="A11:BT34" sheet="Mapa_Proceso"/>
  </cacheSource>
  <cacheFields count="90">
    <cacheField name="Proceso" numFmtId="0">
      <sharedItems count="22">
        <s v="Asesoría Técnica y Proyectos en Materia TIC"/>
        <s v="Asistencia, atención y reparación integral a víctimas del conflicto armado e implementación de acciones de memoria, paz y reconciliación en Bogotá"/>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de Políticas Públicas Distritales"/>
        <s v="Gestión de Seguridad y Salud en el Trabajo"/>
        <s v="Gestión de Servicios Administrativos"/>
        <s v="Gestión Documental Interna"/>
        <s v="Gestión Estratégica de Talento Humano"/>
        <s v="Gestión Financiera"/>
        <s v="Gestión Jurídica"/>
        <s v="Gestión, Administración y Soporte de infraestructura y Recursos tecnológicos"/>
        <s v="Internacionalización de Bogotá"/>
      </sharedItems>
    </cacheField>
    <cacheField name="Actividad clave" numFmtId="0">
      <sharedItems longText="1"/>
    </cacheField>
    <cacheField name="Categoría" numFmtId="0">
      <sharedItems/>
    </cacheField>
    <cacheField name="Event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longText="1"/>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longText="1"/>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4T00:00:00" maxDate="2020-07-02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0-07-1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0-06-17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8-09-04T00:00:00" maxDate="2020-07-11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19-05-09T00:00:00" maxDate="2020-07-14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19-11-18T00:00:00" maxDate="2020-07-14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26T00:00:00" maxDate="2020-03-27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0-07-13T00:00:00" maxDate="2020-07-14T00:00:00"/>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ount="18">
        <s v="Alta Consejería Distrital de Tecnologías de Información y Comunicaciones - TIC"/>
        <s v="Alta Consejería para los Derechos de las Víctimas, la Paz y la Reconciliación"/>
        <s v="Oficina de Consejería de Comunicaciones"/>
        <s v="Dirección de Contratación"/>
        <s v=" Oficina de Control Interno Disciplinario"/>
        <s v="Oficina Asesora de Planeación"/>
        <s v="Subdirección de Imprenta Distrital"/>
        <s v=" Oficina de Tecnologías de la Información y las Comunicaciones"/>
        <s v=" Oficina de Control Interno "/>
        <s v="Dirección Distrital de Desarrollo Institucional"/>
        <s v="Subdirección de Servicios Administrativos"/>
        <s v="Subsecretaría de Servicio a la Ciudadanía"/>
        <s v="Dirección Distrital de Archivo de Bogotá"/>
        <s v="Subsecretaría Técnica"/>
        <s v="Dirección de Talento Humano"/>
        <s v="Subdirección Financiera"/>
        <s v=" Oficina Asesora de Jurídica"/>
        <s v="Dirección Distrital de Relaciones Internacionale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s v="Definir las Asesorías Técnicas y Formular de los Proyectos en materia de: Infraestructura, Economía Digital, Gobierno y Ciudadano Digital"/>
    <x v="0"/>
    <s v="en la formulación de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0"/>
    <s v="Ejecutar las Asesorías Técnicas y Proyectos en materia de: Infraestructura, Economía Digital, Gobierno y Ciudadano Digital"/>
    <x v="1"/>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0"/>
    <s v="Ejecutar las Asesorías Técnicas y Proyectos en materia: Infraestructura -Economía Digital -Gobierno y Ciudadano Digital"/>
    <x v="2"/>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06/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ntregar medidas de ayuda humanitaria inmediata a las personas que llegan a la ciudad de Bogotá y que manifiestan haber sido desplazadas y encontrarse en situación de vulnerabilidad acentuada "/>
    <x v="3"/>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Insignificante (1)"/>
    <s v="Menor (2)"/>
    <s v="Menor (2)"/>
    <s v="Insignificante (1)"/>
    <s v="Insignificante (1)"/>
    <s v="Insignificante (1)"/>
    <x v="2"/>
    <x v="2"/>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jecutar el Comité Distrital de Justicia Transicional"/>
    <x v="0"/>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Insignificante (1)"/>
    <s v="Moderado (3)"/>
    <s v="Menor (2)"/>
    <s v="Insignificante (1)"/>
    <s v="Insignificante (1)"/>
    <s v="Moderado (3)"/>
    <x v="3"/>
    <x v="3"/>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
    <s v="Entregar medidas de ayuda humanitaria inmediata a las personas que llegan a la ciudad de Bogotá y que manifiestan haber sido desplazadas y encontrarse en situación de vulnerabilidad acentuada "/>
    <x v="2"/>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x v="0"/>
    <s v="Moderado (3)"/>
    <s v="Moderado (3)"/>
    <s v="Menor (2)"/>
    <s v="Moderado (3)"/>
    <s v="Moderado (3)"/>
    <s v="Menor (2)"/>
    <x v="0"/>
    <x v="0"/>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2"/>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Elaborar el plan de comunicaciones institucional, orientar y aplicar lineamientos comunicacionales para las entidades del distrito, para generar bienestar en los servidores públicos y confianza en la en la administración distrital"/>
    <x v="4"/>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x v="1"/>
    <s v="Menor (2)"/>
    <s v="Menor (2)"/>
    <s v="Menor (2)"/>
    <s v="Menor (2)"/>
    <s v="Menor (2)"/>
    <s v="Moderado (3)"/>
    <x v="3"/>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cubrimiento de la agenda del Alcalde Mayor, consolidar las tendencias en el ecosistema digital y elaborar el plan de comunicaciones de contenido en redes sociales."/>
    <x v="0"/>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el diseño de campañas y piezas comunicacionales para divulgar contenidos hacia la ciudadanía, para informar sobre la gestión, acercar la ciudadanía a la administración distrital y generar sentido de pertenencia y amor por la ciudad  "/>
    <x v="3"/>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
    <s v="Realizar el diseño de campañas y piezas comunicacionales y establecer relaciones estratégicas para su divulgación."/>
    <x v="1"/>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x v="0"/>
    <s v="Insignificante (1)"/>
    <s v="Mayor (4)"/>
    <s v="Insignificante (1)"/>
    <s v="Moderado (3)"/>
    <s v="Insignificante (1)"/>
    <s v="Moderado (3)"/>
    <x v="0"/>
    <x v="0"/>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Elaborar los estudios y documentos previos"/>
    <x v="3"/>
    <s v="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4"/>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Realizar la verificación, análisis y selección de las propuestas mediante el Comité de evaluación."/>
    <x v="3"/>
    <s v="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Suministrar lineamientos y directrices para la gestión de contratación de la entidad."/>
    <x v="3"/>
    <s v="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1"/>
    <s v="Moderado (3)"/>
    <s v="Menor (2)"/>
    <s v="Menor (2)"/>
    <s v="Insignificante (1)"/>
    <s v="Insignificante (1)"/>
    <s v="Moderado (3)"/>
    <x v="3"/>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Elaborar los estudios y documentos previos."/>
    <x v="2"/>
    <s v="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Supervisar la ejecución de los contratos y/o convenios, y la conformidad de los productos, servicios y obras contratados para el proceso."/>
    <x v="5"/>
    <s v="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Adelantar el proceso de liquidación de contratos y/o convenios"/>
    <x v="6"/>
    <s v="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3"/>
    <s v="Verificar el cumplimiento de los requisitos de perfeccionamiento y ejecución contractual"/>
    <x v="3"/>
    <s v="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x v="2"/>
    <s v="Moderado (3)"/>
    <s v="Moderado (3)"/>
    <s v="Mayor (4)"/>
    <s v="Insignificante (1)"/>
    <s v="Insignificante (1)"/>
    <s v="Menor (2)"/>
    <x v="0"/>
    <x v="0"/>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3"/>
    <s v="en el trámite del proceso verbal"/>
    <x v="0"/>
    <s v="Operativ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Menor (2)"/>
    <x v="3"/>
    <x v="3"/>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3"/>
    <s v="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Menor (2)"/>
    <s v="Moderado (3)"/>
    <s v="Insignificante (1)"/>
    <x v="3"/>
    <x v="3"/>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Evaluar las quejas o informes e iniciar proceso ordinario o verbal según proceda"/>
    <x v="2"/>
    <s v="al evaluar y tramitar el caso puesto en conocimiento de la OCID, que genere la configuración y decreto de la prescripción y/o caducidad en beneficio de un tercero."/>
    <x v="1"/>
    <s v="Operativ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4"/>
    <s v="Adelantar los procesos disciplinarios de conformidad con las etapas procesales fijadas por la Ley 734 de 2002"/>
    <x v="7"/>
    <s v="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enor (2)"/>
    <s v="Insignificante (1)"/>
    <s v="Insignificante (1)"/>
    <s v="Insignificante (1)"/>
    <x v="2"/>
    <x v="2"/>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Formular y actualizar el ContextoEstratégico, Plan EstratégicoCuatrienal, Plan de AcciónInstitucional, Presupuesto Anual yPlan de adquisiciones de laprogramación presupuestal de lavigencia, Proyectos de Inversión,Plan de sostenimiento y mejora delSistema de Gestión y la estrategia departicipación ciudadana y derendición de cuentas."/>
    <x v="3"/>
    <s v="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_x000a_-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enor (2)"/>
    <s v="Mayor (4)"/>
    <s v="Moderado (3)"/>
    <s v="Mayor (4)"/>
    <s v="Mayor (4)"/>
    <x v="0"/>
    <x v="0"/>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
    <s v="Fuerte_x000a_Fuerte_x000a_Moderado_x000a_Moderado_x000a_Moderado_x000a_Moderado_x000a__x000a__x000a__x000a_"/>
    <s v="Fuerte_x000a_Fuerte_x000a_Moderado_x000a_Fuerte_x000a_Fuerte_x000a_Fuerte_x000a__x000a__x000a__x000a_"/>
    <s v="Fuerte_x000a_Fuerte_x000a_Moderado_x000a_Moderado_x000a_Moderado_x000a_Moderado_x000a__x000a__x000a__x000a_"/>
    <s v="Moderado"/>
    <s v="Todos"/>
    <x v="0"/>
    <x v="4"/>
    <x v="3"/>
    <s v="Se determina la probabilidad (1 ) rara vez ya que las actividades de control preventivas han evitado la materialización del riesgo en los últimos 2 años.  El impacto pasa a (3) moderado, teniendo en cuenta que se esta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i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7/2020_x000a_31/07/2020_x000a_31/07/2020_x000a_31/07/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Plan de adquisiciones de la programación presupuestal de la vigencia, Proyectos de Inversión,Plan de sostenimiento y mejora delSistema de Gestión y la estrategia de participación ciudadana y de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andose en la matriz de calor antes de control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Ejecutar las actividades definidas en el plan de sostenimiento y mejora del Sistema de Gestión"/>
    <x v="1"/>
    <s v="en  la ejecución del plan  sostenimiento y mejora del sistema de gestión"/>
    <x v="0"/>
    <s v="Estratégico"/>
    <s v="- _x000a_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_x000a_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1"/>
    <s v="Insignificante (1)"/>
    <s v="Moderado (3)"/>
    <s v="Menor (2)"/>
    <s v="Moderado (3)"/>
    <s v="Moderado (3)"/>
    <s v="Mayor (4)"/>
    <x v="0"/>
    <x v="1"/>
    <s v="Se determinó la probabilidad (3 posible) ya que este riesgo se materializó una vez en los u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x v="0"/>
    <x v="0"/>
    <x v="0"/>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5"/>
    <s v="Ejecutar las actividades definidas en el Plan Estratégico Cuatrienal y Plan deAcción Institucional_x000a_Ejecutar las actividades definidas enlos Proyectos de Inversión, y el Presupuesto Anual"/>
    <x v="1"/>
    <s v="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x v="2"/>
    <s v="Mayor (4)"/>
    <s v="Moderado (3)"/>
    <s v="Mayor (4)"/>
    <s v="Moderado (3)"/>
    <s v="Moderado (3)"/>
    <s v="Moderado (3)"/>
    <x v="0"/>
    <x v="0"/>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
    <s v="Fuerte_x000a_Fuerte_x000a_Moderado_x000a_Moderado_x000a__x000a__x000a__x000a__x000a__x000a_"/>
    <s v="Fuerte_x000a_Fuerte_x000a_Moderado_x000a_Moderado_x000a__x000a__x000a__x000a__x000a__x000a_"/>
    <s v="Fuerte_x000a_Fuerte_x000a_Moderado_x000a_Moderado_x000a__x000a__x000a__x000a__x000a__x000a_"/>
    <s v="Moderado"/>
    <s v="Todos"/>
    <x v="0"/>
    <x v="4"/>
    <x v="3"/>
    <s v="Se determina la probabilidad (1 ) rara vez ya que las actividades de control preventivas han evitado la materialización de éste riesgo en los últimos años. El impacto (3) moderado  ya que los efectos más significativos no se han presentado en el periodo y  se esta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7/2020_x000a_31/07/2020_x000a_31/07/2020_x000a__x000a_31/07/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Acción Institucional y  ejecutar las actividades definidas en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3"/>
    <s v="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1"/>
    <s v="Insignificante (1)"/>
    <s v="Menor (2)"/>
    <s v="Menor (2)"/>
    <s v="Insignificante (1)"/>
    <s v="Insignificante (1)"/>
    <s v="Insignificante (1)"/>
    <x v="2"/>
    <x v="3"/>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i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amplió información en plan de contingencia. Se ajustó evidencias para el análisis de probabilidad por frecuencua antes del analisi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1"/>
    <s v="en la elaboración de los impresos de acuerdo con las fechas y cantidades acordade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o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Todos"/>
    <x v="2"/>
    <x v="4"/>
    <x v="2"/>
    <s v="Disminuye la probabilidad (4 probable) ya que las actividades de control preventivas no han evitado la materialización de este riesgo. El impacto pasa a (2 menor) ya que los efectos más significativos no se presentaron."/>
    <s v="Reducir"/>
    <s v="- Complementar (Act.10) del procedimiento 2213300PR-098 con el seguimiento de la produccion en el Sofware Emlaze comparando ordenes recibidas con el avance reportado._x000a__x000a__x000a__x000a__x000a__x000a__x000a__x000a__x000a__x000a_________________x000a__x000a_- AP:21 Complementar (Act.10) del procedimiento 2213300PR-098 con el seguimiento de la produccion en el Software Emlaze comparando ordenes recibidas con el avance reportado._x000a__x000a__x000a__x000a__x000a__x000a__x000a__x000a__x000a_"/>
    <s v="- Gestor Calidad_x000a__x000a_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_x000a__x000a__x000a__x000a__x000a__x000a__x000a__x000a_________________x000a__x000a_15/07/2020_x000a__x000a__x000a__x000a__x000a__x000a__x000a__x000a__x000a_"/>
    <s v="12/11/2020_x000a__x000a__x000a__x000a__x000a__x000a__x000a__x000a__x000a__x000a_________________x000a__x000a_12/11/2020_x000a__x000a__x000a__x000a__x000a__x000a__x000a__x000a__x000a_"/>
    <s v="- _x000a_AP:21 Capacitar a los funcionarios que hacen uso de la herramienta en el funcionamiento del Software con el fin de administrar técnicamente el aplicativo._x000a_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 Subdirector Imprenta Distrital_x000a_- Profesional universitario 219-09-asesor y Subdirector Tecnico_x000a_- Asesor-Profesional universitario 219-09_x000a__x000a__x000a__x000a__x000a__x000a__x000a__x000a_________________x000a__x000a__x000a__x000a__x000a__x000a__x000a__x000a__x000a__x000a__x000a_"/>
    <s v="- Evidencia de programación de capacitaciones al personal en la manipulación de la herramienta._x000a_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03/08/2020_x000a_15/12/2020_x000a_02/11/2020_x000a__x000a__x000a__x000a__x000a__x000a__x000a__x000a_________________x000a__x000a__x000a__x000a__x000a__x000a__x000a__x000a__x000a__x000a__x000a_"/>
    <s v="01/12/2020_x000a_14/04/2020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e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e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Incluir actividades para elfortalecimiento de controles y acciones posteriores y de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Elaborar el Registro Distrital publicando los actos administrativos en el "/>
    <x v="7"/>
    <s v="con la publicación oportuna e íntegra de los actos administrativos (Registro Distrital)"/>
    <x v="0"/>
    <s v="Operativo"/>
    <s v="- Deficiencia en la solicitud y los soportes, inconsistencia entre el archivo magnético y el físico._x000a_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ayor (4)"/>
    <s v="Moderado (3)"/>
    <s v="Moderado (3)"/>
    <s v="Moderado (3)"/>
    <x v="0"/>
    <x v="0"/>
    <s v="Se determina la probabilidad (rara vez 1) ya que el riesgo no se ha presentado en los úlimos 4 años y el impacto mayor obedece a las posibles sanciones legales y perdida de la imagen institucional."/>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sntitucional y ocasionar sanciones disciplinarias."/>
    <s v="Reducir"/>
    <s v="_x000a__x000a_- AP:22 Actualización del 2213300-PR-097 incluyendo la nueva herramienta para solicitar la publicación del Registro Distrital de manera virtual y formalización en el SIG._x000a__x000a__x000a__x000a__x000a__x000a__x000a__x000a_________________x000a__x000a__x000a__x000a__x000a__x000a__x000a__x000a__x000a__x000a__x000a_"/>
    <s v="_x000a__x000a_- Gestor de calidad-Tecnico Operativo 314-04_x000a__x000a__x000a__x000a__x000a__x000a__x000a__x000a_________________x000a__x000a__x000a__x000a__x000a__x000a__x000a__x000a__x000a__x000a__x000a_"/>
    <s v="_x000a__x000a_- PR-097 actualizado, publicado y socializado._x000a__x000a__x000a__x000a__x000a__x000a__x000a__x000a_________________x000a__x000a__x000a__x000a__x000a__x000a__x000a__x000a__x000a__x000a__x000a_"/>
    <s v="_x000a__x000a_15/06/2020_x000a__x000a__x000a__x000a__x000a__x000a__x000a__x000a_________________x000a__x000a__x000a__x000a__x000a__x000a__x000a__x000a__x000a__x000a__x000a_"/>
    <s v="_x000a__x000a_13/10/2020_x000a__x000a__x000a__x000a__x000a__x000a__x000a__x000a_________________x000a__x000a__x000a__x000a__x000a__x000a__x000a__x000a__x000a__x000a__x000a_"/>
    <s v="- AP:22 Diseñar las estrategias para socializar la publicación de los actos administrativos en el nuevo sistema del Registro Distrital._x000a_- AP:22 Actualización del trámite de publicación de actos o documentos administrativos en SUIT y Guia de Trámites y socialización con usuarios internos._x000a_- AP:22 Socializar con las entidades, organismos y organos de control del Distrito Capital la metodología para la publicación de los actos y documentos administrativos en el sistema del Registro Distrital._x000a__x000a__x000a__x000a__x000a__x000a__x000a__x000a_________________x000a__x000a__x000a__x000a__x000a__x000a__x000a__x000a__x000a__x000a__x000a_"/>
    <s v="- Tecnico operativo 314-04_x000a_- Tecnico operativo 314-04_x000a_- Tecnico operativo 314-04_x000a__x000a__x000a__x000a__x000a__x000a__x000a__x000a_________________x000a__x000a__x000a__x000a__x000a__x000a__x000a__x000a__x000a__x000a__x000a_"/>
    <s v="- Estrategia de socialización._x000a_- Evidencias de la actualización en SUIT y Guia de Trámites._x000a_- Evidencias de socialización._x000a__x000a__x000a__x000a__x000a__x000a__x000a__x000a_________________x000a__x000a__x000a__x000a__x000a__x000a__x000a__x000a__x000a__x000a__x000a_"/>
    <s v="15/06/2020_x000a_16/06/2020_x000a_16/06/2020_x000a__x000a__x000a__x000a__x000a__x000a__x000a__x000a_________________x000a__x000a__x000a__x000a__x000a__x000a__x000a__x000a__x000a__x000a__x000a_"/>
    <s v="13/10/2020_x000a_14/10/2020_x000a_14/10/2020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8"/>
    <s v="durante la recepción y almacenamiento de insumos, repuestos y/o sobrantes que se pueden reciclar y producto terminado, con el fin de obtener dádivas o beneficio a nombre propio"/>
    <x v="1"/>
    <s v="Operativo"/>
    <s v="- Bajo nivel de gestión del software EMLAZE, como herramienta para el seguimiento de la producción de la Imprenta Distrital._x000a_- Deficiencia en el control de ingresos y salidas de insumos del almace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0"/>
    <s v="Menor (2)"/>
    <s v="Moderado (3)"/>
    <s v="Mayor (4)"/>
    <s v="Mayor (4)"/>
    <s v="Insignificante (1)"/>
    <s v="Menor (2)"/>
    <x v="1"/>
    <x v="1"/>
    <s v="Se determina la probabilidad (1 rara vez) ya que las actividades de control preventivas han evitado la materialización del riesgo. El impacto se considra catastrófico (5 mayor) teniendo en cuenta los múltiples efectos que se generan con su materialización."/>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 Implementar acciones de control administrativo a los repuestos adquiridos para la maquinaria de artes gráficas, con el propósito de evitar la pérdida o hurto de los mismos._x000a_- AP:23 Incluir como control en el Procedimiento 2213300 PR-215 y formalizar en el SIG, el reporte mensual de  la disposición final de residuos peligrosos en el formato 4233100-FT-1037 y residuos aprovechables 2213300-FT-1036 generados por el proceso productivo. _x000a_- AP:23 Implementar formato de ingresos de materia prima de las entidades Distritales para el control en la recepción de insumos y formalizarlo en el SIG._x000a__x000a_Actualizar el procedimiento 2213300 PR-215 con la creación del nuevo control, su formato asociado y divulgación.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019-18 y Auxiliar administrativo 407-27- Gestor de Calidad._x000a_- Asesor-Profesional universitario 219-09-Subdirector Tecnico_x000a__x000a__x000a__x000a__x000a__x000a__x000a_________________x000a__x000a__x000a__x000a__x000a__x000a__x000a__x000a__x000a__x000a__x000a_"/>
    <s v="- Comprobante de ingreso a almacen de repuestos existentes catalogados como sobrantes. _x000a_- Procedimiento actualizado 2213300-PR-215&quot;Recepción, entrega y control de materia prima, insumos y otros&quot;, formalización en SIG y divulgación._x000a_- Procedimiento actualizado 2213300-PR-215&quot;Recepción, entrega y control de materia prima, insumos y otros&quot;, formalización en SIG y divulgación._x000a_- _x000a_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16/06/2020_x000a_02/11/2020_x000a__x000a__x000a__x000a__x000a__x000a__x000a_________________x000a__x000a__x000a__x000a__x000a__x000a__x000a__x000a__x000a__x000a__x000a_"/>
    <s v="14/04/2021_x000a_14/10/2020_x000a_14/10/2020_x000a_02/03/2021_x000a__x000a__x000a__x000a__x000a__x000a__x000a_________________x000a__x000a_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identificarón las perspectivas del impacto y se definieron las acciones de tratamiento para el año 2020 y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Recibir y custodiar transitoriamente los insumos, elaborar los impresos de acuerdo a las características técnicas requeridas y entregar los productos elaborados, ejecutar el plan de acción y programa de producción."/>
    <x v="8"/>
    <s v="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o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Insignificante (1)"/>
    <s v="Insignificante (1)"/>
    <s v="Insignificante (1)"/>
    <s v="Insignificante (1)"/>
    <x v="1"/>
    <x v="1"/>
    <s v="Se determina la probabilidad (1 rara vez) ya que las actividades de control preventivas han evitado la materialización del riesgo. El impacto se considra catastrófico (5 mayor) teniendo en cuenta los múltiples efectos que se generan con su materialización."/>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x v="0"/>
    <x v="1"/>
    <x v="1"/>
    <s v="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
    <s v="Reducir"/>
    <s v="_x000a__x000a__x000a__x000a__x000a__x000a__x000a__x000a__x000a__x000a_________________x000a__x000a_- Complementar (Act.10) del procedimiento 2213300PR-098 con el seguimiento de la produccion en el Sof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 _x000a_AP:21 Capacitar a los funcionarios que hacen uso de la herramienta en el funcionamiento del Sofware con el fin de administrar tecnicamente el aplicativo._x000a_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 AP:24 Programar jornadas de prevención y orientación para los funcionarios de la dependencia en aras de mejorar la atención al ciudadano y evitar la ocurrencia de faltas disciplinarias._x000a__x000a__x000a__x000a__x000a__x000a_________________x000a__x000a__x000a__x000a__x000a__x000a__x000a__x000a__x000a__x000a__x000a_"/>
    <s v="- Subdirector de imprenta_x000a_- Profesional Universitario 219-09-Asesor-Subdirector Tecnico_x000a_- Profesional Universitario 219-09-Asesor-Subdirector Tecnico_x000a_- Asesor-Profesional universitario 219-09-Subdirector Tecnico_x000a_- Subdirector tecnico_x000a__x000a__x000a__x000a__x000a__x000a_________________x000a__x000a__x000a__x000a__x000a__x000a__x000a__x000a__x000a__x000a__x000a_"/>
    <s v="- Evidencia de programación de capacitaciones al personal en la manipulación de la herramienta._x000a__x000a_- Reporte de los contadores máquinas de CTP e impresión y analisis de su verificación._x000a_- Reporte de planchas usadas y analisis de su verificación._x000a_- _x000a_Reporte de porcentaje de implementación del sistema de información en la Subdirección de Imprenta Distrital._x000a_- Evidencias de las jornadas_x000a__x000a__x000a__x000a__x000a__x000a_________________x000a__x000a__x000a__x000a__x000a__x000a__x000a__x000a__x000a__x000a__x000a_"/>
    <s v="03/08/2020_x000a_15/12/2020_x000a_15/12/2020_x000a_02/11/2020_x000a_10/06/2020_x000a__x000a__x000a__x000a__x000a__x000a_________________x000a__x000a__x000a__x000a__x000a__x000a__x000a__x000a__x000a__x000a__x000a_"/>
    <s v="01/12/2020_x000a_14/04/2021_x000a_14/04/2021_x000a_02/03/2021_x000a_08/10/2020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identificarón las perspectivas del impacto y se definieron las acciones de tratamiento para el año 2020 y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6"/>
    <s v="Ejecutar las acciones para la gestión de la elaboración de impresos y el registro distrital."/>
    <x v="9"/>
    <s v="en la elaboracion de impresos"/>
    <x v="0"/>
    <s v="Operativo"/>
    <s v="- Falta de disponibilidad de los equipos e instalaciones debido a ejecucion de actividades de adecuacio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o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iás."/>
    <s v="- El procedimiento PR-098 Producción de artes gráficas para entidades Distritales (Actividad 7) indica que Profesional universitario o auxiliar administrativo de coordinación de producción, autorizado(a) por Subdirector(a) de Imprenta, mensualmente o cuando se requiera comprueba el  estado  de la  maquinaria y equipo y verifica las cintas métricas. La(s) fuente(s) de información utilizadas es(son) el Cronograma de mantenimiento y estado de la maquina y el formato   “verificación   de   cintas   métricas”. En caso de evidenciar observaciones, desviaciones o diferencias, deberán informarlo en el formato  &quot;Reporte  y  seguimiento a  fallo  de maquinaria o    equipo&quot;  para que el supervisor del  contrato de  mantenimiento, solicite  el servicio a la empresa contratista; a la maquinaria o equipo que esté fuera deproducción por daño, le pondrán el formato &quot;Fuera de servicio&quot;. Queda como evidencia el Cronograma de mantenimiento, formatod de verificación de cintas métricas 2213300-FT-752, el Reporte y seguimiento a fallo de maquinaria o equipo 2213300-FT-793, y la Orden de Producción 2213300-FT-473._x000a_- El procedimiento PR-098 Producción de artes gráficas para entidades Distritales (Actividad 7) indica que el Gestor de calidad del Proceso, autorizado(a) por Subdirector(a) de Imprenta, mensualmente o cuando se requiera realiza la verificación del cumplimiento de los requisitos de la norma ISO 9001:2015 aplicables al proceso y las BPM (Buenas  prácticas  de  manufactura). La(s) fuente(s) de información utilizadas es(son) el formato &quot;Lista de verificación requisitos ISO9001:2015 Y BPM&quot;. En caso de evidenciar observaciones, desviaciones o diferencias, se dejarán las observaciones en el formato y se tomarán las medidas preventivas y correctivas pertinentes. (Ver 2210111-PR-005 Acciones correctivas, preventivas y de mejora). Queda como evidencia el formato LISTA DE VERIFICACIÓN REQUISITOS ISO 9001:2015 y BPM..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La mayoría"/>
    <s v="- PR-098 Producción de artes gráficas para entidades Distritales_x000a_(Actividad 2) indica que Profesional universitario o auxiliar administrativo de coordinación de producción, autorizado(a) por Subdirector(a) de Imprenta, cada vez que se proyecte una respuesta de solicitud de cuantificación Si  la  Subdirección  de  Imprenta  Distrital  poralto    volumen    de    trabajo,    por    tiempo requerido    para    la    entrega,    u    otras especificaciones técnicas,  no le es posibleatender el respectivo requerimiento. La(s) fuente(s) de información utilizadas es(son) la programación de la producción. En caso de evidenciar observaciones, desviaciones o diferencias, deberá informarlo por escrito al solicitante que no esta en capacitadad de recibir el trabajo requerido. Queda como evidencia Oficio 2211600-FT-012 De respuesta informando aprobación de solicitud o el motivo de devolución._x000a_-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Moderado_x000a_Fuerte_x000a_Fuerte_x000a__x000a__x000a__x000a__x000a__x000a_"/>
    <s v="Fuerte_x000a_Moderado_x000a_Fuerte_x000a_Fuerte_x000a__x000a__x000a__x000a__x000a__x000a_"/>
    <s v="Fuerte_x000a_Moderado_x000a_Fuerte_x000a_Fuerte_x000a__x000a__x000a__x000a__x000a__x000a_"/>
    <s v="Moderado"/>
    <s v="Algunos"/>
    <x v="3"/>
    <x v="1"/>
    <x v="1"/>
    <s v="Se determina que la probabilidad es posible (3)  en razón a que se ha presentadoal menos 1 vez en los dos ultimos años y el impacto se mantiene catastrófico porque el grado de interrupción de operaciones internas por mas de 5 diás, a pesar de los controles que se están aplicando."/>
    <s v="Reducir"/>
    <s v="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  _x000a__x000a__x000a__x000a__x000a__x000a__x000a__x000a_________________x000a__x000a__x000a_- No es necesario ajustar el diseño del control, sino garantizar su aplicación._x000a__x000a__x000a__x000a__x000a__x000a__x000a__x000a_"/>
    <s v="_x000a_- Gestor de calidad_x000a__x000a__x000a__x000a__x000a__x000a__x000a__x000a__x000a_________________x000a__x000a__x000a_- Subdirector Tecnico_x000a__x000a__x000a__x000a__x000a__x000a__x000a__x000a_"/>
    <s v="_x000a_- Registro lista de verificación de requisitos FT-128 diligenciado._x000a__x000a__x000a__x000a__x000a__x000a__x000a__x000a__x000a_________________x000a__x000a__x000a_- Registro de reunión de produccion FT-836 diligenciado._x000a__x000a__x000a__x000a__x000a__x000a__x000a__x000a_"/>
    <s v="_x000a_18/01/2021_x000a__x000a__x000a__x000a__x000a__x000a__x000a__x000a__x000a_________________x000a__x000a__x000a_18/01/2021_x000a__x000a__x000a__x000a__x000a__x000a__x000a__x000a_"/>
    <s v="_x000a__x000a__x000a__x000a__x000a__x000a__x000a__x000a__x000a__x000a_________________x000a__x000a__x000a__x000a__x000a__x000a__x000a__x000a__x000a__x000a__x000a_"/>
    <s v="- AP:19 Realizar analisis del stock minimo de inventario de insumos de emergencia con el fin de contar con disponibilidad en caso de perdida o deterioro._x000a_- AP:19 Coordinar la realización de actividades de mantenimiento de la infraestructura, red contra incendios y tanque de agua._x000a_- AP:19 Elaborar, implementar y  hacer seguimiento al plan de mantenimiento a la maquinaria y equipos de artes graficas._x000a__x000a__x000a__x000a__x000a__x000a__x000a__x000a_________________x000a__x000a__x000a__x000a__x000a__x000a__x000a__x000a__x000a__x000a__x000a_"/>
    <s v="- Profesional universitario 219-18- Asesor-Subdirector tecnico._x000a_- Profesional Especializado 222-30- Subdirector Tecnico._x000a_- Profesional universitario 219-09- Subdirector Tecnico._x000a__x000a__x000a__x000a__x000a__x000a__x000a__x000a_________________x000a__x000a__x000a__x000a__x000a__x000a__x000a__x000a__x000a__x000a__x000a_"/>
    <s v="- Analisis del Stock minimo._x000a_- Correos o memorandos donde se requieran los mantenimientos._x000a_- Plan de mantenimiento_x000a__x000a__x000a__x000a__x000a__x000a__x000a__x000a_________________x000a__x000a__x000a__x000a__x000a__x000a__x000a__x000a__x000a__x000a__x000a_"/>
    <s v="15/12/2020_x000a_15/12/2020_x000a_15/07/2020_x000a__x000a__x000a__x000a__x000a__x000a__x000a__x000a_________________x000a__x000a__x000a__x000a__x000a__x000a__x000a__x000a__x000a__x000a__x000a_"/>
    <s v="14/04/2021_x000a_14/04/2021_x000a_12/11/2020_x000a__x000a__x000a__x000a__x000a__x000a__x000a__x000a_________________x000a__x000a__x000a__x000a__x000a__x000a__x000a__x000a__x000a__x000a__x000a_"/>
    <s v="- Reportar el riesgo materializado de Interrupciones en la elaboracio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sición de materiales e insumos de fabricación, alquiler de un local o una planta temporal para ej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on de impresos_x000a_- Registro acta de reunión de producción FT-836 diligenciada._x000a_- Acta de comite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Formular el Plan Estratégico de Tecnologías de la Información y las Comunicaciones"/>
    <x v="0"/>
    <s v="en la formulación del Plan Estratégico de Tecnologías de la Información y las Comunicaciones"/>
    <x v="0"/>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en caso de evidenciar observaciones, desviaciones o diferencias, los jefes de la Oficina TIC y la Oficina Asesora de Planeación enviarán correo electrónico al equipo de delegados con las correspondientes justific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7/2020_x000a_31/07/2020_x000a_31/07/2020_x000a_31/07/2020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Realizar seguimiento al PETI y a la ejecución del Plan del subsistema de gestión de seguridad de la información"/>
    <x v="4"/>
    <s v="en la verificación del registro de activos de información"/>
    <x v="0"/>
    <s v="Estratégic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8 indica que Oficial de Seguridad de la Información, autorizado(a) por Jefe Oficina de Tecnologías de la Información y las Comunicaciones, anualmente verificar la información remitida por los responsables del proceso. La(s) fuente(s) de información utilizadas es(son) formato 2213200-FT-367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En caso de evidenciar observaciones, desviaciones o diferencias, si se encuentran inconsistencias, se informará mediante memorando electrónico al responsable del proceso, para que se realice los ajustes correspondientes. Queda como evidencia formato 2213200-FT-367 Identificación, Valoración y Planes de Tratamiento a los Activos de Información y Memorando 2211600-FT-011 Actividades plan de trata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9: indica que Oficial de Seguridad de la Información y la Dependencia responsable, autorizado(a) por El Jefe de la Oficina de Tecnologías de la Información y las Comunicaciones, anualmente realiza el seguimiento a las actividades que componen. La(s) fuente(s) de información utilizadas es(son) plan de mitigación de acuerdo con las fechas de implementación del plan de mitigación, establecidas por la dependencia responsable de la ejecución. En caso de evidenciar observaciones, desviaciones o diferencias, En caso que la dependencia responsable incumpla las fechas de implementación del plan de mitigación, deberá elaborar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_x000a__x000a__x000a__x000a__x000a__x000a__x000a__x000a_"/>
    <s v="- Jefe de la OTIC_x000a__x000a__x000a__x000a__x000a__x000a__x000a__x000a__x000a__x000a_________________x000a__x000a_- Jefe de la OTIC_x000a__x000a__x000a__x000a__x000a__x000a__x000a__x000a__x000a_"/>
    <s v="- PR-187actualizado._x000a__x000a__x000a__x000a__x000a__x000a__x000a__x000a__x000a__x000a_________________x000a__x000a_- PR-187actualizado._x000a__x000a__x000a__x000a__x000a__x000a__x000a__x000a__x000a_"/>
    <s v="01/04/2020_x000a__x000a__x000a__x000a__x000a__x000a__x000a__x000a__x000a__x000a_________________x000a__x000a_01/04/2020_x000a__x000a__x000a__x000a__x000a__x000a__x000a__x000a__x000a_"/>
    <s v="31/07/2020_x000a__x000a__x000a__x000a__x000a__x000a__x000a__x000a__x000a__x000a_________________x000a__x000a_31/07/2020_x000a_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Realizar seguimiento al PETI y a la ejecución del Plan del subsistema de gestión de seguridad de la información"/>
    <x v="4"/>
    <s v="en el seguimiento y retroalimentación a los avances de proyectos de alto componente TIC definidos en el PETI"/>
    <x v="0"/>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
    <s v="- Jefe de la OTIC_x000a_- Jefe de la OTIC_x000a__x000a__x000a__x000a__x000a__x000a__x000a__x000a__x000a_________________x000a__x000a_- Jefe de la OTIC_x000a_- Jefe de la OTIC_x000a_- Jefe de la OTIC_x000a_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_x000a__x000a__x000a__x000a__x000a__x000a_"/>
    <s v="01/04/2020_x000a_01/04/2020_x000a__x000a__x000a__x000a__x000a__x000a__x000a__x000a__x000a_________________x000a__x000a_01/04/2020_x000a_01/04/2020_x000a_01/04/2020_x000a__x000a__x000a__x000a__x000a__x000a__x000a_"/>
    <s v="31/07/2020_x000a_31/07/2020_x000a__x000a__x000a__x000a__x000a__x000a__x000a__x000a__x000a_________________x000a__x000a_31/07/2020_x000a_31/07/2020_x000a_31/07/2020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Desarrollar la gestión de soluciones tecnológicas"/>
    <x v="6"/>
    <s v="en el desarrollo de soluciones tecnológicas"/>
    <x v="0"/>
    <s v="Estratégic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_x000a_-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_x000a_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7"/>
    <s v="Formular el Plan Estratégico  de Tecnologías de la Información y las Comunicaciones "/>
    <x v="2"/>
    <s v="al formular el plan Estratégico de Tecnologías de la Información y las Comunicaciones con el fin de obtener un beneficio al que no halla lugar"/>
    <x v="1"/>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_x000a_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01/04/2020_x000a_01/04/2020_x000a__x000a__x000a__x000a__x000a__x000a__x000a_________________x000a__x000a_01/04/2020_x000a_01/04/2020_x000a_01/04/2020_x000a_01/04/2020_x000a__x000a__x000a__x000a__x000a__x000a_"/>
    <s v="31/07/2020_x000a_31/07/2020_x000a_31/07/2020_x000a_31/07/2020_x000a__x000a__x000a__x000a__x000a__x000a__x000a_________________x000a__x000a_31/07/2020_x000a_31/07/2020_x000a_31/07/2020_x000a_31/07/2020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jecutar el programa de trabajo, documentando en papeles de trabajo los soportes de las conclusiones obtenidas y estructurar el informe de auditoría contentivo de los hallazgos identificados."/>
    <x v="2"/>
    <s v="al Omitir la comunicación de hechos irregulares conocidos por la Oficina de Control Interno, para obtener beneficios a los que no haya lugar"/>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r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jecutar el programa de trabajo, documentando en papeles de trabajo los soportes de las conclusiones obtenidas y estructurar el informe de auditoría contentivo de los hallazgos identificados."/>
    <x v="10"/>
    <s v="con el fin de favorecer intereses indebidos o ajenos al cumplimiento de la función de la Oficina de Control Interno, para obtener beneficios a que no halla lugar"/>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3"/>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Elaborar el Plan Anual de Auditorías el cual incorpora todas las actividades de aseguramiento, seguimiento y fomento del autocontrol."/>
    <x v="0"/>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8"/>
    <s v="Planificar las auditorías internas."/>
    <x v="0"/>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enor (2)"/>
    <s v="Insignificante (1)"/>
    <s v="Moderado (3)"/>
    <s v="Menor (2)"/>
    <x v="3"/>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9"/>
    <s v="Desarrollar y ejecutar los cursos y/o diplomados de formación para las servidoras y servidores públicos"/>
    <x v="3"/>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x v="1"/>
    <s v="Moderado (3)"/>
    <s v="Moderado (3)"/>
    <s v="Menor (2)"/>
    <s v="Insignificante (1)"/>
    <s v="Insignificante (1)"/>
    <s v="Mayor (4)"/>
    <x v="0"/>
    <x v="1"/>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0"/>
    <x v="0"/>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9"/>
    <s v="Estructurar, coordinar y orientar la implementación de estrategias para el fortalecimiento de la administración y la gestión pública de las entidades y organismos distritales."/>
    <x v="3"/>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enor (2)"/>
    <s v="Mayor (4)"/>
    <s v="Menor (2)"/>
    <s v="Insignificante (1)"/>
    <s v="Menor (2)"/>
    <s v="Mayor (4)"/>
    <x v="0"/>
    <x v="0"/>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Gestionar los recursos necesarios para el ingreso a bodega y registro en los inventarios de los bienes objeto de solicitud."/>
    <x v="3"/>
    <s v="en  el ingreso, suministro y baja  de bienes de consumo, consumo controlado y devolutivo de los inventarios de la entidad"/>
    <x v="0"/>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Insignificante (1)"/>
    <s v="Insignificante (1)"/>
    <s v="Mayor (4)"/>
    <s v="Moderado (3)"/>
    <s v="Insignificante (1)"/>
    <s v="Moderado (3)"/>
    <x v="0"/>
    <x v="0"/>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Preparar y generar la cuenta mensual de almacén con destino a la Subdirección Financiera"/>
    <x v="3"/>
    <s v="en la generación de la cuenta mensual de almacén con destino a la Subdirección Financiera"/>
    <x v="0"/>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x v="0"/>
    <s v="Insignificante (1)"/>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e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Programar el seguimiento y control de bienes"/>
    <x v="3"/>
    <s v="en el seguimiento y control de la información de los bienes de propiedad de la entidad"/>
    <x v="0"/>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Insignificante (1)"/>
    <s v="Mayor (4)"/>
    <s v="Moderado (3)"/>
    <s v="Moderado (3)"/>
    <s v="Insignificante (1)"/>
    <x v="0"/>
    <x v="0"/>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0"/>
    <s v="Seguimiento y control de la información de los bienes de propiedad de la entidad"/>
    <x v="8"/>
    <s v="durante el seguimiento y control de la información de los bienes de propiedad de la entidad"/>
    <x v="1"/>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oderado (3)"/>
    <s v="Menor (2)"/>
    <s v="Moderado (3)"/>
    <s v="Mayor (4)"/>
    <s v="Moderado (3)"/>
    <x v="0"/>
    <x v="0"/>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Diseñar y estructurar los medios de interacción ciudadana."/>
    <x v="3"/>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0"/>
    <s v="Moderado (3)"/>
    <s v="Moderado (3)"/>
    <s v="Menor (2)"/>
    <s v="Insignificante (1)"/>
    <s v="Insignificante (1)"/>
    <s v="Moderado (3)"/>
    <x v="3"/>
    <x v="3"/>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3"/>
    <s v="en el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2"/>
    <s v="Insignificante (1)"/>
    <s v="Insignificante (1)"/>
    <s v="Insignificante (1)"/>
    <s v="Insignificante (1)"/>
    <s v="Menor (2)"/>
    <s v="Menor (2)"/>
    <x v="2"/>
    <x v="2"/>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Poner en operación los medios de interacción ciudadana para la atención a la Ciudadanía"/>
    <x v="9"/>
    <s v="en la prestación de los servicios en los medios de interacción para la atención a la Ciudadanía"/>
    <x v="0"/>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Menor (2)"/>
    <s v="Moderado (3)"/>
    <s v="Moderado (3)"/>
    <s v="Moderado (3)"/>
    <s v="Moderado (3)"/>
    <s v="Moderado (3)"/>
    <x v="3"/>
    <x v="0"/>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3"/>
    <s v="en  el seguimiento de la gestión de las entidades participantes en los medios de interacción de la RED CADE"/>
    <x v="0"/>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Menor (2)"/>
    <s v="Menor (2)"/>
    <s v="Menor (2)"/>
    <s v="Insignificante (1)"/>
    <s v="Insignificante (1)"/>
    <s v="Menor (2)"/>
    <x v="2"/>
    <x v="3"/>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Gestionar las peticiones ciudadanas, que ingresan al Sistema Distrital para la Gestión de Peticiones Ciudadanas, brindar el soporte funcional y evaluar la conformidad de las respuestas emitidas."/>
    <x v="1"/>
    <s v="en la atención de soporte funcional en los tiempos definidos en el procedimiento"/>
    <x v="0"/>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x v="1"/>
    <s v="Insignificante (1)"/>
    <s v="Menor (2)"/>
    <s v="Menor (2)"/>
    <s v="Menor (2)"/>
    <s v="Insignificante (1)"/>
    <s v="Menor (2)"/>
    <x v="2"/>
    <x v="3"/>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edir y analizar la calidad en la prestación del servicio en los diferentes canales de servicio a la Ciudadanía"/>
    <x v="3"/>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1126 Implementación de un nuevo enfoque de servicio a la ciudadanía_x000a__x000a__x000a__x000a_"/>
    <x v="0"/>
    <s v="Insignificante (1)"/>
    <s v="Insignificante (1)"/>
    <s v="Insignificante (1)"/>
    <s v="Insignificante (1)"/>
    <s v="Insignificante (1)"/>
    <s v="Moderado (3)"/>
    <x v="3"/>
    <x v="3"/>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ualificar a los servidores públicos en actitudes, destrezas, habilidades y conocimientos de servicio a la Ciudadanía, al igual que en competencias de Inspección, Vigilancia y Control."/>
    <x v="1"/>
    <s v="en la meta de servidores públicos a cualificar en actitudes, destrezas, habilidades y conocimientos de servicio a la Ciudadanía."/>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0"/>
    <s v="Insignificante (1)"/>
    <s v="Menor (2)"/>
    <s v="Insignificante (1)"/>
    <s v="Insignificante (1)"/>
    <s v="Insignificante (1)"/>
    <s v="Menor (2)"/>
    <x v="2"/>
    <x v="2"/>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Gestionar las peticiones ciudadanas, que ingresan al Sistema Distrital para la Gestión de Peticiones Ciudadanas, brindar el soporte funcional y evaluar la conformidad de las respuestas emitidas."/>
    <x v="3"/>
    <s v="en el análisis, direccionamiento y respuesta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x v="1"/>
    <s v="Insignificante (1)"/>
    <s v="Insignificante (1)"/>
    <s v="Insignificante (1)"/>
    <s v="Insignificante (1)"/>
    <s v="Insignificante (1)"/>
    <s v="Moderado (3)"/>
    <x v="3"/>
    <x v="0"/>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os controles definidos tienen impacto directo sobre la probabilidad de ocurrencia y en el impacto de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oordinar y articular la gestión de las entidades participantes en el Modelo Multicanal de servicio"/>
    <x v="5"/>
    <s v="durante la prestación del servicio  en el canal presencial dispuesto para el servicio a la Ciudadanía."/>
    <x v="1"/>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2"/>
    <s v="Menor (2)"/>
    <s v="Moderado (3)"/>
    <s v="Menor (2)"/>
    <s v="Menor (2)"/>
    <s v="Menor (2)"/>
    <s v="Moderado (3)"/>
    <x v="3"/>
    <x v="3"/>
    <s v="La materialización del riesgo genera sanciones para los servidores, vulnerando la credibilidad de la Ciudadanía en la Secretaria General. La calificación del impacto se mantiene."/>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Medir y analizar la calidad en la prestación del servicio en los diferentes canales de servicio a la Ciudadanía."/>
    <x v="2"/>
    <s v="durante  los monitoreos realizados en los puntos de atención en beneficio propio o de terceros"/>
    <x v="1"/>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1126 Implementación de un nuevo enfoque de servicio a la ciudadanía_x000a__x000a__x000a__x000a_"/>
    <x v="0"/>
    <s v="Insignificante (1)"/>
    <s v="Menor (2)"/>
    <s v="Menor (2)"/>
    <s v="Insignificante (1)"/>
    <s v="Insignificante (1)"/>
    <s v="Menor (2)"/>
    <x v="3"/>
    <x v="3"/>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3"/>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1"/>
    <s v="Cualificar a los servidores públicos en actitudes, destrezas, habilidades y conocimientos de servicio a la Ciudadanía, al igual que en competencias de Inspección, Vigilancia y Control."/>
    <x v="11"/>
    <s v="en la cualificación a los servidores públicos con funciones de IVC en la programación, gestión y/o disponibilidad de los recursos necesarios para su desarrollo."/>
    <x v="0"/>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x v="1"/>
    <s v="Insignificante (1)"/>
    <s v="Menor (2)"/>
    <s v="Insignificante (1)"/>
    <s v="Insignificante (1)"/>
    <s v="Insignificante (1)"/>
    <s v="Insignificante (1)"/>
    <x v="2"/>
    <x v="3"/>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parcialmente indica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parcialmente indica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3"/>
    <x v="2"/>
    <x v="0"/>
    <s v="La aplicación de los controles son efectivos por el proceso en cuanto al riesgo evidenciado."/>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3"/>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x v="0"/>
    <s v="Insignificante (1)"/>
    <s v="Moderado (3)"/>
    <s v="Menor (2)"/>
    <s v="Menor (2)"/>
    <s v="Catastrófico (5)"/>
    <s v="Mayor (4)"/>
    <x v="1"/>
    <x v="1"/>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x v="0"/>
    <x v="3"/>
    <x v="2"/>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r>
  <r>
    <x v="12"/>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3"/>
    <s v="en la gestión del patrimonio documental del Distrito"/>
    <x v="0"/>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enor (2)"/>
    <s v="Moderado (3)"/>
    <s v="Mayor (4)"/>
    <s v="Insignificante (1)"/>
    <x v="0"/>
    <x v="0"/>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x v="0"/>
    <x v="4"/>
    <x v="3"/>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s v=""/>
    <s v="_x000a__x000a__x000a__x000a_"/>
    <s v=""/>
    <s v=""/>
    <s v="_x000a__x000a__x000a__x000a_"/>
    <s v=""/>
  </r>
  <r>
    <x v="12"/>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x v="8"/>
    <s v="en el manejo de la documentación histórica en el Archivo de Bogotá con el fin de obtener cualquier dádiva o beneficio a nombre propio o de terceros"/>
    <x v="1"/>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Moderado (3)"/>
    <s v="Moderado (3)"/>
    <s v="Mayor (4)"/>
    <s v="Mayor (4)"/>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3"/>
    <x v="2"/>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07-13T00:00:00"/>
    <s v="_x000a__x000a_Análisis de controles_x000a__x000a_"/>
    <s v="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2"/>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x v="2"/>
    <s v="con  la modificación y/o ocultamiento de datos para la emisión de conceptos técnicos e informes de la Subdirección del Sistema Distrital de Archivos a cambio de dadivas"/>
    <x v="1"/>
    <s v="Cumplimient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oderado (3)"/>
    <s v="Mayor (4)"/>
    <s v="Menor (2)"/>
    <s v="Catastrófico (5)"/>
    <s v="Insignificante (1)"/>
    <x v="0"/>
    <x v="0"/>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07-13T00:00:00"/>
    <s v="Identificación del riesgo_x000a__x000a_Análisis de controles_x000a__x000a_"/>
    <s v="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_x000a__x000a_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Identificar y acotar un problema público o situación a resolver"/>
    <x v="3"/>
    <s v="al momento de identificar y acotar un problema público o situación a resolver en el marco de la formulación de una política pública"/>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Insignificante (1)"/>
    <s v="Menor (2)"/>
    <s v="Insignificante (1)"/>
    <s v="Moderado (3)"/>
    <s v="Insignificante (1)"/>
    <s v="Mayor (4)"/>
    <x v="0"/>
    <x v="0"/>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Planificar la formulación de la propuesta de Política Pública."/>
    <x v="0"/>
    <s v="al planificar la formulación de propuesta de Política Pública"/>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Insignificante (1)"/>
    <s v="Menor (2)"/>
    <s v="Insignificante (1)"/>
    <s v="Moderado (3)"/>
    <s v="Insignificante (1)"/>
    <s v="Mayor (4)"/>
    <x v="0"/>
    <x v="0"/>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Formular el documento técnico de soporte, el documento CONPES y el plan de acción para la política pública."/>
    <x v="3"/>
    <s v="en la formulación del documento técnico de soporte, el documento CONPES y/o el plan de acción para la política pública"/>
    <x v="0"/>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x v="0"/>
    <s v="Mayor (4)"/>
    <s v="Mayor (4)"/>
    <s v="Menor (2)"/>
    <s v="Insignificante (1)"/>
    <s v="Insignificante (1)"/>
    <s v="Mayor (4)"/>
    <x v="0"/>
    <x v="0"/>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Implementar o asesorar en la implementación de políticas."/>
    <x v="1"/>
    <s v="en la implementación de políticas públicas"/>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_x000a__x000a__x000a__x000a_"/>
    <x v="0"/>
    <s v="Mayor (4)"/>
    <s v="Mayor (4)"/>
    <s v="Menor (2)"/>
    <s v="Insignificante (1)"/>
    <s v="Insignificante (1)"/>
    <s v="Mayor (4)"/>
    <x v="0"/>
    <x v="0"/>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Realizar seguimiento a la implementación del plan de acción de la política pública"/>
    <x v="4"/>
    <s v="al realizar seguimiento a la implementación del plan de acción de la política pública"/>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_x000a__x000a__x000a__x000a_"/>
    <x v="0"/>
    <s v="Insignificante (1)"/>
    <s v="Mayor (4)"/>
    <s v="Menor (2)"/>
    <s v="Insignificante (1)"/>
    <s v="Moderado (3)"/>
    <s v="Mayor (4)"/>
    <x v="0"/>
    <x v="0"/>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3"/>
    <s v="Elaborar propuesta de lineamiento técnico_x000a_Asesorar en la implementación de lineamientos técnicos"/>
    <x v="0"/>
    <s v="en la elaboración y asesoría en la implementación de lineamientos técnicos"/>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_x000a__x000a_"/>
    <s v="- -- Ningún trámite y/o procedimiento administrativo_x000a__x000a__x000a__x000a_"/>
    <s v="- Procesos misionales en el Sistema de Gestión de Calidad_x000a__x000a__x000a__x000a_"/>
    <s v="_x000a__x000a__x000a__x000a_"/>
    <x v="0"/>
    <s v="Menor (2)"/>
    <s v="Menor (2)"/>
    <s v="Menor (2)"/>
    <s v="Insignificante (1)"/>
    <s v="Insignificante (1)"/>
    <s v="Mayor (4)"/>
    <x v="0"/>
    <x v="0"/>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Realizar diagnóstico basado en la aplicación de estándares mínimos del Sistema de Gestión de Seguridad y Salud en el Trabajo y mantener actualizado el marco normativo."/>
    <x v="4"/>
    <s v="en el diagnó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Insignificante (1)"/>
    <s v="Insignificante (1)"/>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Actualizar la Identificación de peligros y valoración de riesgos"/>
    <x v="4"/>
    <s v="en la actualización e identificación de peligros y valoración de riesgos"/>
    <x v="0"/>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Insignificante (1)"/>
    <s v="Menor (2)"/>
    <s v="Menor (2)"/>
    <s v="Insignificante (1)"/>
    <s v="Moderado (3)"/>
    <x v="3"/>
    <x v="3"/>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Ejecutar el Plan de Prevención, Preparación y Respuesta ante Emergencias - PPPRE"/>
    <x v="1"/>
    <s v="en ejecutar el Plan de Prevención, Preparación y Respuesta ante Emergencias - PPPRE"/>
    <x v="0"/>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2"/>
    <s v="Menor (2)"/>
    <s v="Moderado (3)"/>
    <s v="Menor (2)"/>
    <s v="Menor (2)"/>
    <s v="Insignificante (1)"/>
    <s v="Moderado (3)"/>
    <x v="3"/>
    <x v="3"/>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Gestionar las condiciones de salud, de lo(a)s Servidore(a)s Público(a)s de la Entidad"/>
    <x v="1"/>
    <s v="en las actividades definidas para la gestión de las condiciones de salud de lo(a)s Servidore(a)s Público(a)s de la Entidad"/>
    <x v="0"/>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Insignificante (1)"/>
    <s v="Menor (2)"/>
    <s v="Insignificante (1)"/>
    <s v="Insignificante (1)"/>
    <s v="Moderado (3)"/>
    <x v="3"/>
    <x v="3"/>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4"/>
    <s v="Realizar seguimiento al Plan Anual de Trabajo del Sistema de Seguridad y Salud en el Trabajo"/>
    <x v="1"/>
    <s v="de el Plan Anual de Trabajo del Sistema de Seguridad y Salud en el Trabajo"/>
    <x v="0"/>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enor (2)"/>
    <s v="Insignificante (1)"/>
    <s v="Menor (2)"/>
    <s v="Insignificante (1)"/>
    <s v="Insignificante (1)"/>
    <s v="Menor (2)"/>
    <x v="2"/>
    <x v="3"/>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Formular, el Plan Institucional de  Gestión Ambiental - PIGA para la vigencia, con su respectivo plan de acción anual"/>
    <x v="0"/>
    <s v="en  la formulación del PIGA y su plan de acción"/>
    <x v="0"/>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x v="0"/>
    <s v="Insignificante (1)"/>
    <s v="Moderado (3)"/>
    <s v="Moderado (3)"/>
    <s v="Moderado (3)"/>
    <s v="Insignificante (1)"/>
    <s v="Menor (2)"/>
    <x v="3"/>
    <x v="3"/>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7) &quot;Formulación, ejecución y seguimiento al Plan Institucional de Gestión Ambiental - PIGA &quot; indica que la mesa técnica de apoyo en gestión ambiental, autorizado(a) por Resolución 494 de 2019, cada vez que se actualiza el PIGA y su plan de acción  verifica que se cumpla lo estipulado en las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de la mesa técnica de apoyo en gestión ambiental._x000a_- PR-288 (PC #7) &quot;Identificación de aspectos, valoración de impactos y prevencion de riesgos ambientales &quot;: indica que la mesa técnica de apoyo de Gestión Ambiental y el Comité Institucional de Gestión y Desempeño, autorizado(a) por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Matriz de riesgos ambientales 4233100- FT - 1117, Matriz de aspectos y valoracion de impactos ambientales 4233100 - FT - 1118.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Coordinar y monitorear los servicios de apoyo administrativo tales como aseo y cafetería, vigilancia, transporte, y demás servicios generales y operativos, mantenimiento de equipos máquinas y/o estructura física de las edificaciones de la entidad."/>
    <x v="3"/>
    <s v="en la prestación de servicios de apoyo administrativo:  vigilancia, aseo y cafetería,  transporte, préstamo de espacios y demás servicios generales y operativos"/>
    <x v="0"/>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x v="3"/>
    <s v="Insignificante (1)"/>
    <s v="Moderado (3)"/>
    <s v="Menor (2)"/>
    <s v="Moderado (3)"/>
    <s v="Mayor (4)"/>
    <s v="Insignificante (1)"/>
    <x v="0"/>
    <x v="1"/>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3"/>
    <x v="0"/>
    <x v="3"/>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_x000a_- Subdirector de Servicios Administrativos_x000a__x000a__x000a__x000a__x000a__x000a__x000a__x000a_"/>
    <s v="- Propuesta de procedimiento prestación de servicios administrativos_x000a_- Publicación de documentos en aplicativo SIG_x000a_- Talleres ejecutados_x000a__x000a__x000a__x000a__x000a__x000a__x000a__x000a_________________x000a__x000a__x000a_- Propuesta de procedimiento uso de espacios_x000a__x000a__x000a__x000a__x000a__x000a__x000a__x000a_"/>
    <s v="21/09/2018_x000a_21/09/2018_x000a_21/09/2018_x000a__x000a__x000a__x000a__x000a__x000a__x000a__x000a_________________x000a__x000a__x000a_21/09/2018_x000a__x000a__x000a__x000a__x000a__x000a__x000a__x000a_"/>
    <s v="30/04/2020_x000a_30/04/2020_x000a_30/04/2020_x000a__x000a__x000a__x000a__x000a__x000a__x000a__x000a_________________x000a__x000a__x000a_30/04/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Realizar la adquisición del bien o servicio y su legalización"/>
    <x v="3"/>
    <s v="en la legalización de adquisición de bienes y/o servicios"/>
    <x v="0"/>
    <s v="Operativ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Insignificante (1)"/>
    <s v="Insignificante (1)"/>
    <x v="3"/>
    <x v="3"/>
    <s v="Se determina la probabilidad (1 rara vez) ya que el riesgo no se ha materializado nunca o no se ha presentado en los últimos cuatro años. El impacto (3 moderado) obedece a que de materializarse podría presentarse reclamaciones o quejas de los usuarios.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Realizar la adquisición del bien o servicio y su legalización "/>
    <x v="8"/>
    <s v="en la administración de la caja menor"/>
    <x v="1"/>
    <s v="Operativ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Insignificante (1)"/>
    <s v="Menor (2)"/>
    <s v="Menor (2)"/>
    <s v="Insignificante (1)"/>
    <s v="Insignificante (1)"/>
    <x v="0"/>
    <x v="0"/>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2"/>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0/04/2020_x000a_30/04/2020_x000a_31/12/2020_x000a__x000a__x000a__x000a__x000a__x000a__x000a__x000a_________________x000a__x000a_30/04/2020_x000a_30/04/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5"/>
    <s v="Coordinar y monitorear los servicios de apoyo administrativo tales como aseo y cafetería, vigilancia, transporte, y demás servicios generales y operativos, mantenimiento de equipos máquinas y/o estructura física de las edificaciones de la entidad."/>
    <x v="1"/>
    <s v="en el mantenimiento preventivo y correctivo de las edificaciones"/>
    <x v="0"/>
    <s v="Operativo"/>
    <s v="- 1. Inadecuada identificación de necesidades para el mantenimiento preventivo y correctivo._x000a_- 2. Inadecuada planeación para  el mantenimiento preventivo y correctivo._x000a_- 3. Falta de idoneidad en el personal que efectúa el mantenimiento preventivo y correctivo._x000a__x000a_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x v="0"/>
    <s v="Menor (2)"/>
    <s v="Moderado (3)"/>
    <s v="Mayor (4)"/>
    <s v="Mayor (4)"/>
    <s v="Insignificante (1)"/>
    <s v="Moderado (3)"/>
    <x v="0"/>
    <x v="0"/>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Incumplimiento parcial de compromisos en el mantenimiento preventivo y correctivo de las edificaciones en el informe de monitoreo a la Oficina Asesora de Planeación._x000a_- Análisis del incumplimiento parcial de los compromisos de los mantenimientos preventivos y correctivos priorizados en le Plan_x000a_- De acuerdo a la criticidad del incumplimiento, priorizar nuevamente los mantenimientos a ejecutar_x000a_- Reiniciar las actividades del Plan de mantenimiento ajustad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Incumplimiento parcial de compromisos en el mantenimiento preventivo y correctivo de las edificaciones_x000a_- Acta de reunión o evidencia de reunión con las inconsistencias identificadas_x000a_- Plan de mantenimiento ajustado_x000a_- Formato 4233100-FT-1004 Ficha Descriptiva Antes - Mantenimiento Integral, bitácora y el formato 4233100-FT-1002 Ficha Descriptiva Después - Mantenimiento Integral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
    <x v="3"/>
    <s v="en la  gestión y trámite de comunicaciones oficiales "/>
    <x v="0"/>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4"/>
    <s v="Insignificante (1)"/>
    <s v="Moderado (3)"/>
    <s v="Moderado (3)"/>
    <s v="Moderado (3)"/>
    <s v="Mayor (4)"/>
    <s v="Menor (2)"/>
    <x v="0"/>
    <x v="1"/>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a)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 El procedimiento Gestión y trámite de comunicaciones oficiales 2211600-PR-049 (Act. 6): indica que Empresa Contratista, autorizado(a) por el(la) Subdirecto(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_x000a__x000a__x000a__x000a__x000a__x000a__x000a_"/>
    <s v="Fuerte_x000a_Fuerte_x000a__x000a__x000a__x000a__x000a__x000a__x000a__x000a_"/>
    <s v="Fuerte_x000a_Moderado_x000a__x000a__x000a__x000a__x000a__x000a__x000a__x000a_"/>
    <s v="Fuerte_x000a_Moderado_x000a__x000a__x000a__x000a__x000a__x000a__x000a__x000a_"/>
    <s v="Moderado"/>
    <s v="La mayoría"/>
    <s v="- El procedimiento Gestión y trámite de comunicaciones oficiales 2211600-PR-049 (Act. 6): indica que el Auxiliar Administrativo , autorizado(a) por el (la) Subdirector(a)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Gestión y trámite de comunicaciones oficiales 2211600-PR-049 (Act. 6): indica que Empresa Contratista, autorizado(a) por el(la) Subdirecto(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3"/>
    <x v="4"/>
    <x v="2"/>
    <s v="La valoración del riesgo después de controles cambió de probable a posible en la escala de probabilidad con un impacto moderado  manteniéndose  la valoración del riesgo en zona resultante alta, pero cambiando la posición del cuadrante de (4,4) a (3,3)."/>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20/03/2020_x000a_24/03/2020_x000a_08/04/2020_x000a_15/05/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4/2020_x000a_15/05/2020_x000a__x000a__x000a__x000a__x000a__x000a__x000a__x000a__x000a_________________x000a__x000a_15/05/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
    <x v="9"/>
    <s v="en la  gestión y trámite de comunicaciones oficiales"/>
    <x v="0"/>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oderado (3)"/>
    <s v="Moderado (3)"/>
    <s v="Mayor (4)"/>
    <s v="Mayor (4)"/>
    <s v="Insignificante (1)"/>
    <x v="0"/>
    <x v="0"/>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Act. 6):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Act. 4):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29/05/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transferencias documentales. "/>
    <x v="4"/>
    <s v="de las transferencias documentales"/>
    <x v="0"/>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Menor (2)"/>
    <s v="Menor (2)"/>
    <s v="Moderado (3)"/>
    <s v="Insignificante (1)"/>
    <s v="Catastrófico (5)"/>
    <s v="Menor (2)"/>
    <x v="1"/>
    <x v="1"/>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Auxiliar Administrativo, autorizado(a) por el(la) Subdirector(a)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3"/>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actos administrativos."/>
    <x v="3"/>
    <s v="en la gestión y trámite de actos administrativos "/>
    <x v="0"/>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ayor (4)"/>
    <s v="Mayor (4)"/>
    <s v="Moderado (3)"/>
    <s v="Mayor (4)"/>
    <s v="Insignificante (1)"/>
    <x v="0"/>
    <x v="1"/>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3"/>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30/04/2020_x000a__x000a__x000a__x000a__x000a__x000a__x000a__x000a__x000a__x000a_________________x000a__x000a_30/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Consulta y préstamo de documentos."/>
    <x v="3"/>
    <s v="en la recepción de documentos prestados"/>
    <x v="0"/>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Menor (2)"/>
    <s v="Moderado (3)"/>
    <s v="Mayor (4)"/>
    <s v="Catastrófico (5)"/>
    <s v="Insignificante (1)"/>
    <x v="1"/>
    <x v="1"/>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Act.6)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Act.4)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3"/>
    <x v="2"/>
    <s v="La valoración del riesgo después de controles bajo de  posible a improbable en la escala de probabilidad con un impacto mayor , en consecuencia cambia la ubicación del riesgo de zona resultante extrema a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29/05/2020_x000a_29/05/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29/05/2020_x000a_29/05/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Actualizar instrumentos archivísticos."/>
    <x v="3"/>
    <s v="en la actualización o elaboración de instrumentos archivísticos"/>
    <x v="0"/>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x v="0"/>
    <s v="Menor (2)"/>
    <s v="Moderado (3)"/>
    <s v="Menor (2)"/>
    <s v="Moderado (3)"/>
    <s v="Moderado (3)"/>
    <s v="Moderado (3)"/>
    <x v="3"/>
    <x v="3"/>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05/2020_x000a__x000a__x000a__x000a__x000a__x000a__x000a__x000a__x000a__x000a_________________x000a__x000a_30/05/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Elaborar certificados de información laboral con destino a bonos pensionales."/>
    <x v="3"/>
    <s v="en la elaboración de certificados para información laboral con destino a bonos pensionales"/>
    <x v="0"/>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enor (2)"/>
    <s v="Moderado (3)"/>
    <s v="Moderado (3)"/>
    <s v="Moderado (3)"/>
    <s v="Menor (2)"/>
    <x v="3"/>
    <x v="3"/>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autorizado(a) por el(a) Subdirector(a)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5) indica que Profesional Especializado, autorizado(a) por el(a) Subdirector(a)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La mayoría"/>
    <x v="0"/>
    <x v="4"/>
    <x v="3"/>
    <s v="La valoración del riesgo después de controles arroja rara vez en la escala de probabilidad con un impacto moderado lo que lo ubica al riesgo en zona resultante moderada.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
    <s v="Reducir"/>
    <s v="_x000a__x000a__x000a__x000a__x000a__x000a__x000a__x000a__x000a__x000a_________________x000a__x000a_- Ajustar el procedimiento 2211600-PR-297, incorporando las acciones que se deben realizar por la entrada en producción de la plataforma CETIL._x000a__x000a__x000a__x000a__x000a__x000a__x000a__x000a__x000a_"/>
    <s v="_x000a__x000a__x000a__x000a__x000a__x000a__x000a__x000a__x000a__x000a_________________x000a__x000a_- Profesional Especializado (Subdirección de Servicios Administrativo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27/03/2020_x000a__x000a__x000a__x000a__x000a__x000a__x000a__x000a__x000a_"/>
    <s v="_x000a__x000a__x000a__x000a__x000a__x000a__x000a__x000a__x000a__x000a_________________x000a__x000a_29/05/2020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29/05/2020_x000a_29/05/2020_x000a__x000a__x000a__x000a__x000a__x000a__x000a__x000a__x000a_________________x000a__x000a_29/05/2020_x000a_29/05/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6"/>
    <s v="Gestionar y tramitar las comunicaciones oficiales._x000a_Gestionar y tramitar transferencias documentales._x000a_Gestionar y tramitar actos administrativos._x000a_Consulta y préstamo de documentos."/>
    <x v="10"/>
    <s v="durante el manejo de los documentos que se tramitan en el área de Gestión Documental con el fin de obtener beneficios propios o de terceros."/>
    <x v="1"/>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x v="0"/>
    <s v="Insignificante (1)"/>
    <s v="Menor (2)"/>
    <s v="Moderado (3)"/>
    <s v="Insignificante (1)"/>
    <s v="Catastrófico (5)"/>
    <s v="Insignificante (1)"/>
    <x v="0"/>
    <x v="0"/>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Act.1) indica que Auxiliar Administrativo, autorizado(a) por Subdirector(a)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Act.6) indica que Auxiliar Administrativo, autorizado(a) por Subdirector(a)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a)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a)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3"/>
    <x v="2"/>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las situaciones administrativas solicitadas"/>
    <x v="3"/>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4"/>
    <s v="Insignificante (1)"/>
    <s v="Insignificante (1)"/>
    <s v="Insignificante (1)"/>
    <s v="Menor (2)"/>
    <s v="Insignificante (1)"/>
    <s v="Insignificante (1)"/>
    <x v="2"/>
    <x v="0"/>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2"/>
    <x v="0"/>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Verificar y consolidar documentos para tramitar un Acto Administrativo que ejecute la desvinculación de un servidor público de la Secretaría General de la Alcaldía Mayor de Bogotá, D.C."/>
    <x v="4"/>
    <s v="al verificar y consolidar documentos para tramitar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1"/>
    <s v="Moderado (3)"/>
    <s v="Insignificante (1)"/>
    <s v="Insignificante (1)"/>
    <s v="Insignificante (1)"/>
    <s v="Insignificante (1)"/>
    <s v="Insignificante (1)"/>
    <x v="3"/>
    <x v="0"/>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Estratégico de Talento Humano"/>
    <x v="1"/>
    <s v="al no ejecutar alguna de las actividades que se establezca en el Plan Estratégico de Talento Humano"/>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enor (2)"/>
    <s v="Menor (2)"/>
    <s v="Menor (2)"/>
    <s v="Menor (2)"/>
    <s v="Insignificante (1)"/>
    <s v="Moderado (3)"/>
    <x v="3"/>
    <x v="3"/>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o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o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0"/>
    <x v="0"/>
    <x v="0"/>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Anual de Vacantes y el Plan de Previsión de Recursos Humanos"/>
    <x v="2"/>
    <s v="para la vinculación intencional de una persona sin cumplir los requisitos mínimos de un cargo con el fin de obtener un beneficio al que no haya lugar."/>
    <x v="1"/>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para el pago de nómina"/>
    <x v="8"/>
    <s v="durante la liquidación de nómina con errores o fallas en la plataforma o sistema usado para la liquidación de nómina para el otorgamiento de beneficios salariales (prima técnica, antigüedad, vacaciones, etc.)."/>
    <x v="1"/>
    <s v="Financier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Mayor (4)"/>
    <s v="Mayor (4)"/>
    <s v="Menor (2)"/>
    <s v="Moderado (3)"/>
    <s v="Insignificante (1)"/>
    <s v="Moderado (3)"/>
    <x v="0"/>
    <x v="0"/>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2"/>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Formular el Plan Estratégico de Talento Humano"/>
    <x v="0"/>
    <s v="al analizar y formular el Plan Estratégico de Talento Humano"/>
    <x v="0"/>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x v="0"/>
    <s v="Insignificante (1)"/>
    <s v="Menor (2)"/>
    <s v="Insignificante (1)"/>
    <s v="Menor (2)"/>
    <s v="Insignificante (1)"/>
    <s v="Moderado (3)"/>
    <x v="3"/>
    <x v="3"/>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0"/>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la estrategia para la atención de las relaciones individuales y colectivas de trabajo"/>
    <x v="1"/>
    <s v="durante la ejecución de la estrategia para la atención de las relaciones individuales y colectivas de trabajo"/>
    <x v="0"/>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Insignificante (1)"/>
    <s v="Menor (2)"/>
    <s v="Insignificante (1)"/>
    <s v="Menor (2)"/>
    <s v="Insignificante (1)"/>
    <s v="Moderado (3)"/>
    <x v="3"/>
    <x v="3"/>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7"/>
    <s v="Ejecutar el Plan Institucional de Bienestar e Incentivos"/>
    <x v="1"/>
    <s v="en la implementación, comunicación y seguimiento del teletrabajo en la Secretaría General de la Alcaldía Mayor de Bogotá, D.C."/>
    <x v="0"/>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x v="0"/>
    <s v="Insignificante (1)"/>
    <s v="Moderado (3)"/>
    <s v="Insignificante (1)"/>
    <s v="Menor (2)"/>
    <s v="Insignificante (1)"/>
    <s v="Insignificante (1)"/>
    <x v="3"/>
    <x v="3"/>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a elaborar y presentar los Estados Financieros."/>
    <x v="3"/>
    <s v="en el registro adecuado y oportuno de los hechos económicos de la Entidad"/>
    <x v="0"/>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oderado (3)"/>
    <s v="Menor (2)"/>
    <s v="Insignificante (1)"/>
    <s v="Moderado (3)"/>
    <s v="Moderado (3)"/>
    <x v="3"/>
    <x v="3"/>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a elaborar y presentar los Estados Financieros."/>
    <x v="1"/>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x v="0"/>
    <s v="Insignificante (1)"/>
    <s v="Mayor (4)"/>
    <s v="Mayor (4)"/>
    <s v="Insignificante (1)"/>
    <s v="Moderado (3)"/>
    <s v="Mayor (4)"/>
    <x v="0"/>
    <x v="0"/>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estionar los Certificados de Disponibilidad Presupuestal y de Registro Presupuestal"/>
    <x v="3"/>
    <s v="al Gestionar los Certificados de Disponibilidad Presupuestal y de Registro Presupuestal"/>
    <x v="0"/>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Moderado (3)"/>
    <s v="Insignificante (1)"/>
    <s v="Insignificante (1)"/>
    <x v="3"/>
    <x v="0"/>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2"/>
    <x v="0"/>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Coordinar las actividades necesarias para garantizar el pago de las obligaciones adquiridas por la Secretaria General de conformidad con las normas vigentes"/>
    <x v="3"/>
    <s v="para garantizar el pago de las obligaciones adquiridas por la Secretaria General"/>
    <x v="0"/>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x v="1"/>
    <s v="Insignificante (1)"/>
    <s v="Insignificante (1)"/>
    <s v="Menor (2)"/>
    <s v="Insignificante (1)"/>
    <s v="Insignificante (1)"/>
    <s v="Menor (2)"/>
    <x v="2"/>
    <x v="3"/>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0"/>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Coordinar las actividades necesarias para garantizar el pago de las obligaciones adquiridas por la Secretaría General, de conformidad con las normas vigentes."/>
    <x v="5"/>
    <s v="en la liquidación de cuentas de cobro, reconociendo un valor superior al mismo o la aplicación indebida de los descuentos a favor de un tercero, con el fin de obtener beneficios a que no hay lugar"/>
    <x v="1"/>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x v="0"/>
    <s v="Insignificante (1)"/>
    <s v="Moderado (3)"/>
    <s v="Mayor (4)"/>
    <s v="Moderado (3)"/>
    <s v="Menor (2)"/>
    <s v="Moderado (3)"/>
    <x v="1"/>
    <x v="1"/>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8/2020_x000a_31/08/2020_x000a__x000a__x000a__x000a__x000a__x000a__x000a__x000a__x000a_________________x000a__x000a_31/08/2020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8"/>
    <s v="Garantizar el registro adecuado y oportuno de los hechos económicos de la Entidad, que permite elaborar y presentar los estados financieros."/>
    <x v="10"/>
    <s v="para el inadecuado registro de los hechos económicos, con el fin de obtener beneficios propios o de terceros"/>
    <x v="1"/>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x v="2"/>
    <s v="Moderado (3)"/>
    <s v="Menor (2)"/>
    <s v="Mayor (4)"/>
    <s v="Moderado (3)"/>
    <s v="Menor (2)"/>
    <s v="Menor (2)"/>
    <x v="1"/>
    <x v="1"/>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Moderado_x000a_Moderado_x000a_Fuerte_x000a_Fuerte_x000a__x000a__x000a__x000a__x000a__x000a_"/>
    <s v="Fuerte_x000a_Fuerte_x000a_Fuerte_x000a_Fuerte_x000a__x000a__x000a__x000a__x000a__x000a_"/>
    <s v="Moderado_x000a_Moderado_x000a_Fuerte_x000a_Fuerte_x000a__x000a__x000a__x000a__x000a__x000a_"/>
    <s v="Moderado"/>
    <s v="Todos"/>
    <x v="0"/>
    <x v="1"/>
    <x v="1"/>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8/2020_x000a_31/08/2020_x000a__x000a__x000a__x000a__x000a__x000a__x000a__x000a__x000a_________________x000a__x000a_31/08/2020_x000a_31/08/2020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Gestionar la defensa judicial y extrajudicial de la Secretaría General de la Alcaldía Mayor de Bogotá, D. C."/>
    <x v="3"/>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enor (2)"/>
    <s v="Insignificante (1)"/>
    <s v="Insignificante (1)"/>
    <s v="Menor (2)"/>
    <x v="3"/>
    <x v="3"/>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Elaborar y revisar los actos administrativos que deba suscribir la entidad, en concordancia con los lineamientos técnicos y normativos."/>
    <x v="3"/>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x v="0"/>
    <s v="Moderado (3)"/>
    <s v="Menor (2)"/>
    <s v="Moderado (3)"/>
    <s v="Insignificante (1)"/>
    <s v="Moderado (3)"/>
    <s v="Mayor (4)"/>
    <x v="0"/>
    <x v="0"/>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Emitir los conceptos jurídicos y absolver las consultas que en materia jurídica sean competencia de la Secretaría General, o que surjan en desarrollo de sus funciones"/>
    <x v="3"/>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x v="0"/>
    <s v="Moderado (3)"/>
    <s v="Menor (2)"/>
    <s v="Mayor (4)"/>
    <s v="Insignificante (1)"/>
    <s v="Moderado (3)"/>
    <s v="Moderado (3)"/>
    <x v="0"/>
    <x v="0"/>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19"/>
    <s v="Gestionar la defensa judicial y extrajudicial de la Secretaría General de la Alcaldía Mayor de Bogotá, D. C."/>
    <x v="2"/>
    <s v="durante  la preparación y el ejercicio de la defensa judicial y extrajudicial de la Secretaría General de la Alcaldía Mayor de Bogotá contrarios a los intereses de la entidad"/>
    <x v="1"/>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x v="0"/>
    <s v="Moderado (3)"/>
    <s v="Menor (2)"/>
    <s v="Mayor (4)"/>
    <s v="Insignificante (1)"/>
    <s v="Moderado (3)"/>
    <s v="Insignificante (1)"/>
    <x v="1"/>
    <x v="1"/>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0"/>
    <s v="Administración, gestión  y soporte de los recursos de la Infraestructura tecnológica de la secretaria general"/>
    <x v="3"/>
    <s v="en la administración y gestión de los recursos de infraestructura tecnológica"/>
    <x v="0"/>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oderado (3)"/>
    <s v="Moderado (3)"/>
    <s v="Moderado (3)"/>
    <s v="Catastrófico (5)"/>
    <s v="Mayor (4)"/>
    <s v="Insignificante (1)"/>
    <x v="1"/>
    <x v="1"/>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3"/>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0"/>
    <s v="Administración  y/o gestión de los recursos de la Infraestructura tecnológica de la secretaria general"/>
    <x v="12"/>
    <s v="durante la Administración  y/o gestión de los recursos de la Infraestructura tecnológica de la secretaria general"/>
    <x v="1"/>
    <s v="Operativo"/>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x v="0"/>
    <s v="Menor (2)"/>
    <s v="Menor (2)"/>
    <s v="Mayor (4)"/>
    <s v="Insignificante (1)"/>
    <s v="Insignificante (1)"/>
    <s v="Menor (2)"/>
    <x v="1"/>
    <x v="1"/>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1"/>
    <x v="1"/>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Proporcionar asesoría y asistencia técnica para fortalecer las acciones de internacionalización de la ciudad"/>
    <x v="3"/>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Coordinar y gestionar el relacionamiento estratégico Internacional y los proyectos y programas de cooperación."/>
    <x v="3"/>
    <s v="en la identificación de oportunidades y en la estructuración de iniciativas de cooperación internacional y relacionamiento estratégico"/>
    <x v="0"/>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x v="0"/>
    <s v="Insignificante (1)"/>
    <s v="Menor (2)"/>
    <s v="Menor (2)"/>
    <s v="Insignificante (1)"/>
    <s v="Insignificante (1)"/>
    <s v="Moderado (3)"/>
    <x v="3"/>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x v="21"/>
    <s v="Gestionar las oportunidades de proyección, promoción y posicionamiento estratégico internacional."/>
    <x v="3"/>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x v="0"/>
    <s v="Insignificante (1)"/>
    <s v="Menor (2)"/>
    <s v="Menor (2)"/>
    <s v="Menor (2)"/>
    <s v="Menor (2)"/>
    <s v="Moderado (3)"/>
    <x v="3"/>
    <x v="3"/>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
  <r>
    <x v="0"/>
    <s v="Definir las Asesorías Técnicas y Formular de los Proyectos en materia de: Infraestructura, Economía Digital, Gobierno y Ciudadano Digital"/>
    <s v="Decisiones erróneas o no acertadas"/>
    <s v="en la formulación de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de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escala de impacto baja de moderado a menor, de acuerdo con la valoración efectuada a las perspectivas del riesgo, lo que ubicó la valoración del riesgo después de controles  de zona resultante moderad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11 Fortalecimiento de la economía, el gobierno y la ciudad digital de Bogotá D.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 (3): indica que el Jefe de Oficina Alta Consejería Distrital de TIC, autorizado(a) por el manual de funciones, cada vez que se formule un proyecto revisa que la información registrada en el formato 4130000-FT-1017 &quot;Perfil del Proyecto&quot;,  este alineada con las funciones, el Plan Distrital de Desarrollo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 # (5):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Realizar sensibilización o talleres prácticos con el fin de que los integrantes del proceso aprendan y conozcan las posibles situaciones en que se puede presentar: amiguismo, clientelismo o conflicto de intereses en la aprobación y ejecución de los proyectos en materia TIC._x000a__x000a__x000a_(Actividad.# 2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Evidencia de reunión y presentación Sensibilización_x000a__x000a__x000a__x000a__x000a__x000a__x000a__x000a__x000a_"/>
    <s v="01/04/2020_x000a__x000a__x000a__x000a__x000a__x000a__x000a__x000a__x000a__x000a_________________x000a__x000a_01/04/2020_x000a__x000a__x000a__x000a__x000a__x000a__x000a__x000a__x000a_"/>
    <s v="30/06/2020_x000a__x000a__x000a__x000a__x000a__x000a__x000a__x000a__x000a__x000a_________________x000a__x000a_30/06/2020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s v="06//03/202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 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jecutar 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 1156 Bogotá Mejor para las Víctimas, la Paz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 El procedimiento 1210100-PR-315 &quot;Otorgar ayuda y atención humanitaria inmediata&quot;_x000a_ indica que el profesional especializado y/o universitario de la ACDVPR, autorizado(a) por el Jefe de Oficina Alta Consejería para los Derechos de las Víctimas, la Paz y la Reconciliación mediante el Manual de Funciones de la dependencia,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especializado y/o universitari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Socializar con el equipo profesional de CLAV y PAV los resultados de la Matriz de seguimiento AHI (mes)._x000a__x000a__x000a__x000a__x000a__x000a__x000a__x000a__x000a_"/>
    <s v="_x000a__x000a__x000a__x000a__x000a__x000a__x000a__x000a__x000a__x000a_________________x000a__x000a_- El profesional especializado y/o universitario y/o Contratista de la ACDVPR presente en los CLAV y PAV_x000a__x000a__x000a__x000a__x000a__x000a__x000a__x000a__x000a_"/>
    <s v="_x000a__x000a__x000a__x000a__x000a__x000a__x000a__x000a__x000a__x000a_________________x000a__x000a_- Evidencia de reunión para cada uno de los CLAV y PAV._x000a__x000a__x000a__x000a__x000a__x000a__x000a__x000a__x000a_"/>
    <s v="_x000a__x000a__x000a__x000a__x000a__x000a__x000a__x000a__x000a__x000a_________________x000a__x000a_01/03/2020_x000a__x000a__x000a__x000a__x000a__x000a__x000a__x000a__x000a_"/>
    <s v="_x000a__x000a__x000a__x000a__x000a__x000a__x000a__x000a__x000a__x000a_________________x000a__x000a_31/12/2020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Elaborar el plan de comunicaciones institucional, orientar y aplicar lineamientos comunicacionales para las entidades del distrito, para generar bienestar en los servidores públicos y confianza en la en la administración distrital"/>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 1143 Comunicación para fortalecer las instituciones y acercar a la ciudadanía a la Alcaldía Mayor de Bogotá.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Secretario General en temas de Comunicaciones, autorizado(a) por el Secretario General, anualmente verifica que las necesidades de comunicación por parte de las dependencias hayan sido remitidas según la solicitud previa. La(s) fuente(s) de información utilizadas es(son) las comunicaciones escritas recibidas de las dependencias. En caso de evidenciar observaciones, desviaciones o diferencias, se comunican a la dependencia interesada, y de no recibir respuesta o aclaraciones para temas que requieran ser ampliados, se reitera la solicitud. Queda como evidencia las comunicaciones escritas._x000a_- El procedimiento PR-368 Comunicación Corporativa, indica que el(la) Asesor(a) del Secretario General en temas de Comunicaciones, autorizado(a) por el Secretario General, a demanda verifica que las necesidades emergentes de comunicación por parte de las dependencias hay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Realizar cubrimiento de la agenda del Alcalde Mayor, consolidar las tendencias en el ecosistema digital y elaborar el plan de comunicaciones de contenido en redes sociales."/>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 1143 Comunicación para fortalecer las instituciones y acercar a la ciudadanía a la Alcaldía Mayor de Bogotá.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Realizar el diseño de campañas y piezas comunicacionales y establecer relaciones estratégicas para su divulgación."/>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 Ningún proyecto de inversión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indica que el(la) Jefe(a) de la Oficina Consejería de Comunicaciones, autorizado(a) por el Manual de Funciones, por cada estrategia / aliado verifica los aliados potenciales para una relación estratégica comunicacional, según los criterios de conveniencia establecidos en la Guía Establecimiento de Relaciones Estratégicas Comunicacionales 414000-GS-069. La(s) fuente(s) de información utilizadas es(son) evidencia de reunión o correo electrónico que presenta los aliados estratégicos. En caso de evidenciar observaciones, desviaciones o diferencias, se informan las observaciones presentadas al Profesional de la Oficina Consejería de Comunicaciones, para realizar la identificación de otros aliados potenciales. Queda como evidencia el correo electrónico remitiendo información a posibles aliados o con observaciones y evidencia de reunión donde se presentan los posibles aliados estratégicos._x000a_- El procedimiento de Relaciones Estratégicas Comunicacionales PR-366 indica que el Profesional de la Oficina Consejería de Comunicaciones, autorizado(a) por el(la) Jefe(a) de la Oficina Consejería de Comunicaciones, por cada estrategia / aliado valida la disponibilidad de material para el desarrollo de la campaña o información a divulgar en el marco de la alianza estratégica (material físico con el profesional encargado del suministro de productos y merchandising, digital con el o los líderes de los equipos audiovisual y creativo) cuando el alcance y los compromisos definidos en la alianza impliquen la divulgación de contenidos, piezas de comunicación y/o material de merchandising. La(s) fuente(s) de información utilizadas es(son) el formato 4140000-FT-1047 Perfil alianza estratégica, que establece los compromisos adquiridos entre el aliado estratégico y la  Oficina Consejería de Comunicaciones . En caso de evidenciar observaciones, desviaciones o diferencias, se ajusta el alcance de la relación estratégica. Queda como evidencia notificación por correo electrónico de la disponibilidad de material físico (según Matriz Única de Seguimiento a Solicitud de Productos y Merchandising) y la existencia de piezas creativas y audiovisuales para divulgación de campañas._x000a_- El procedimiento de Relaciones Estratégicas Comunicacionales PR-366 indica que el(la) Jefe(a) de la Oficina Consejería de Comunicaciones, autorizado(a) por el Manual de Funciones, cuando sea necesario  realiza el seguimiento a la ejecución de los compromisos establecidos en la alianza estratégica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Relaciones Estratégicas Comunicacionales PR-366 indica que el(la) Jefe(a) de la Oficina Consejería de Comunicaciones, autorizado(a) por el Manual de Funciones, cuando sea necesario  realiza el seguimiento a la ejecución de los compromisos (los canales de comunicación, tiempos de exposición, los mensajes a divulgar y las características especiales de la alianza). La(s) fuente(s) de información utilizadas es(son) el formato 4140000-FT-1047 Perfil alianza estratégica, que establece los compromisos adquiridos entre el aliado estratégico y la  Oficina Consejería de Comunicaciones . En caso de evidenciar observaciones, desviaciones o diferencias, se le comunican al aliado estratégico para el cumplimiento de los compromisos. Queda como evidencia evidencia de reunión de seguimiento a la alianza estratégica y  correo electrónico con observaciones (si las hay).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d v="2019-11-25T00:00:00"/>
    <s v="_x000a__x000a_Análisis de controles_x000a_Análisis después de controles_x000a_"/>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Relaciones Estratégicas Comunicacionales PR-366.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Elaborar los estudios y documentos previos"/>
    <s v="Errores (fallas o deficiencias)"/>
    <s v="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Realizar la verificación, análisis y selección de las propuestas mediante el Comité de evaluación."/>
    <s v="Errores (fallas o deficiencias)"/>
    <s v="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126 Implementación de un nuevo enfoque de servicio a la ciudadanía"/>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Suministrar lineamientos y directrices para la gestión de contratación de la entidad."/>
    <s v="Errores (fallas o deficiencias)"/>
    <s v="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1 Insignificante)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laborar los estudios y documentos previos."/>
    <s v="Decisiones ajustadas a intereses propios o de terceros"/>
    <s v="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Todos los proyectos de inversión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 Los procedimientos 4231000-PR-284 &quot;Mínima cuantía&quot;, 4231000-PR-339 &quot;Selección Pública de Oferentes&quot;, 4231000-PR-338 &quot;Agregación de Demanda&quot; y 4231000-PR-156 &quot;Contratación Directa&quot; parcialmente indican que el Comité de Contratación, autorizado(a) por la(el) Secretaria(o)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Débil_x000a__x000a__x000a__x000a__x000a__x000a__x000a__x000a_"/>
    <s v="Fuerte_x000a_Fuerte_x000a__x000a__x000a__x000a__x000a__x000a__x000a__x000a_"/>
    <s v="Fuerte_x000a_Débil_x000a__x000a__x000a__x000a__x000a__x000a__x000a__x000a_"/>
    <s v="Moderado"/>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 Modificar los procedimientos Los procedimientos 4231000-PR-284 &quot;Mínima cuantía&quot;, 4231000-PR-339 &quot;Selección Pública de Oferentes&quot;, 4231000-PR-338 &quot;Agregación de Demanda&quot; y 4231000-PR-156 &quot;Contratación Directa&quot; con el fin de implementar el control: Los procedimientos 4231000-PR-284 &quot;Mínima cuantía&quot;, 4231000-PR-339 &quot;Selección Pública de Oferentes&quot;, 4231000-PR-338 &quot;Agregación de Demanda&quot; y 4231000-PR-156 &quot;Contratación Directa&quot; indica que Comité de Contratación, autorizado(a) por Secretaria General, Cada vez que se  requiera conforme a la Resolución 095 de 2020 &quot; Por medio de la Cual se modifica la Resolución No 206 de 2017 y la Resolución 494 de 2019 de la Secretaría General de la Alcaldía Mayor de Bogotá D.C&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s actualizados_x000a__x000a__x000a__x000a__x000a__x000a__x000a__x000a__x000a_________________x000a__x000a__x000a__x000a__x000a__x000a__x000a__x000a__x000a__x000a__x000a_"/>
    <s v="_x000a_27/03/2020_x000a__x000a__x000a__x000a__x000a__x000a__x000a__x000a__x000a_________________x000a__x000a__x000a__x000a__x000a__x000a__x000a__x000a__x000a__x000a__x000a_"/>
    <s v="_x000a_30/09/2020_x000a__x000a__x000a__x000a__x000a__x000a__x000a__x000a__x000a_________________x000a__x000a__x000a__x000a__x000a__x000a__x000a__x000a__x000a__x000a__x000a_"/>
    <s v="- Adelantar un acompañamiento previo a la apertura del proceso de selección pública de oferentes a las dependencias  con el fin de revisar en el componente financiero y jurídico los documentos de estructuración  de dicho proceso._x000a_- Verificar a través de los Comités de Contratación la necesidad de contratar bienes, servicios u obras y que los mismos sean procesos objetivos y ajustados a la normativa vigente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_x000a__x000a__x000a__x000a__x000a__x000a__x000a__x000a_________________x000a__x000a__x000a__x000a__x000a__x000a__x000a__x000a__x000a__x000a__x000a_"/>
    <s v="27/03/2020_x000a_27/03/2020_x000a__x000a__x000a__x000a__x000a__x000a__x000a__x000a__x000a_________________x000a__x000a__x000a__x000a__x000a__x000a__x000a__x000a__x000a__x000a__x000a_"/>
    <s v="31/12/2020_x000a_31/12/2020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Supervisar la ejecución de los contratos y/o convenios, y la conformidad de los productos, servicios y obras contratados para el proceso."/>
    <s v="Realización de cobros indebidos"/>
    <s v="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 1081 Rediseño de la arquitectura de la plataforma tecnológica en la Secretaría General_x000a_- 1090 Lo mejor del mundo por una Bogotá para todos_x000a_- 1111 Fortalecimiento de la economía, el gobierno y la ciudad digital de Bogotá D.C._x000a_- 1125 Fortalecimiento y modernización de la gestión pública distrital_x000a_- 1081 Rediseño de la arquitectura de la plataforma tecnológica en la Secretaría General"/>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27/03/2020_x000a__x000a__x000a__x000a__x000a__x000a__x000a__x000a__x000a__x000a_________________x000a__x000a__x000a__x000a__x000a__x000a__x000a__x000a__x000a__x000a__x000a_"/>
    <s v="31/10/2020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Adelantar el proceso de liquidación de contratos y/o convenios"/>
    <s v="Supervisión inapropiada"/>
    <s v="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Generar requerimientos trimestrales a las dependencias con el fin de realizar seguimiento a la liquidación de los contratos en los tiempos establecidos por la nor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Requerimientos escritos dirigidos a las dependencias que ejecutan contratos o convenios_x000a__x000a__x000a__x000a__x000a__x000a__x000a__x000a__x000a__x000a_________________x000a__x000a__x000a__x000a__x000a__x000a__x000a__x000a__x000a__x000a__x000a_"/>
    <s v="06/05/2020_x000a__x000a__x000a__x000a__x000a__x000a__x000a__x000a__x000a__x000a_________________x000a__x000a__x000a__x000a__x000a__x000a__x000a__x000a__x000a__x000a__x000a_"/>
    <s v="30/11/2020_x000a__x000a_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Verificar el cumplimiento de los requisitos de perfeccionamiento y ejecución contractual"/>
    <s v="Errores (fallas o deficiencias)"/>
    <s v="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_x000a_- Impresión de artes gráficas para las entidades del distrito capital_x000a__x000a__x000a_"/>
    <s v="- Todos los procesos en el Sistema de Gestión de Calidad_x000a__x000a__x000a__x000a_"/>
    <s v="- Todos los proyectos de inversión_x000a__x000a__x000a__x000a_"/>
    <s v="Improbable (2)"/>
    <s v="Moderado (3)"/>
    <s v="Moderado (3)"/>
    <s v="Mayor (4)"/>
    <s v="Insignificante (1)"/>
    <s v="Insignificante (1)"/>
    <s v="Menor (2)"/>
    <s v="Mayor (4)"/>
    <s v="Alta"/>
    <s v="Se determina la probabilidad (2 improbable) ya que el riesgo no se ha materializado en los últimos 4 años. El impacto (4 Mayor)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probabilidad es 1 rara vez ya que las actividades de control preventivas evitan la materialización del riesgo. El impacto es menor (2)  ya que  los controles defectivos existentes son fuertes. Es poco probable  que el auxiliar o profesional de la Dirección de Contratación no realice la solicitud de CRP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01/04/2020_x000a_01/04/2020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4"/>
    <s v="Adelantar los procesos disciplinarios de conformidad con las etapas procesales fijadas por la Ley 734 de 2002"/>
    <s v="Errores (fallas o deficiencias)"/>
    <s v="en el trámite del proceso verbal"/>
    <s v="Gestión de procesos"/>
    <s v="Operativ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Adelantar los procesos disciplinarios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Sistema de información Disciplinario - SID y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Evaluar las quejas o informes e iniciar proceso ordinario o verbal según proceda"/>
    <s v="Decisiones ajustadas a intereses propios o de terceros"/>
    <s v="al evaluar y tramitar el caso puesto en conocimiento de la OCID, que genere la configuración y decreto de la prescripción y/o caducidad en beneficio de un tercero."/>
    <s v="Corrupción"/>
    <s v="Operativ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base de datos expedientes procesos disciplinarios y Sistema de Información Disciplinaria - SID.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y base de datos expedientes procesos disciplinari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mensuales de divulgación a todos los funcionarios de la Secretaría General, relacionadas con temas de cumplimiento de deberes y extralimitación en el ejercicio de las funciones._x000a_- Realizar una actividad de sensibilización a los funcionarios que atienden público en la Red CADE y los Centros de Atención a Víctimas, relacionada con temas de incursión en las prohibiciones previstas en el Código Único Disciplinario._x000a__x000a__x000a__x000a__x000a__x000a__x000a__x000a__x000a_________________x000a__x000a__x000a__x000a__x000a__x000a__x000a__x000a__x000a__x000a__x000a_"/>
    <s v="- Jefe de la Oficina de Control Interno Disciplinario_x000a_- Jefe de la Oficina de Control Interno Disciplinario_x000a__x000a__x000a__x000a__x000a__x000a__x000a__x000a__x000a_________________x000a__x000a__x000a__x000a__x000a__x000a__x000a__x000a__x000a__x000a__x000a_"/>
    <s v="- Divulgaciones realizadas en temas de cumplimiento de deberes y extralimitación en el ejercicio de las funciones._x000a_- Sensibilización realizada a los funcionarios que atienden público en la Red CADE y los Centros de Atención a Víctimas, en temas de incursión en las prohibiciones previstas en el Código Único Disciplinario._x000a__x000a__x000a__x000a__x000a__x000a__x000a__x000a__x000a_________________x000a__x000a__x000a__x000a__x000a__x000a__x000a__x000a__x000a__x000a__x000a_"/>
    <s v="04/05/2020_x000a_01/06/2020_x000a__x000a__x000a__x000a__x000a__x000a__x000a__x000a__x000a_________________x000a__x000a__x000a__x000a__x000a__x000a__x000a__x000a__x000a__x000a__x000a_"/>
    <s v="31/08/2020_x000a_31/07/2020_x000a__x000a__x000a_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Adelantar los procesos disciplinarios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Ordinario 2210113-PR-007. En caso de evidenciar observaciones, desviaciones o diferencias, advertir al profesional asignado el cumplimiento de la reserva legal de conformidad del art. 95 de la Ley 734 de 2002. Queda como evidencia Sistema de Información Disciplinaria y acta de reparto._x000a_- El procedimiento Proceso Disciplinario Verbal  2210113-PR-008 indica que 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artículo 95 de la Ley 734 de 2002, actividad 3 del Procedimiento Proceso Disciplinario Verbal  2210113-PR-008. En caso de evidenciar observaciones, desviaciones o diferencias, advertir al profesional asignado, el cumplimiento de la reserva legal de conformidad del art. 95 de la Ley 734 de 2002. Queda como evidencia Sistema de Información Disciplinaria y acta de repar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5"/>
    <s v="Formular y actualizar el ContextoEstratégico, Plan EstratégicoCuatrienal, Plan de AcciónInstitucional, Presupuesto Anual yPlan de adquisiciones de laprogramación presupuestal de lavigencia, Proyectos de Inversión,Plan de sostenimiento y mejora delSistema de Gestión y la estrategia departicipación ciudadana y derendición de cuentas."/>
    <s v="Errores (fallas o deficiencias)"/>
    <s v="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_x000a_-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las en la prestación de los bienes y servicios que oferta la Secretaria General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enor (2)"/>
    <s v="Mayor (4)"/>
    <s v="Moderado (3)"/>
    <s v="Mayor (4)"/>
    <s v="Mayor (4)"/>
    <s v="Mayor (4)"/>
    <s v="Alta"/>
    <s v="Se determinó la probabilidad (2 Improbable) ya que este riesgo se materializó una vez en los últimos 4 años y fue establecido en el informe de contraloría del 2016. El impacto (4 mayor) obedece a que éste riesgo genera incumplimiento de metas de gobierno y los objetivos  institucionales."/>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modificación conceptos de gasto proyectos de inversión o Oficio 2211600-FT-012 Solicitud asociación concepto de gasto Movimientos de conceptos de gasto 4202000-FT-1087 ._x000a__x000a__x000a__x000a__x000a__x000a_"/>
    <s v="Fuerte_x000a_Moderado_x000a_Moderado_x000a_Fuerte_x000a__x000a__x000a__x000a__x000a__x000a_"/>
    <s v="Fuerte_x000a_Moderado_x000a_Moderado_x000a_Fuerte_x000a__x000a__x000a__x000a__x000a__x000a_"/>
    <s v="Fuerte_x000a_Moderado_x000a_Moderado_x000a_Fuerte_x000a__x000a__x000a__x000a__x000a__x000a_"/>
    <s v="Moderado"/>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r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 La(s) fuente(s) de información utilizadas es(son) Memorando 2211600-FT-011 Reporte de seguimiento Programación y Seguimiento a los Planes Institucionales 4202000-FT-1006. En caso de evidenciar observaciones, desviaciones o diferencias, se debe retroalimentar a través de memorando electrónico. Queda como evidencia Memorando 2211600-FT-011 Retroalimentación Plan de Acción Programación y Seguimiento a los Planes Institucionales 4202000-FT-1006._x000a_- El procedimiento 2210111-PR-182 &quot;Formulación de la Planeación Institucional&quot; Actividad 7 indica que Jefe (s) de la (s) dependencia (s) líder del plan Todas las dependencias , autorizado(a) por el Decreto 425 de 2016 , Anual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 La(s) fuente(s) de información utilizadas es(son) plan  estratégico institucional y el plan de desarrollo. En caso de evidenciar observaciones, desviaciones o diferencias, el jefe de la dependencia gestiona los ajustes respectivos al interior del área y posteriormente remite mediante memorando a la Oficina Asesora de Planeación, el  respectivo plan de acuerdo con los lineamientos dados.. Queda como evidencia Planes Institucionales Formulados, Memorando 2211600-FT-011 Ajustes Plan de Acción Institucional Programación y Seguimiento a los Planes Institucionales 4202000-FT-1006 Ajustes Plan de Acción Institucional._x000a_- El procedimiento 2210111-PR-182 &quot;Formulación de la Planeación Institucional&quot; Actividad 8 indica que Equipo de la Oficina Asesora de Planeación, autorizado(a) por Jefe de la Oficina Asesora de Planeación,, Anual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 La(s) fuente(s) de información utilizadas es(son) el Plan Distrital de Desarrollo, el Plan Estratégico Institucional, los proyectos  de inversión, otros planes institucionales,. En caso de evidenciar observaciones, desviaciones o diferencias, se devuelve para que realicen los ajustes pertinentes.. Queda como evidencia Programación y Seguimiento a los Planes Institucionales 4202000-FT-1006._x000a_- El procedimiento 2210111-PR-182 &quot;Formulación de la Planeación Institucional&quot; Actividad 9 indica que Equipo de la Oficina Asesora de Planeación, autorizado(a) por Jefe de la Oficina Asesora de Planeación,, Anual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 La(s) fuente(s) de información utilizadas es(son) plan distrital de desarrollo, el plan estratégico institucional, objetivos de desarrollo sostenible, metas de políticas públicas y demás instrumentos de planeación.. En caso de evidenciar observaciones, desviaciones o diferencias,  se devuelve a las dependencias para que realicen los ajustes pertinentes y sean remitidos mediante memorando a la Oficina Asesora de Planeación.. Queda como evidencia Programación y Seguimiento a los Planes Institucionales 4202000-FT-1006, Memorando 2211600-FT-011 Ajustes Plan de Acción Institucional._x000a__x000a__x000a__x000a_"/>
    <s v="Fuerte_x000a_Fuerte_x000a_Moderado_x000a_Moderado_x000a_Moderado_x000a_Moderado_x000a__x000a__x000a__x000a_"/>
    <s v="Fuerte_x000a_Fuerte_x000a_Moderado_x000a_Fuerte_x000a_Fuerte_x000a_Fuerte_x000a__x000a__x000a__x000a_"/>
    <s v="Fuerte_x000a_Fuerte_x000a_Moderado_x000a_Moderado_x000a_Moderado_x000a_Moderado_x000a__x000a__x000a__x000a_"/>
    <s v="Moderado"/>
    <s v="Todos"/>
    <s v="Rara vez (1)"/>
    <s v="Moderado (3)"/>
    <s v="Moderada"/>
    <s v="Se determina la probabilidad (1 ) rara vez ya que las actividades de control preventivas han evitado la materialización del riesgo en los últimos 2 años.  El impacto pasa a (3) moderado, teniendo en cuenta que se estan redefiniendo los controles definidos en los procedimientos."/>
    <s v="Reducir"/>
    <s v="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a 90% y menor a 100 %, aceptable (acción de mejora) mayor a 70% y menor o igual a 90 %, insuficiente (acción preventiva) mayor a 50% y menor o igual a 70 %, deficiente (acción correctiva menor o igual a 50%) entre otros criterios._x000a_- Actualizar el procedimiento Formulación de la Planeación Institucional (2210111-PR-182), para  redefinir la actividad de control que indica que los jefes de las dependencias/ lider del Plan/ todas las dependencias verifica la consistencia y alineación de las metas, indicadores, productos, recursos y plazos para el despliegue de los compromisos asociados a la dependencia según el plan  estratégico institucional y el plan de desarrollo, considerando su participación en cada uno de los planes institucionales, garantizando su alineación y correlación. _x000a_- Actualizar el procedimiento Formulación de la Planeación Institucional (2210111-PR-182), para  redefinir la actividad de control que indica que el equipo de la Oficina Asesora de Planeación verifica que el plan de acción institucional cumpla con los criterios de coherencia con: el Plan Distrital de Desarrollo, el Plan Estratégico Institucional, los proyectos  de inversión, otros planes institucionales, Incorporación de las temporalidades definidas para el seguimiento de los planes de acuerdo con la normatividad vigente, Alineación con las funciones decretadas para la entidad y sus dependencias y estar respaldados y soportados en recursos físicos, tecnológicos, humanos y financieros._x000a_- Actualizar el procedimiento Formulación de la Planeación Institucional (2210111-PR-182), para  redefinir la actividad de control que indica que el equipo de la Oficina Asesora de Planeación verifica que los planes institucionales cumplan con la alineación, coherencia y consistencia de las metas establecidas en el plan distrital de desarrollo, el plan estratégico  institucional, objetivos de desarrollo sostenible, metas de políticas públicas y demás instrumentos de planeación._x000a__x000a__x000a__x000a_"/>
    <s v="_x000a_- Jefe Oficina Asesora de Planeación _x000a_- Jefe Oficina Asesora de Planeación _x000a__x000a__x000a__x000a__x000a__x000a__x000a__x000a_________________x000a__x000a__x000a__x000a_- Jefe Oficina Asesora de Planeación _x000a_- Jefe Oficina Asesora de Planeación _x000a_- Jefe Oficina Asesora de Planeación _x000a_- Jefe Oficina Asesora de Planeación _x000a__x000a__x000a__x000a_"/>
    <s v="_x000a_- Procedimiento Actualizado _x000a_- Procedimiento Actualizado _x000a__x000a__x000a__x000a__x000a__x000a__x000a__x000a_________________x000a__x000a__x000a__x000a_- Procedimiento Actualizado _x000a_- Procedimiento Actualizado _x000a_- Procedimiento Actualizado _x000a_- Procedimiento Actualizado _x000a__x000a__x000a__x000a_"/>
    <s v="_x000a_29/05/2020_x000a_29/05/2020_x000a__x000a__x000a__x000a__x000a__x000a__x000a__x000a_________________x000a__x000a__x000a__x000a_29/05/2020_x000a_29/05/2020_x000a_29/05/2020_x000a_29/05/2020_x000a__x000a__x000a__x000a_"/>
    <s v="_x000a_31/07/2020_x000a_31/07/2020_x000a__x000a__x000a__x000a__x000a__x000a__x000a__x000a_________________x000a__x000a__x000a__x000a_31/07/2020_x000a_31/07/2020_x000a_31/07/2020_x000a_31/07/2020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Plan de adquisiciones de la programación presupuestal de la vigencia, Proyectos de Inversión,Plan de sostenimiento y mejora delSistema de Gestión y la estrategia de participación ciudadana y de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andose en la matriz de calor antes de control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jecutar las actividades definidas en el plan de sostenimiento y mejora del Sistema de Gestión"/>
    <s v="Incumplimiento parcial de compromisos"/>
    <s v="en  la ejecución del plan  sostenimiento y mejora del sistema de gestión"/>
    <s v="Gestión de procesos"/>
    <s v="Estratégico"/>
    <s v="- _x000a_La información de entrada que se requiere para formular o actualizar el plan de mantenimiento del Sistema de Gestión no es suficiente, clara, completa o de calidad._x000a_- Insuficiencia de los recursos asignados que impacta en la formulación, ejecución y actualización del plan de mantenimiento del Sistema de Gestión_x000a__x000a__x000a_- _x000a__x000a__x000a_- _x000a_Divulgación y apropiación limitada que no permite el uso de las directrices, disposiciones, procesos y documentos asociados,  para formular o actualizar la planeación institucional por parte de quienes participan en esta actividad._x000a__x000a__x000a__x000a__x000a__x000a_"/>
    <s v="- Cambios en normas y  lineamientos Distritales y nacionales que afectan el desarrollo del proceso.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_x000a__x000a_"/>
    <s v="- Dificultades o limitaciones para la implementación de los cambios en procesos, procedimientos y demás documentos que soportan el Sistema de Gestión de Calidad._x000a_- Desgaste administrativo por reprogramación de actividades y acumulación de tareas._x000a_- Incumplimiento de metas _x000a_- Hallazgos por incumplimientos_x000a_- Pérdida de imagen  a nivel institucional 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Posible (3)"/>
    <s v="Insignificante (1)"/>
    <s v="Moderado (3)"/>
    <s v="Menor (2)"/>
    <s v="Moderado (3)"/>
    <s v="Moderado (3)"/>
    <s v="Mayor (4)"/>
    <s v="Mayor (4)"/>
    <s v="Extrema"/>
    <s v="Se determinó la probabilidad (3 posible) ya que este riesgo se materializó una vez en los ultimos 2 años. El impacto (4 mayor) obedece a que este riesgo podría generar incumplimiento de metas y objetivos ."/>
    <s v="- La resolución 130 de 2019 indica que el jefe OAP, autorizado(a) por ,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 El procedimiento 2210111-PR-196  Act. 2 indica que Comité Directivo , autorizado(a) por Resolución 494 de 2019 , anualmente verifica que el plan contenga: a) Las actividades que aseguran la continuidad del sistema; b) Los temas prioritarios a fortalecer, producto del seguimiento, medición, análisis y evaluación; c) El cumplimiento de la normatividad relacionada; d) Las recomendaciones realizadas por las instancias y entes de control y e) Los cambios que se deban llevar para mantener la integridad del sistema. . La(s) fuente(s) de información utilizadas es(son) Plan de mantenimiento del Sistema de Gestión de Calidad. En caso de evidenciar observaciones, desviaciones o diferencias, se deja constancia en el acta para los ajustes correspondientes, y de ser necesario se presenta en un próximo Comité. Queda como evidencia el Acta 2211600 -FT-008 de Comité Directivo, aprobando el plan de sostenimiento y mejora del Sistema de Gestión de la Calidad, o el Acta 2211600-FT-008 de Comité Directivo de revisión al SGC, con observaciones al plan de sostenimiento y mejora del Sistema de Gestión de la Calidad..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96 &quot;Revisión por la dirección&quot; Act. 5 indica que el profesional de la OAP, autorizado(a) por el jefe OAP, Una vez recibida la información para la Revisión por la Dirección (según el plan de sostenimiento y mejora del Sistema de Sistema de Gestión de la Calidad) verifica que la información sea coherente y cumpla con los parámetros establecidos en la solicitud -agenda-. . La(s) fuente(s) de información utilizadas es(son) los parámetros entregados por la Oficina Asesora de Planeación. En caso de evidenciar observaciones, desviaciones o diferencias, se informan al proceso correspondiente para realizar los ajustes necesarios y remitir la información necesarios y remitir la información nuevamente. . Queda como evidencia Correo electrónico con solicitud de ajuste de la información o Presentación consolidada para la revisión por la Dirección._x000a_- El procedimiento 2210111-PR-196 &quot;Revisión por la dirección&quot;, Act. 6  indica que comité Directivo , autorizado(a) por resolución 494 de 2019, según el plan de sostenimiento y mejora del Sistema de Sistema de Gestión de la Calidad realiza la revisión del Sistema de Gestión de la Calidad por la Dirección, según la agenda establecida, durante la cual el Jefe Oficina Asesora de Planeación presenta en Comité Directivo, los temas acordes con la presentación consolidada y las condiciones generales de este procedimiento –ver Información a evaluar. De ser necesario, solicita la participación del responsable del tema analizado para ampliar información. La(s) fuente(s) de información utilizadas es(son)  Sistema de Gestión de la Calidad –ISO 9001:2015_x000a_a) Compromisos de las revisiones previas (ver formato 4202000-FT-1086 Seguimiento a Compromisos de Revisión por la Dirección). b) Cambios en el contexto  cuestiones internas y externas) de la organización pertinentes al SGC. c) La información sobre el desempeño y la eficacia del sistema, incluyendo tendencias de: 1. Satisfacción del cliente y la retroalimentación de las partes interesadas pertinentes (ver procedimientos PR-263 Elaboración y Análisis de Encuestas, PR-321 Estrategia Rendición de Cuentas de la Secretaría General, PR-291 Gestión de Peticiones Ciudadanas y PR-044 Seguimiento y Medición del Servicio a la Ciudadanía);_x000a_2. El grado en que se han cumplido los objetivos de la calidad (ver procedimiento PR-183 Monitoreo a los Planes Institucionales);_x000a_3. Desempeño de los procesos y conformidad de los productos y servicios (ver procedimientos PR-183 Monitoreo a los Planes Institucionales y PR-004 Control de salidas No Conformes y No Conformidades)._x000a_4. No conformidades y acciones correctivas (ver procedimiento PR-005 Acciones Correctivas, Preventivas y de Mejora);_x000a_5. Resultados de seguimiento y medición._x000a_6. Resultados de las auditorias (ver procedimientos PR-006 Auditorías Internas de Gestión y PR-361 Auditorías Internas de Calidad,_x000a_en el marco del Comité Institucional de Coordinación de Control Interno);_x000a_7. El desempeño de los proveedores externos (ver procedimientos PR-195 Interventoría y Supervisión y PR-022 Liquidación de contrato/convenio)._x000a_d) La adecuación de los recursos (ver procedimientos PR-182 Formulación de la Planeación Institucional, PR-027 Anteproyecto de_x000a_Presupuesto, PR-348 Gestión de Proyectos de Inversión, procesos PO-019 Gestión Estratégica de Talento Humano y PO-036_x000a_Gestión, Administración y Soporte de Infraestructura y Recursos Tecnológicos, PO-025 Gestión de Recursos Físicos, PO-033 Gestión_x000a_de Servicios Administrativos, PO-023 Gestión Financiera, PO-051 Estrategia de Tecnologías de la Información y las Comunicaciones_x000a_y PO-016 Comunicación Pública).. En caso de evidenciar observaciones, desviaciones o diferencias, se deja constancia en el acta para los ajustes correspondientes, y de requerirse se presenta en un próximo Comité.. Queda como evidencia Acta 2211600-FT-008 Comité Directivo de revisión al SGC, con observaciones o Acta de Comité Directivo de revisión al SGC, con temas tratados y compromisos diligenciados en el formato de seguimiento a compromisos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96 &quot;Revisión por la dirección&quot;, Act. 8  indica que Líderes de procesos, autorizado(a) por la caracterización del proceso, Según la periodicidad de seguimiento al plan e instrumentos establecidos para tal fin  verifica que: los productos correspondan a las acciones definidas; los plazos de realización se estén cumpliendo; y analiza las eventualidades que podrían afectar la normal ejecución.. La(s) fuente(s) de información utilizadas es(son)  plan de sostenimiento y mejora del Sistema de Gestión de la Calidad. En caso de evidenciar observaciones, desviaciones o diferencias,  se gestionan según lo establecido para reprogramar, replantear o formular las actividades, y se informa a la Oficina Asesora de Planeación con la respectiva justificación. . Queda como evidencia Solicitud de Acción Correctiva, preventiva y de mejora 2210111-FT-006 Acciones reprogramadas, replanteadas o reformuladas en la herramienta y/o Aplicativo del SIG o Acciones con reporte de avance en la herramienta y/o Aplicativo del SIG.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os"/>
    <s v="Rara vez (1)"/>
    <s v="Menor (2)"/>
    <s v="Baja"/>
    <s v="Se determina la probabilidad (1) Rara vez, ya que las actividades de control preventivas se normalizaron en los procedimientos posterior a la materialización del riesgo. El impacto pasa a (2) menor, ya que los efectos más significativos no se presentaro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l plan  sostenimiento y mejora del sistema de gestión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Incumplimiento parcial de compromisos en  la ejecución del plan  sostenimiento y mejora del sistema de gestión_x000a_- Plan ajustado y acta de subcomité de autocontrol_x000a__x000a_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casi seguro en atención a la materialización del riesgo extremo (probabilidad casi seguro , impacto moderado)._x000a_De acuerdo con los controles, la valoración del riesgo después de estos pasa a &quot;baja&quot;  (probabilidad 3 posible, impacto 1 insignificante)_x000a_Se actualizaron los controles de acuerdo con las nuevas versión del procedimiento 2210111-PR-196._x000a_Se actualizó el plan de mejoramiento definido, teniendo en cuenta lo establecido en la acción de mejora 2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ó la siguiente actividad clave “Ejecutar las actividades definidas en el plan de sostenimiento y mejora del Sistema de Gestión”._x000a_•Nombre del riesgo: Se cambio el nombre de riesgo incluyendo la categoría del riesgo y el evento definiéndose el siguiente riesgo: “Incumplimiento parcial de compromisos en la ejecución del plan de sostenimiento y mejora del sistema de gestión”._x000a_•Causas internas, externas y efectos: Se ajustaron las causas internas y externas y los efectos de conformidad con los cambios realizados en la matriz DOFA del proceso. _x000a_• Probabilidad:  Se redujo la calificación de la probabilidad en relación con la frecuencia en la que se ha presentado el riesgo con base en la nueva denominación del riesgo. _x000a_•Impacto: Se cambió la calificación de algunas perspectivas de impacto ubicándose en la matriz de calor en zona extrema. _x000a_•Actividades de control preventivo y detectivo: Se validaron los controles definidos en los procedimientos. _x000a_•Opción de manejo: Se acepta el riesgo teniendo en cuenta que, con los controles definidos para prevenir la materialización del riesgo de ejecutar las actividades definidas en el plan de sostenimiento y mejora del Sistema de Gestión se ubico en zona baja. _x000a_•Plan de contingencia:  Se validaron las actividades definidas en caso de que el riesgo se presente._x000a_• Se ajusto redacción de la explicación de la valoración de los riesgos _x000a_• Se actualizaron los controles detectivos de acuerdo con las nuevas versiones de los procedimientos  _x000a_• Se acepta el riesgo teniendo en cuenta que ya se actualizó  el procedimiento  2210111-PR-196   incluido en la acción de mejora  27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jecutar las actividades definidas en el Plan Estratégico Cuatrienal y Plan deAcción Institucional_x000a_Ejecutar las actividades definidas enlos Proyectos de Inversión, y el Presupuesto Anual"/>
    <s v="Incumplimiento parcial de compromisos"/>
    <s v="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í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Incumplimiento o atraso en los programas, proyectos y gestión de la Secretaria General._x000a__x000a__x000a__x000a_"/>
    <s v="- Suscripción y venta del registro distrital_x000a_- Publicación de actos administrativos en el registro distrital_x000a_- Impresión de artes gráficas para las entidades del distrito capital_x000a_- Inscripción programas de formación virtual para servidores públicos del Distrito Capital_x000a_- Visitas guiadas Archivo de Bogotá"/>
    <s v="- Todos los procesos en el Sistema de Gestión de Calidad_x000a__x000a__x000a__x000a_"/>
    <s v="- Todos los proyectos de inversión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Actividad 3 indica que El Comité Institucional de Gestión y Desempeño, autorizado(a) por la resolución  494 de 2019, cada cuatrienio  verifica los lineamientos y criterios metodológicos para la elaboración del plan estratégico institucional  cumplan con la normatividad vigente y los criterios emitidos por las entidades rectoras del tema. La(s) fuente(s) de información utilizadas es(son)  la normatividad vigente y los criterios emitidos por las entidades rectoras del tema. En caso de evidenciar observaciones, desviaciones o diferencias,  se devuelve para que realicen los ajustes a los que haya lugar.. Queda como evidencia Acta 2211600-FT-008 Comité Institucional de Gestión y Desempeño  y documentos base formulación de laplaneación estratégica ._x000a_- El procedimiento 2210111-PR-182 &quot;Formulación de la Planeación Institucional&quot; actividad 5 indica que El Comité Institucional de Gestión y Desempeño, autorizado(a) por la resolución  494 de 2019, cada año   verifica que los lineamientos y criterios metodológicos de la formulación de los planes institucionales cumplan con la normatividad vigente aplicable,  los lineamientos emitidos por las entidades competentes y los criterios generales establecidos por la Secretaría General. . La(s) fuente(s) de información utilizadas es(son) la normatividad vigente aplicable,  los lineamientos emitidos por las entidades competentes y los criterios generales establecidos por la Secretaría General . En caso de evidenciar observaciones, desviaciones o diferencias, se devuelve para que realicen los ajustes pertinentes . Queda como evidencia Acta 2211600-FT-008 Comité Institucional de Gestión y Desempeño._x000a_- El procedimiento 2210111-PR-182 &quot;Formulación de la Planeación Institucional&quot; actividad 6 indica que El Comité Institucional de Gestión y Desempeño, autorizado(a) por la resolución  494 de 2019, cada cuatrienio y cada año  verifica que la información del Plan Estratégico Institucional cumpla con los criterios de alineación, coherencia y consistencia de dicho plan y con los demás  nstrumentos de planeación. La(s) fuente(s) de información utilizadas es(son) Plan Estratégico Institucional. En caso de evidenciar observaciones, desviaciones o diferencias, se devuelve para que realicen los ajustes pertinentes.. Queda como evidencia Acta 2211600-FT-008 Comité Institucional de Gestión y Desempeño._x000a_- El procedimiento 4202000-PR-365 &quot;Actualización presupuestal de los Proyectos de Inversión&quot; Actividad 2  indica que Profesional y el Jefe de la Oficina Asesora de Planeación , autorizado(a) por Jefe Oficina Asesora de Planeación , Cada vez que se presente una solicitud por parte de la Gerencia del Proyecto o componente.  Analiza la solicitud y da viabilidad teniendo en cuenta:_x000a_Conceptos de gasto: Solicita a la Subdirección Financiera  Informe PREDIS de “Información presupuestal para un rubro por fuente de financiación y conceptos de gasto” y verifica que:_x000a_-La apropiación vigente y saldo de la apropiación disponible_x000a_sea igual a la apropiación disponible del Informe PREDIS._x000a_-El monto a contra-acreditar sea igual o menor al saldo de apropiación disponible._x000a_-La suma de los créditos sea igual a la de los contracréditos._x000a_-Los conceptos de gasto requeridos durante la vigencia se encuentren en el Informe PREDIS._x000a_-Si se reduce el valor de un concepto de gasto en una fuente determinada, para adicionarlo en otro, la fuente debe ser la misma._x000a_-Los cambios en los conceptos de gasto no modifiquen los  topes de las fuentes de financiación, ni el valor del rubro presupuestal._x000a_Si se cumple con lo anterior remite memorando a la Subdirección Financiera solicitando el ajuste en los conceptos de gasto, adjuntando el formato Movimientos_x000a_conceptos de gasto y continúa con la actividad 3._x000a_Cambios en actividades: Verifica que:_x000a_-No se afecte el valor del tope de meta, el valor esperado de la actividad no sea menor a la ejecución, registrada a la fecha._x000a_-La suma de los créditos sea igual a la de los contracréditos._x000a_Si se cumple con lo anterior, continúa con la actividad 4._x000a_Cambios en topes de metas: Verifica que:_x000a_-El movimiento presupuestal no afecte el cumplimiento de las metas del proyecto de inversión._x000a_-El valor tope de las metas no sea menor a la ejecución registrada a la fecha._x000a_-La apropiación vigente y saldo de la apropiación disponible sea igual a la apropiación disponible del Informe de Ejecución del Presupuesto de Inversiones Detallado porFuentes de Financiación de PREDIS. _x000a_-La suma de los créditos sea igual a la de los contracréditos._x000a_-Los cambios en los topes de meta que incluyan distintos componentes de un mismo proyecto sean realizados por el Gerente del Proyecto._x000a_-La información remitida cuente con el formato Justificación técnica y económica actualizaciones presupuestales 4202000-FT-1075._x000a_Si se cumple con lo anterior, continúa con la actividad 4._x000a_Creación conceptos de gasto: Diligencia el formato de la  SHD para la asociación y clasificación del nuevo concepto de gasto de inversión y remite a la Dirección de Presupuesto Distrital. Busca el nuevo concepto de gasto en las tablas del Sistema Consolidador de Hacienda e Información Pública (CHIP) y Formulario Único  territorial (FUT) para enviar mediante oficio a la Dirección de Presupuesto de la SHD, firmado por el jefe de la OAP solicitando su homologación._x000a_. La(s) fuente(s) de información utilizadas es(son) los criterios definidos en la tarea como condición previa para su viabilidad... En caso de evidenciar observaciones, desviaciones o diferencias, el profesional de la Oficina Asesora de Planeación informa mediante memorando o correo electrónico las inconsistencias de la solicitud y se devuelve a la actividad 1. Queda como evidencia Correo electrónico  Ejecución Proyecto de Inversión (Ajustar Solicitud),  o Correo electrónico Ejecución Proyecto de inversión, (Aprobación) o Memorando 2211600- FT-011 Solicitudmodificación conceptos de gasto proyectos de inversión o Oficio 2211600-FT-012 Solicitud asociación concepto de gasto Movimientos de conceptos de gasto 4202000-FT-1087 ._x000a_- El procedimiento 2210111-PR-183 &quot;Monitoreo a los Planes Institucionales&quot; acti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_x000a__x000a__x000a__x000a_"/>
    <s v="Fuerte_x000a_Fuerte_x000a_Fuerte_x000a_Fuerte_x000a_Moderado_x000a__x000a__x000a__x000a__x000a_"/>
    <s v="Moderado_x000a_Moderado_x000a_Moderado_x000a_Fuerte_x000a_Moderado_x000a__x000a__x000a__x000a__x000a_"/>
    <s v="Moderado_x000a_Moderado_x000a_Moderado_x000a_Fuerte_x000a_Moderado_x000a__x000a__x000a__x000a__x000a_"/>
    <s v="Moderado"/>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Actvidad 2  indica que Equipo profesional de la Oficina Asesora de Planeación, autorizado(a) por el jefe de la Oficina Asesora de Planeación, Trimestral o de acuerdo con los  requerimientos del Comité Institucional de Gestión y Desempeño Verifica el cumplimiento en el envió de las fichas de Seguimiento a los Planes institucionales 4202000-FT-1006, de acuerdo con las fechas establecidas, lacoherencia de los datos, los soportes suministrados, la implementación de las  recomendaciones de OAP. La(s) fuente(s) de información utilizadas es(son) formato 4202000-FT-1006 y Memorando. En caso de evidenciar observaciones, desviaciones o diferencias, el criterio de cumplimiento en el periodo de monitoreo  (Anticipado mayor a 100%, cumplido igual a 100%, satisfactorio mayor a 90% y menor a 100 %, aceptable (acción de mejora) mayor a 70% y menor o igual a90 %, nsuficiente (acción preventiva)mayor a 50% y menor o igual a 70 %,deficiente (acción correctiva) menor o iguala 50%) entre otros criterios. Queda como evidencia Memorando 2211600-FT-011 retroalimentación Plan de Acción Programación y Seguimiento a los Planes Institucionales 4202000-FT-1006._x000a_- El procedimiento 2210111-PR-183 &quot;Monitoreo a los Planes Institucionales&quot; Actvidad 3  indica que Profesional delegado de cada dependencia, autorizado(a) por Jefes de cada dependencia , Trimestral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 La(s) fuente(s) de información utilizadas es(son) Memorando 2211600-FT-011 Retroalimentación Plan de Acción Programación y Seguimiento a los Planes Institucionales 4202000-FT-1006 . En caso de evidenciar observaciones, desviaciones o diferencias, El criterio de identificación será el siguiente: Acciones de mejora: Es necesario establecer acciones de mejora cuando en el periodo monitoreado el nivel de cumplimiento sea mayor a 70% y menor o igual a 90 %. Acciones preventivas: Es necesario establecer acciones preventivas cuando en el periodo monitoreado el  nivel de cumplimiento esté sea mayor a 50% y menor o igual a 70 %. Acciones correctivas: Es necesario establecer acciones correctivas cuando en el periodo  monitoreado el nivel de cumplimiento sea menor o igual 50%, incumpliendo lo programado y cuando no se cumpla con la oportunidad en la entrega de la  información, conforme a lo estipulado en la actividad uno (1) de este procedimiento.. Queda como evidencia Solicitud de Acción Correctiva, preventiva y de mejora 2210111-FT-006 Memorando 2211600-FT-011 Respuesta de retroalimentación._x000a__x000a__x000a__x000a__x000a__x000a_"/>
    <s v="Fuerte_x000a_Fuerte_x000a_Moderado_x000a_Moderado_x000a__x000a__x000a__x000a__x000a__x000a_"/>
    <s v="Fuerte_x000a_Fuerte_x000a_Moderado_x000a_Moderado_x000a__x000a__x000a__x000a__x000a__x000a_"/>
    <s v="Fuerte_x000a_Fuerte_x000a_Moderado_x000a_Moderado_x000a__x000a__x000a__x000a__x000a__x000a_"/>
    <s v="Moderado"/>
    <s v="Todos"/>
    <s v="Rara vez (1)"/>
    <s v="Moderado (3)"/>
    <s v="Moderada"/>
    <s v="Se determina la probabilidad (1 ) rara vez ya que las actividades de control preventivas han evitado la materialización de éste riesgo en los últimos años. El impacto (3) moderado  ya que los efectos más significativos no se han presentado en el periodo y  se estan redefiniendo los controles."/>
    <s v="Reducir"/>
    <s v="- _x000a_Actualizar el procedimiento Formulación de la Planeación Institucional (2210111-PR-182), para  redefinir la actividad de control que indica que el comité Institucional de Gestión y Desempeño_x000a_verifica los lineamientos y criterios metodológicos para la elaboración del plan estratégico institucional  cumplan con la normatividad vigente y los criterios emitidos por las entidades rectoras del tema._x000a__x000a__x000a_- Actualizar el procedimiento Formulación de la Planeación Institucional (2210111-PR-182), para  redefinir la actividad de control que indica que el comité Institucional de Gestión y Desempeño   verifica que los lineamientos y criterios metodológicos de la formulación de los planes institucionales cumplan con la normatividad vigente aplicable,  los lineamientos emitidos por las entidades competentes y los criterios generales establecidos por la Secretaría General. _x000a_- Actualizar el procedimiento Formulación de la Planeación Institucional (2210111-PR-182), para  redefinir la actividad de control que indica que el comité Institucional de Gestión y Desempeño  verifica que la información del Plan Estratégico Institucional cumpla con los criterios de alineación, coherencia y consistencia de dicho plan y con los demás  instrumentos de planeación.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_x000a__x000a__x000a__x000a__x000a__x000a_________________x000a__x000a__x000a__x000a_- Actualizar el procedimiento Monitoreo a los Planes Institucionales (2210111-PR-183), para  redefinir la actividad de control que indica que el equipo de la Oficina Asesora de Planeación Verifica el cumplimiento en el envió de las fichas de Seguimiento a los Planes institucionales 4202000-FT-1006, de acuerdo con las fechas establecidas, lacoherencia de los datos, los soportes suministrados, la implementación de las  recomendaciones de Oficina Asesora de Planeación._x000a_- Actualizar el procedimiento Monitoreo a los Planes Institucionales (2210111-PR-183), para  redefinir la actividad de control que indica que el profesional delegado de cada dependencia analiza la retroalimentación y genera las acciones correctivas, preventivas y/o de mejora que promuevan el cumplimiento de las metas y actividades  programadas en cada uno de los indicadores del Plan de Acción, siendo registradas en el formato de acciones preventivas, correctivas y/o de mejora. _x000a__x000a__x000a__x000a__x000a__x000a_"/>
    <s v="- Jefe Oficina Asesora de Planeación _x000a_- Jefe Oficina Asesora de Planeación _x000a_- Jefe Oficina Asesora de Planeación _x000a__x000a_- Jefe Oficina Asesora de Planeación _x000a__x000a__x000a__x000a__x000a__x000a_________________x000a__x000a__x000a__x000a_- Jefe Oficina Asesora de Planeación _x000a_- Jefe Oficina Asesora de Planeación _x000a__x000a__x000a__x000a__x000a__x000a_"/>
    <s v="- Procedimiento Actualizado _x000a_- Procedimiento Actualizado _x000a_- Procedimiento Actualizado _x000a__x000a_- Procedimiento Actualizado _x000a__x000a__x000a__x000a__x000a__x000a_________________x000a__x000a__x000a__x000a_- Procedimiento Actualizado _x000a_- Procedimiento Actualizado _x000a__x000a__x000a__x000a__x000a__x000a_"/>
    <s v="29/05/2020_x000a_29/05/2020_x000a_29/05/2020_x000a__x000a_29/05/2020_x000a__x000a__x000a__x000a__x000a__x000a_________________x000a__x000a__x000a__x000a_29/05/2020_x000a_29/05/2020_x000a__x000a__x000a__x000a__x000a__x000a_"/>
    <s v="31/07/2020_x000a_31/07/2020_x000a_31/07/2020_x000a__x000a_31/07/2020_x000a__x000a__x000a__x000a__x000a__x000a_________________x000a__x000a__x000a__x000a_31/07/2020_x000a_31/07/2020_x000a__x000a__x000a__x000a__x000a__x000a_"/>
    <s v="- AP 17: Revisar el procedimiento El procedimiento 2210111-PR-182 &quot;Formulación de la Planeación Institucional&quot; para identificar ajustes de acuerdo con el mapa de riesgos del proceso.._x000a__x000a_Fortalecer la descripción de los controles relacionados con El procedimiento 2210111-PR-182 &quot;Formulación de la Planeación Institucional&quot; y realizar ajustes que se hayan identificado._x000a__x000a_Asociadas a: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AP 17: Realizar el trámite documental en el aplicativo SIG._x000a_- AP 17: Divulgar y socializar el procedimiento actualizado._x000a__x000a__x000a__x000a__x000a__x000a__x000a__x000a_________________x000a__x000a__x000a__x000a__x000a__x000a__x000a__x000a__x000a__x000a__x000a_"/>
    <s v="- Jefe Oficina Asesora de Planeación_x000a_- Jefe Oficina Asesora de Planeación_x000a_- Jefe Oficina Asesora de Planeación_x000a__x000a__x000a__x000a__x000a__x000a__x000a__x000a_________________x000a__x000a__x000a__x000a__x000a__x000a__x000a__x000a__x000a__x000a__x000a_"/>
    <s v="- Procedimiento 2210111-PR-182 &quot;Formulación de la Planeación Institucional&quot; actualizado_x000a_- Procedimiento 2210111-PR-182 &quot;Formulación de la Planeación Institucional&quot; actualizado_x000a_- Procedimiento 2210111-PR-182 &quot;Formulación de la Planeación Institucional&quot; actualizado_x000a__x000a__x000a__x000a__x000a__x000a__x000a__x000a_________________x000a__x000a__x000a__x000a__x000a__x000a__x000a__x000a__x000a__x000a__x000a_"/>
    <s v="09/05/2019_x000a_09/05/2019_x000a_09/05/2019_x000a__x000a__x000a__x000a__x000a__x000a__x000a__x000a_________________x000a__x000a__x000a__x000a__x000a__x000a__x000a__x000a__x000a__x000a__x000a_"/>
    <s v="07/01/2020_x000a_07/01/2020_x000a_29/05/2020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Acción Institucional y  ejecutar las actividades definidas en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erdida de imagen frente a las demás entidades del Distrito_x000a_- Perdida de recursos por reprocesos y devolución de productos_x000a_- Quejas o reclamaciones por parte de otra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Act. 4)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Act. 16)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i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amplió información en plan de contingencia. Se ajustó evidencias para el análisis de probabilidad por frecuencua antes del analisi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s v="Incumplimiento parcial de compromisos"/>
    <s v="en la elaboración de los impresos de acuerdo con las fechas y cantidades acordade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omenos naturales tales como inundación, sismo, biológicos, deslizamientos de masas, atmosféricos._x000a__x000a__x000a__x000a__x000a__x000a__x000a__x000a_"/>
    <s v="- Imagen_x000a_- Financiero_x000a_- Cumplimien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2213300-PR-098 &quot;Producción de artes gráficas para entidades distritales&quot; (Act. 2)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 El procedimiento 2213300-PR-098 &quot;Producción de artes gráficas para entidades distritales&quot;, (Act. 7)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Moderado_x000a_Fuerte_x000a_Fuerte_x000a__x000a__x000a__x000a__x000a__x000a__x000a_"/>
    <s v="Débil_x000a_Fuerte_x000a_Fuerte_x000a__x000a__x000a__x000a__x000a__x000a__x000a_"/>
    <s v="Moderado"/>
    <s v="Todos"/>
    <s v="Probable (4)"/>
    <s v="Moderado (3)"/>
    <s v="Alta"/>
    <s v="Disminuye la probabilidad (4 probable) ya que las actividades de control preventivas no han evitado la materialización de este riesgo. El impacto pasa a (2 menor) ya que los efectos más significativos no se presentaron."/>
    <s v="Reducir"/>
    <s v="- Complementar (Act.10) del procedimiento 2213300PR-098 con el seguimiento de la produccion en el Sofware Emlaze comparando ordenes recibidas con el avance reportado._x000a__x000a__x000a__x000a__x000a__x000a__x000a__x000a__x000a__x000a_________________x000a__x000a_- AP:21 Complementar (Act.10) del procedimiento 2213300PR-098 con el seguimiento de la produccion en el Software Emlaze comparando ordenes recibidas con el avance reportado._x000a__x000a__x000a__x000a__x000a__x000a__x000a__x000a__x000a_"/>
    <s v="- Gestor Calidad_x000a__x000a__x000a__x000a__x000a__x000a__x000a__x000a__x000a__x000a_________________x000a__x000a_- Gestor Calidad_x000a__x000a__x000a__x000a__x000a__x000a__x000a__x000a__x000a_"/>
    <s v="- Procedimiento 2213300-PR-098 &quot;Producción de artes gráficas para entidades distritales&quot; actualizado y socializado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15/07/2020_x000a__x000a__x000a__x000a__x000a__x000a__x000a__x000a__x000a__x000a_________________x000a__x000a_15/07/2020_x000a__x000a__x000a__x000a__x000a__x000a__x000a__x000a__x000a_"/>
    <s v="12/11/2020_x000a__x000a__x000a__x000a__x000a__x000a__x000a__x000a__x000a__x000a_________________x000a__x000a_12/11/2020_x000a__x000a__x000a__x000a__x000a__x000a__x000a__x000a__x000a_"/>
    <s v="- _x000a_AP:21 Capacitar a los funcionarios que hacen uso de la herramienta en el funcionamiento del Software con el fin de administrar técnicamente el aplicativo._x000a__x000a_- AP:21 Implementar los turnos de trabajo reglamentados por la Secretaria General, de acuerdo con las necesidades de la operación, con el fin de dar gestión y cobertura a las órdenes de producción._x000a_- AP:21 Asegurar la implementación y optimización del Software Emlaze como mínimo en el 70% de sus funcionalidades._x000a__x000a__x000a__x000a__x000a__x000a__x000a__x000a_________________x000a__x000a__x000a__x000a__x000a__x000a__x000a__x000a__x000a__x000a__x000a_"/>
    <s v="- Subdirector Imprenta Distrital_x000a_- Profesional universitario 219-09-asesor y Subdirector Tecnico_x000a_- Asesor-Profesional universitario 219-09_x000a__x000a__x000a__x000a__x000a__x000a__x000a__x000a_________________x000a__x000a__x000a__x000a__x000a__x000a__x000a__x000a__x000a__x000a__x000a_"/>
    <s v="- Evidencia de programación de capacitaciones al personal en la manipulación de la herramienta._x000a_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03/08/2020_x000a_15/12/2020_x000a_02/11/2020_x000a__x000a__x000a__x000a__x000a__x000a__x000a__x000a_________________x000a__x000a__x000a__x000a__x000a__x000a__x000a__x000a__x000a__x000a__x000a_"/>
    <s v="01/12/2020_x000a_14/04/2020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e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e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Incluir actividades para elfortalecimiento de controles y acciones posteriores y de tratamiento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Elaborar el Registro Distrital publicando los actos administrativos en el "/>
    <s v="Incumplimiento legal"/>
    <s v="con la publicación oportuna e íntegra de los actos administrativos (Registro Distrital)"/>
    <s v="Gestión de procesos"/>
    <s v="Operativo"/>
    <s v="- Deficiencia en la solicitud y los soportes, inconsistencia entre el archivo magnético y el físico._x000a_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ayor (4)"/>
    <s v="Moderado (3)"/>
    <s v="Moderado (3)"/>
    <s v="Moderado (3)"/>
    <s v="Mayor (4)"/>
    <s v="Alta"/>
    <s v="Se determina la probabilidad (rara vez 1) ya que el riesgo no se ha presentado en los úlimos 4 años y el impacto mayor obedece a las posibles sanciones legales y perdida de la imagen institucional."/>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la probabilidad (1 rara vez), ya que las actividades preventivas han evitado la materialización del riesgo, sin embargo, es necesario fortalecer las evidencias de uno de dichos controles. El impacto pasa a moderado ya la materialización de este riesgo puede afectar la imagen isntitucional y ocasionar sanciones disciplinarias."/>
    <s v="Reducir"/>
    <s v="_x000a__x000a_- AP:22 Actualización del 2213300-PR-097 incluyendo la nueva herramienta para solicitar la publicación del Registro Distrital de manera virtual y formalización en el SIG._x000a__x000a__x000a__x000a__x000a__x000a__x000a__x000a_________________x000a__x000a__x000a__x000a__x000a__x000a__x000a__x000a__x000a__x000a__x000a_"/>
    <s v="_x000a__x000a_- Gestor de calidad-Tecnico Operativo 314-04_x000a__x000a__x000a__x000a__x000a__x000a__x000a__x000a_________________x000a__x000a__x000a__x000a__x000a__x000a__x000a__x000a__x000a__x000a__x000a_"/>
    <s v="_x000a__x000a_- PR-097 actualizado, publicado y socializado._x000a__x000a__x000a__x000a__x000a__x000a__x000a__x000a_________________x000a__x000a__x000a__x000a__x000a__x000a__x000a__x000a__x000a__x000a__x000a_"/>
    <s v="_x000a__x000a_15/06/2020_x000a__x000a__x000a__x000a__x000a__x000a__x000a__x000a_________________x000a__x000a__x000a__x000a__x000a__x000a__x000a__x000a__x000a__x000a__x000a_"/>
    <s v="_x000a__x000a_13/10/2020_x000a__x000a__x000a__x000a__x000a__x000a__x000a__x000a_________________x000a__x000a__x000a__x000a__x000a__x000a__x000a__x000a__x000a__x000a__x000a_"/>
    <s v="- AP:22 Diseñar las estrategias para socializar la publicación de los actos administrativos en el nuevo sistema del Registro Distrital._x000a_- AP:22 Actualización del trámite de publicación de actos o documentos administrativos en SUIT y Guia de Trámites y socialización con usuarios internos._x000a_- AP:22 Socializar con las entidades, organismos y organos de control del Distrito Capital la metodología para la publicación de los actos y documentos administrativos en el sistema del Registro Distrital._x000a__x000a__x000a__x000a__x000a__x000a__x000a__x000a_________________x000a__x000a__x000a__x000a__x000a__x000a__x000a__x000a__x000a__x000a__x000a_"/>
    <s v="- Tecnico operativo 314-04_x000a_- Tecnico operativo 314-04_x000a_- Tecnico operativo 314-04_x000a__x000a__x000a__x000a__x000a__x000a__x000a__x000a_________________x000a__x000a__x000a__x000a__x000a__x000a__x000a__x000a__x000a__x000a__x000a_"/>
    <s v="- Estrategia de socialización._x000a_- Evidencias de la actualización en SUIT y Guia de Trámites._x000a_- Evidencias de socialización._x000a__x000a__x000a__x000a__x000a__x000a__x000a__x000a_________________x000a__x000a__x000a__x000a__x000a__x000a__x000a__x000a__x000a__x000a__x000a_"/>
    <s v="15/06/2020_x000a_16/06/2020_x000a_16/06/2020_x000a__x000a__x000a__x000a__x000a__x000a__x000a__x000a_________________x000a__x000a__x000a__x000a__x000a__x000a__x000a__x000a__x000a__x000a__x000a_"/>
    <s v="13/10/2020_x000a_14/10/2020_x000a_14/10/2020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Operativo"/>
    <s v="- Bajo nivel de gestión del software EMLAZE, como herramienta para el seguimiento de la producción de la Imprenta Distrital._x000a_- Deficiencia en el control de ingresos y salidas de insumos del almacen._x000a_- Falta de control sobre la materia prima sobrante._x000a__x000a__x000a__x000a_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Rara vez (1)"/>
    <s v="Menor (2)"/>
    <s v="Moderado (3)"/>
    <s v="Mayor (4)"/>
    <s v="Mayor (4)"/>
    <s v="Insignificante (1)"/>
    <s v="Menor (2)"/>
    <s v="Catastrófico (5)"/>
    <s v="Extrema"/>
    <s v="Se determina la probabilidad (1 rara vez) ya que las actividades de control preventivas han evitado la materialización del riesgo. El impacto se considra catastrófico (5 mayor) teniendo en cuenta los múltiples efectos que se generan con su materialización."/>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Catastrófico (5)"/>
    <s v="Extrema"/>
    <s v="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 Implementar acciones de control administrativo a los repuestos adquiridos para la maquinaria de artes gráficas, con el propósito de evitar la pérdida o hurto de los mismos._x000a_- AP:23 Incluir como control en el Procedimiento 2213300 PR-215 y formalizar en el SIG, el reporte mensual de  la disposición final de residuos peligrosos en el formato 4233100-FT-1037 y residuos aprovechables 2213300-FT-1036 generados por el proceso productivo. _x000a_- AP:23 Implementar formato de ingresos de materia prima de las entidades Distritales para el control en la recepción de insumos y formalizarlo en el SIG._x000a__x000a_Actualizar el procedimiento 2213300 PR-215 con la creación del nuevo control, su formato asociado y divulgación._x000a_- AP:21 Asegurar la implementación y optimización del Software Emlaze como mínimo en el 70% de sus funcionalidades.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019-18 y Auxiliar administrativo 407-27- Gestor de Calidad._x000a_- Asesor-Profesional universitario 219-09-Subdirector Tecnico_x000a__x000a__x000a__x000a__x000a__x000a__x000a_________________x000a__x000a__x000a__x000a__x000a__x000a__x000a__x000a__x000a__x000a__x000a_"/>
    <s v="- Comprobante de ingreso a almacen de repuestos existentes catalogados como sobrantes. _x000a_- Procedimiento actualizado 2213300-PR-215&quot;Recepción, entrega y control de materia prima, insumos y otros&quot;, formalización en SIG y divulgación._x000a_- Procedimiento actualizado 2213300-PR-215&quot;Recepción, entrega y control de materia prima, insumos y otros&quot;, formalización en SIG y divulgación._x000a_- _x000a_Reporte de porcentaje de implementación del sistema de información en la Subdirección de Imprenta Distrital._x000a__x000a__x000a__x000a__x000a__x000a__x000a_________________x000a__x000a__x000a__x000a__x000a__x000a__x000a__x000a__x000a__x000a__x000a_"/>
    <s v="15/12/2020_x000a_16/06/2020_x000a_16/06/2020_x000a_02/11/2020_x000a__x000a__x000a__x000a__x000a__x000a__x000a_________________x000a__x000a__x000a__x000a__x000a__x000a__x000a__x000a__x000a__x000a__x000a_"/>
    <s v="14/04/2021_x000a_14/10/2020_x000a_14/10/2020_x000a_02/03/2021_x000a__x000a__x000a__x000a__x000a__x000a__x000a_________________x000a__x000a_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identificarón las perspectivas del impacto y se definieron las acciones de tratamiento para el año 2020 y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o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oderado (3)"/>
    <s v="Insignificante (1)"/>
    <s v="Insignificante (1)"/>
    <s v="Insignificante (1)"/>
    <s v="Insignificante (1)"/>
    <s v="Catastrófico (5)"/>
    <s v="Extrema"/>
    <s v="Se determina la probabilidad (1 rara vez) ya que las actividades de control preventivas han evitado la materialización del riesgo. El impacto se considra catastrófico (5 mayor) teniendo en cuenta los múltiples efectos que se generan con su materialización."/>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parcialmente indica que el Subdirector de imprenta, autorizado(a) por el Director Distrital de Desarrollo Institucional, seman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Moderado_x000a_Fuerte_x000a_Fuerte_x000a__x000a__x000a__x000a__x000a__x000a__x000a_"/>
    <s v="Moderado_x000a_Fuerte_x000a_Fuerte_x000a__x000a__x000a__x000a__x000a__x000a__x000a_"/>
    <s v="Moderado"/>
    <s v="La mayoría"/>
    <s v="Rara vez (1)"/>
    <s v="Catastrófico (5)"/>
    <s v="Extrema"/>
    <s v="Se determina la probabilidad (1 rara vez) ya que las actividades de control preventivas han evitado la materialización del riesgo. El impacto se considra catastrófico (5 mayor) teniendo en cuenta que los riesgos de corupcion no se desplazan en la escala de impacto; sin embargo los controles detectivos existente son fuertes."/>
    <s v="Reducir"/>
    <s v="_x000a__x000a__x000a__x000a__x000a__x000a__x000a__x000a__x000a__x000a_________________x000a__x000a_- Complementar (Act.10) del procedimiento 2213300PR-098 con el seguimiento de la produccion en el Sofware Emlaze comparando ordenes recibidas con el avance reportado._x000a__x000a__x000a__x000a__x000a__x000a__x000a__x000a__x000a_"/>
    <s v="_x000a__x000a__x000a__x000a__x000a__x000a__x000a__x000a__x000a__x000a_________________x000a__x000a_- Gestor Calidad_x000a__x000a__x000a__x000a__x000a__x000a__x000a__x000a__x000a_"/>
    <s v="_x000a__x000a__x000a__x000a__x000a__x000a__x000a__x000a__x000a__x000a_________________x000a__x000a_- Procedimiento 2213300-PR-098 &quot;Producción de artes gráficas para entidades distritales&quot; actualizado y socializado_x000a__x000a__x000a__x000a__x000a__x000a__x000a__x000a__x000a_"/>
    <s v="_x000a__x000a__x000a__x000a__x000a__x000a__x000a__x000a__x000a__x000a_________________x000a__x000a_02/06/2020_x000a__x000a__x000a__x000a__x000a__x000a__x000a__x000a__x000a_"/>
    <s v="_x000a__x000a__x000a__x000a__x000a__x000a__x000a__x000a__x000a__x000a_________________x000a__x000a_14/09/2020_x000a__x000a__x000a__x000a__x000a__x000a__x000a__x000a__x000a_"/>
    <s v="- _x000a_AP:21 Capacitar a los funcionarios que hacen uso de la herramienta en el funcionamiento del Sofware con el fin de administrar tecnicamente el aplicativo._x000a__x000a_- AP:24 Realizar verificación periódica y seguimiento de reportes de los contadores de las máquinas de CTP e impresión y hacer un comparativo con los trabajos de las entidades distritales solicitados._x000a_- AP:24 Verificar periódicamente y hacer seguimiento del uso de planchas litográficas dentro del proceso de artes gráficas._x000a_- AP:21 Asegurar la implementación y optimización del Software Emlaze como mínimo en el 70% de sus funcionalidades._x000a_- AP:24 Programar jornadas de prevención y orientación para los funcionarios de la dependencia en aras de mejorar la atención al ciudadano y evitar la ocurrencia de faltas disciplinarias._x000a__x000a__x000a__x000a__x000a__x000a_________________x000a__x000a__x000a__x000a__x000a__x000a__x000a__x000a__x000a__x000a__x000a_"/>
    <s v="- Subdirector de imprenta_x000a_- Profesional Universitario 219-09-Asesor-Subdirector Tecnico_x000a_- Profesional Universitario 219-09-Asesor-Subdirector Tecnico_x000a_- Asesor-Profesional universitario 219-09-Subdirector Tecnico_x000a_- Subdirector tecnico_x000a__x000a__x000a__x000a__x000a__x000a_________________x000a__x000a__x000a__x000a__x000a__x000a__x000a__x000a__x000a__x000a__x000a_"/>
    <s v="- Evidencia de programación de capacitaciones al personal en la manipulación de la herramienta._x000a__x000a_- Reporte de los contadores máquinas de CTP e impresión y analisis de su verificación._x000a_- Reporte de planchas usadas y analisis de su verificación._x000a_- _x000a_Reporte de porcentaje de implementación del sistema de información en la Subdirección de Imprenta Distrital._x000a_- Evidencias de las jornadas_x000a__x000a__x000a__x000a__x000a__x000a_________________x000a__x000a__x000a__x000a__x000a__x000a__x000a__x000a__x000a__x000a__x000a_"/>
    <s v="03/08/2020_x000a_15/12/2020_x000a_15/12/2020_x000a_02/11/2020_x000a_10/06/2020_x000a__x000a__x000a__x000a__x000a__x000a_________________x000a__x000a__x000a__x000a__x000a__x000a__x000a__x000a__x000a__x000a__x000a_"/>
    <s v="01/12/2020_x000a_14/04/2021_x000a_14/04/2021_x000a_02/03/2021_x000a_08/10/2020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on y actualizacion de mapa de riesgos según el reporte de monitoreo efectuado a corte 31 de diciembre de 2019. Se identificarón las perspectivas del impacto y se definieron las acciones de tratamiento para el año 2020 y 2021."/>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Ejecutar las acciones para la gestión de la elaboración de impresos y el registro distrital."/>
    <s v="Interrupciones"/>
    <s v="en la elaboracion de impresos"/>
    <s v="Gestión de procesos"/>
    <s v="Operativo"/>
    <s v="- Falta de disponibilidad de los equipos e instalaciones debido a ejecucion de actividades de adecuacio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o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 1125 Fortalecimiento y modernización de la gestión pública distrital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iás."/>
    <s v="- El procedimiento PR-098 Producción de artes gráficas para entidades Distritales (Actividad 7) indica que Profesional universitario o auxiliar administrativo de coordinación de producción, autorizado(a) por Subdirector(a) de Imprenta, mensualmente o cuando se requiera comprueba el  estado  de la  maquinaria y equipo y verifica las cintas métricas. La(s) fuente(s) de información utilizadas es(son) el Cronograma de mantenimiento y estado de la maquina y el formato   “verificación   de   cintas   métricas”. En caso de evidenciar observaciones, desviaciones o diferencias, deberán informarlo en el formato  &quot;Reporte  y  seguimiento a  fallo  de maquinaria o    equipo&quot;  para que el supervisor del  contrato de  mantenimiento, solicite  el servicio a la empresa contratista; a la maquinaria o equipo que esté fuera deproducción por daño, le pondrán el formato &quot;Fuera de servicio&quot;. Queda como evidencia el Cronograma de mantenimiento, formatod de verificación de cintas métricas 2213300-FT-752, el Reporte y seguimiento a fallo de maquinaria o equipo 2213300-FT-793, y la Orden de Producción 2213300-FT-473._x000a_- El procedimiento PR-098 Producción de artes gráficas para entidades Distritales (Actividad 7) indica que el Gestor de calidad del Proceso, autorizado(a) por Subdirector(a) de Imprenta, mensualmente o cuando se requiera realiza la verificación del cumplimiento de los requisitos de la norma ISO 9001:2015 aplicables al proceso y las BPM (Buenas  prácticas  de  manufactura). La(s) fuente(s) de información utilizadas es(son) el formato &quot;Lista de verificación requisitos ISO9001:2015 Y BPM&quot;. En caso de evidenciar observaciones, desviaciones o diferencias, se dejarán las observaciones en el formato y se tomarán las medidas preventivas y correctivas pertinentes. (Ver 2210111-PR-005 Acciones correctivas, preventivas y de mejora). Queda como evidencia el formato LISTA DE VERIFICACIÓN REQUISITOS ISO 9001:2015 y BPM.._x000a__x000a__x000a__x000a__x000a__x000a__x000a__x000a_"/>
    <s v="Fuerte_x000a_Fuerte_x000a__x000a__x000a__x000a__x000a__x000a__x000a__x000a_"/>
    <s v="Fuerte_x000a_Débil_x000a__x000a__x000a__x000a__x000a__x000a__x000a__x000a_"/>
    <s v="Fuerte_x000a_Débil_x000a__x000a__x000a__x000a__x000a__x000a__x000a__x000a_"/>
    <s v="Moderado"/>
    <s v="La mayoría"/>
    <s v="- PR-098 Producción de artes gráficas para entidades Distritales_x000a_(Actividad 2) indica que Profesional universitario o auxiliar administrativo de coordinación de producción, autorizado(a) por Subdirector(a) de Imprenta, cada vez que se proyecte una respuesta de solicitud de cuantificación Si  la  Subdirección  de  Imprenta  Distrital  poralto    volumen    de    trabajo,    por    tiempo requerido    para    la    entrega,    u    otras especificaciones técnicas,  no le es posibleatender el respectivo requerimiento. La(s) fuente(s) de información utilizadas es(son) la programación de la producción. En caso de evidenciar observaciones, desviaciones o diferencias, deberá informarlo por escrito al solicitante que no esta en capacitadad de recibir el trabajo requerido. Queda como evidencia Oficio 2211600-FT-012 De respuesta informando aprobación de solicitud o el motivo de devolución._x000a_- El procedimiento 2213300-PR-098 &quot;Producción de artes gráficas para entidades distritales&quot; (Act. 10), indica que el Subdirector de imprenta, autorizado(a) por el Director Distrital de Desarrollo Institucional, seman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formato FT-836 ,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Moderado_x000a_Fuerte_x000a_Fuerte_x000a__x000a__x000a__x000a__x000a__x000a_"/>
    <s v="Fuerte_x000a_Moderado_x000a_Fuerte_x000a_Fuerte_x000a__x000a__x000a__x000a__x000a__x000a_"/>
    <s v="Fuerte_x000a_Moderado_x000a_Fuerte_x000a_Fuerte_x000a__x000a__x000a__x000a__x000a__x000a_"/>
    <s v="Moderado"/>
    <s v="Algunos"/>
    <s v="Posible (3)"/>
    <s v="Catastrófico (5)"/>
    <s v="Extrema"/>
    <s v="Se determina que la probabilidad es posible (3)  en razón a que se ha presentadoal menos 1 vez en los dos ultimos años y el impacto se mantiene catastrófico porque el grado de interrupción de operaciones internas por mas de 5 diás, a pesar de los controles que se están aplicando."/>
    <s v="Reducir"/>
    <s v="_x000a_- La Acción Correctiva No.32 se reprogramó en razón a que la aplicación de la Lista de verificación de requisitos norma ISO 9001:2015 y BPM no se ha podido implementar en ocasión a la suspensión de las actividades de planta hasta el 18/01/2021 que se reactive la operación._x000a_-  _x000a__x000a__x000a__x000a__x000a__x000a__x000a__x000a_________________x000a__x000a__x000a_- No es necesario ajustar el diseño del control, sino garantizar su aplicación._x000a__x000a__x000a__x000a__x000a__x000a__x000a__x000a_"/>
    <s v="_x000a_- Gestor de calidad_x000a__x000a__x000a__x000a__x000a__x000a__x000a__x000a__x000a_________________x000a__x000a__x000a_- Subdirector Tecnico_x000a__x000a__x000a__x000a__x000a__x000a__x000a__x000a_"/>
    <s v="_x000a_- Registro lista de verificación de requisitos FT-128 diligenciado._x000a__x000a__x000a__x000a__x000a__x000a__x000a__x000a__x000a_________________x000a__x000a__x000a_- Registro de reunión de produccion FT-836 diligenciado._x000a__x000a__x000a__x000a__x000a__x000a__x000a__x000a_"/>
    <s v="_x000a_18/01/2021_x000a__x000a__x000a__x000a__x000a__x000a__x000a__x000a__x000a_________________x000a__x000a__x000a_18/01/2021_x000a__x000a__x000a__x000a__x000a__x000a__x000a__x000a_"/>
    <s v="_x000a__x000a__x000a__x000a__x000a__x000a__x000a__x000a__x000a__x000a_________________x000a__x000a__x000a__x000a__x000a__x000a__x000a__x000a__x000a__x000a__x000a_"/>
    <s v="- AP:19 Realizar analisis del stock minimo de inventario de insumos de emergencia con el fin de contar con disponibilidad en caso de perdida o deterioro._x000a_- AP:19 Coordinar la realización de actividades de mantenimiento de la infraestructura, red contra incendios y tanque de agua._x000a_- AP:19 Elaborar, implementar y  hacer seguimiento al plan de mantenimiento a la maquinaria y equipos de artes graficas._x000a__x000a__x000a__x000a__x000a__x000a__x000a__x000a_________________x000a__x000a__x000a__x000a__x000a__x000a__x000a__x000a__x000a__x000a__x000a_"/>
    <s v="- Profesional universitario 219-18- Asesor-Subdirector tecnico._x000a_- Profesional Especializado 222-30- Subdirector Tecnico._x000a_- Profesional universitario 219-09- Subdirector Tecnico._x000a__x000a__x000a__x000a__x000a__x000a__x000a__x000a_________________x000a__x000a__x000a__x000a__x000a__x000a__x000a__x000a__x000a__x000a__x000a_"/>
    <s v="- Analisis del Stock minimo._x000a_- Correos o memorandos donde se requieran los mantenimientos._x000a_- Plan de mantenimiento_x000a__x000a__x000a__x000a__x000a__x000a__x000a__x000a_________________x000a__x000a__x000a__x000a__x000a__x000a__x000a__x000a__x000a__x000a__x000a_"/>
    <s v="15/12/2020_x000a_15/12/2020_x000a_15/07/2020_x000a__x000a__x000a__x000a__x000a__x000a__x000a__x000a_________________x000a__x000a__x000a__x000a__x000a__x000a__x000a__x000a__x000a__x000a__x000a_"/>
    <s v="14/04/2021_x000a_14/04/2021_x000a_12/11/2020_x000a__x000a__x000a__x000a__x000a__x000a__x000a__x000a_________________x000a__x000a__x000a__x000a__x000a__x000a__x000a__x000a__x000a__x000a__x000a_"/>
    <s v="- Reportar el riesgo materializado de Interrupciones en la elaboracio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sición de materiales e insumos de fabricación, alquiler de un local o una planta temporal para ej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on de impresos_x000a_- Registro acta de reunión de producción FT-836 diligenciada._x000a_- Acta de comite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7"/>
    <s v="Formular el Plan Estratégico de Tecnologías de la Información y las Comunicaciones"/>
    <s v="Decisiones erróneas o no acertadas"/>
    <s v="en la formulación del Plan Estratégico de Tecnologías de la Información y las Comunicaciones"/>
    <s v="Gestión de procesos"/>
    <s v="Estratégico"/>
    <s v="- Las personas que formulan el PETI no tienen los conocimientos y habilidades necesarias._x000a_-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 1081 Rediseño de la arquitectura de la plataforma tecnológica en la Secretaría General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_x000a_- Consolidar y revisar PETI(PR-116) PC#9 indica que el Jefe Oficina TIC y el Jefe Oficina Asesora de Planeación, autorizado(a) por manual de funciones, anualmente y/o cada vez que se actualice verifica cada uno de los capítulos que conforman el PETI. La(s) fuente(s) de información utilizadas es(son) la Guía Cómo estructurar el Plan Estratégico de Tecnologías de la Información -PETI - del Ministerio de las Tecnologías. En caso de evidenciar observaciones, desviaciones o diferencias,  en caso de evidenciar observaciones, desviaciones o diferencias, los jefes de la Oficina TIC y la Oficina Asesora de Planeación enviarán correo electrónico al equipo de delegados con las correspondientes justific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aboración de PETI basado en la AE (PR- 116) PC# 14 indica que los Jefes de dependencias que gestionan proyectos de  TI, autorizado(a) por manual de funciones, trimestralmente verifican el cumplimiento del plan de acción de los proyectos con componente TI. La(s) fuente(s) de información utilizadas es(son) seguimiento trimestral a los avances del PETI.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Registros formalizados._x000a_- Procedimiento actualizado PR-116._x000a__x000a_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_x000a__x000a__x000a__x000a__x000a__x000a__x000a__x000a_________________x000a__x000a_01/04/2020_x000a_01/04/2020_x000a_01/04/2020_x000a_01/04/2020_x000a__x000a__x000a__x000a__x000a__x000a_"/>
    <s v="31/07/2020_x000a_31/07/2020_x000a__x000a__x000a__x000a__x000a__x000a__x000a__x000a__x000a_________________x000a__x000a_31/07/2020_x000a_31/07/2020_x000a_31/07/2020_x000a_31/07/2020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Realizar seguimiento al PETI y a la ejecución del Plan del subsistema de gestión de seguridad de la información"/>
    <s v="Omisión"/>
    <s v="en la verificación del registro de activos de información"/>
    <s v="Gestión de procesos"/>
    <s v="Estratégico"/>
    <s v="- Falta ajustar algunas tareas específicas del proceso, identificación de cuellos de botella y nuevos puntos de control para mejorar el desempeño del proceso._x000a_- No disponer de suficiente personal capacitado en herramientas de última generación para la construcción y mantenimiento de aplicativos desarrollados, como también para atender los requerimientos del SGSI._x000a__x000a__x000a__x000a__x000a__x000a__x000a__x000a_"/>
    <s v="- Constante cambio en la normatividad y exceso de la misma._x000a_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Verificar el registro de activos de información (PR- 187) PC# 8 indica que Oficial de Seguridad de la Información, autorizado(a) por Jefe Oficina de Tecnologías de la Información y las Comunicaciones, anualmente verificar la información remitida por los responsables del proceso. La(s) fuente(s) de información utilizadas es(son) formato 2213200-FT-367 “Identificación, Valoración y Planes de Tratamiento a los Activos de Información”, de acuerdo con las instrucciones contenidas en la Guía para el inventario, clasificación, etiquetado de información, protección de datos personales y análisis de riesgos de los activos de información (2213200-GS-004). En caso de evidenciar observaciones, desviaciones o diferencias, si se encuentran inconsistencias, se informará mediante memorando electrónico al responsable del proceso, para que se realice los ajustes correspondientes. Queda como evidencia formato 2213200-FT-367 Identificación, Valoración y Planes de Tratamiento a los Activos de Información y Memorando 2211600-FT-011 Actividades plan de tratamien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Seguimiento plan de tratamiento (PR-187) PC #9: indica que Oficial de Seguridad de la Información y la Dependencia responsable, autorizado(a) por El Jefe de la Oficina de Tecnologías de la Información y las Comunicaciones, anualmente realiza el seguimiento a las actividades que componen. La(s) fuente(s) de información utilizadas es(son) plan de mitigación de acuerdo con las fechas de implementación del plan de mitigación, establecidas por la dependencia responsable de la ejecución. En caso de evidenciar observaciones, desviaciones o diferencias, En caso que la dependencia responsable incumpla las fechas de implementación del plan de mitigación, deberá elaborar memorando electrónico al Jefe de la oficina y/o dependencia dueño del activo de información con copia a control interno indicando los motivos de incumplimiento y fecha concreta de implementación. Queda como evidencia Formato 2213200-FT-367 Identificación, Valoración y Planes de Tratamiento a los Activos de Información y Memorando 2211600-FT-011 Motivos incumplimiento y fecha imple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9__x000a_Fortalecer los procedimientos PR-187 y PR-116 con base en las metodologías y lineamientos nacionales y distritales vigentes._x000a__x000a_AM: Nro. 2-2020 Actividad 2_x000a__x000a__x000a__x000a__x000a__x000a__x000a__x000a__x000a__x000a_________________x000a__x000a_- _x0009__x000a_Fortalecer los procedimientos PR-187 y PR-116 con base en las metodologías y lineamientos nacionales y distritales vigentes._x000a__x000a_AM: Nro. 2-2020 Actividad 2_x000a__x000a__x000a__x000a__x000a__x000a__x000a__x000a__x000a_"/>
    <s v="- Jefe de la OTIC_x000a__x000a__x000a__x000a__x000a__x000a__x000a__x000a__x000a__x000a_________________x000a__x000a_- Jefe de la OTIC_x000a__x000a__x000a__x000a__x000a__x000a__x000a__x000a__x000a_"/>
    <s v="- PR-187actualizado._x000a__x000a__x000a__x000a__x000a__x000a__x000a__x000a__x000a__x000a_________________x000a__x000a_- PR-187actualizado._x000a__x000a__x000a__x000a__x000a__x000a__x000a__x000a__x000a_"/>
    <s v="01/04/2020_x000a__x000a__x000a__x000a__x000a__x000a__x000a__x000a__x000a__x000a_________________x000a__x000a_01/04/2020_x000a__x000a__x000a__x000a__x000a__x000a__x000a__x000a__x000a_"/>
    <s v="31/07/2020_x000a__x000a__x000a__x000a__x000a__x000a__x000a__x000a__x000a__x000a_________________x000a__x000a_31/07/2020_x000a__x000a__x000a__x000a__x000a__x000a__x000a__x000a__x000a_"/>
    <s v="- Reportar el riesgo materializado de Omisión en la verificación del registro de activos de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a verificación del registro de activos de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Realizar seguimiento al PETI y a la ejecución del Plan del subsistema de gestión de seguridad de la información"/>
    <s v="Omisión"/>
    <s v="en el seguimiento y retroalimentación a los avances de proyectos de alto componente TIC definidos en el PETI"/>
    <s v="Gestión de procesos"/>
    <s v="Estratégico"/>
    <s v="- Las personas que realizan el seguimiento no tienen los conocimientos y habilidades necesarias._x000a_- La información para realizar el seguimiento al PETI  no es oportuna.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x000a__x000a_________________x000a__x000a_- _x0009__x000a_Fortalecer los procedimientos PR-187 y PR-116 con base en las metodologías y lineamientos nacionales y distritales vigentes._x000a_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
    <s v="- Jefe de la OTIC_x000a_- Jefe de la OTIC_x000a__x000a__x000a__x000a__x000a__x000a__x000a__x000a__x000a_________________x000a__x000a_- Jefe de la OTIC_x000a_- Jefe de la OTIC_x000a_- Jefe de la OTIC_x000a__x000a__x000a__x000a__x000a__x000a__x000a_"/>
    <s v="- Registros formalizados._x000a_- Procedimiento actualizado PR-116._x000a__x000a__x000a__x000a__x000a__x000a__x000a__x000a__x000a_________________x000a__x000a_- Procedimiento actualizado PR-116._x000a_- Registros formalizados._x000a_- Procedimiento actualizado PR-116._x000a__x000a__x000a__x000a__x000a__x000a__x000a_"/>
    <s v="01/04/2020_x000a_01/04/2020_x000a__x000a__x000a__x000a__x000a__x000a__x000a__x000a__x000a_________________x000a__x000a_01/04/2020_x000a_01/04/2020_x000a_01/04/2020_x000a__x000a__x000a__x000a__x000a__x000a__x000a_"/>
    <s v="31/07/2020_x000a_31/07/2020_x000a__x000a__x000a__x000a__x000a__x000a__x000a__x000a__x000a_________________x000a__x000a_31/07/2020_x000a_31/07/2020_x000a_31/07/2020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Desarrollar la gestión de soluciones tecnológicas"/>
    <s v="Supervisión inapropiada"/>
    <s v="en el desarrollo de soluciones tecnológicas"/>
    <s v="Gestión de procesos"/>
    <s v="Estratégic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idoneidad en el personal que desarrolla  las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PR-106 Analisis, Diseño, desarrollo e implementacion de soluciones PC#3  indica que elrofesional de la Oficina de Tecnologías de la Información y las Comunicaciones asignado Profesionales de las dependencias funcionales, autorizado(a) por los Jefes de dependencias solicitantes y el Jefe de la Oficina TIC,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caso de que el requerimiento o solicitud tecnológica no sea claro se solicita aclaración a la dependencia solicitante mediante memorando, correo o reunión._x000a_En caso de que el requerimiento o solicitud tecnológica se evalué como no viable o viable parcialmente se informa a la dependencia solicitante mediante memorando electrónico. Queda como evidencia memorando 2211600- FT-011 indicando no viabilidad o viabilidad parcial  y Sistema de Gestión de Servicios._x000a_- PR-106 Analisis, Diseño, desarrollo e implementacion de soluciones PC#5 indica que el Profesional de la Oficina de Tecnologías de la Información y las Comunicaciones asignado y los Profesionales de las dependencias funcionales que reportan PETI, autorizado(a) por los Jefes de dependencias solicitantes y el Jefe de la Oficina TIC, cada vez que se realice el seguimiento de la solución o requerimiento valida en el seguimiento o control al requerimiento tecnológico que se realice según la clasificación de la solución o requerimiento: 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Si se trata de un requerimiento tecnológico sujeto a un plan de trabajo o cronograma de actividades se debe verificar el cumplimiento de las actividades y/o requerimientos técnicos periódicamente en el Subcomité de Autocontrol a través del informe que se presenta del Sistema de Gestión de Incidentes. La(s) fuente(s) de información utilizadas es(son) Informe de ejecucion del contrato o Acta de requerimiento de entrega del Sistema de Gestión Contractual,  Sistema de Gestión de Servicios y/o el memorando 2211600- FT-011 de avance al PETI. En caso de evidenciar observaciones, desviaciones o diferencias, se informará a la dependencia solicitante mediante memorando electrónico. Queda como evidencia memorando 2211600- FT-011 informando las inconistencias encontradas en el seguimiento de la solucion o requeirmiento y en el Sistema de Gestión de Servicios._x000a_- PR-106 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_x000a_informando inconsistencia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quot;Analisis, Diseño, desarrollo e implementacion de soluciones PC#8 indica que el Profesional de la Oficina de Tecnologías de la Información y las Comunicaciones asignado y los Profesionales de las dependencias funcionales que reportan PETI, autorizado(a) por los Jefes de dependencias solicitantes y el Jefe de la Oficina TIC, cada vez que se solicite el ingreso al cuarto de medios verifica que la documentación recibida cumpla con los criterios según la clasificación de la solución o requerimiento tecnológico. La(s) fuente(s) de información utilizadas es(son) Metodología para el Desarrollo y Mantenimiento de Soluciones 4204000-OT- 006 o la ficha técnica según sea el caso. En caso de evidenciar observaciones, desviaciones o diferencias,  o de documentos incompletos se informa mediante memorando electrónico para solicitar la subsanación en el menor tiempo posible. Queda como evidencia memorando 2211600-FT-011 informando inconsistenci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Estructura de la Oficina TIC insuficiente para atender la demanda de servicios de TI._x000a_- Conflicto de intereses.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de PETI basado en la AE (PR- 116) PC# 6 indica que el Jefe de la Oficina de Tecnologías de la información y las comunicaciones y el jefe de la Oficina Asesora de Planeación, autorizado(a) por manual de funciones, anualmente y/o cada vez se actualice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observaciones  para que realicen los ajustes. Queda como evidencia correo electrónico, Proyecto PETI con observaciones  ._x000a_- Elaboración de PETI basado en la AE (PR- 116) PC# 9 indica que el Jefe de la Oficina de Tecnologías de la información y las comunicaciones y el jefe de la Oficina Asesora de Planeación, autorizado(a) por manual de funciones, anualmente y/o cada vez se actualice verifica  cada uno de los capítulos que conforman el PETI.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observación para que realicen los ajustes. Queda como evidencia correo electrónico, observaciones proyecto PETI.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aboración de PETI basado en la AE (PR- 116) PC# 14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reporta retrasos o deviaciones explicando sus causas y las medidas tomadas para su cumplimiento. Queda como evidencia memorando con avances de proyectos TI._x000a_- Elaboración de PETI basado en la AE (PR- 116) PC# 15 indica que el Jefe de la Oficina de Tecnologías de la información y las comunicaciones , autorizado(a) por manual de funciones, trimestralmente revisa el seguimiento al avance de los proyectos con alto componente TI. La(s) fuente(s) de información utilizadas es(son)  el memorando remitido por las dependencias con el avance efectuado en el periodo contra el PETI publicado en el SIG. En caso de evidenciar observaciones, desviaciones o diferencias, el Jefe de Oficina TIC realiza la retroalimentación con el resultado de la evaluación . Queda como evidencia memorando de retroaliment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_x000a_________________x000a_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 Formalizar los registros de seguimiento a proyectos con componente TI y el del levantamiento de proyectos con componente TI articulándolo con activos de información._x000a__x000a_AM: Nro. 2-2020 Actividad 1_x000a_- _x0009__x000a_Fortalecer los procedimientos PR-187 y PR-116 con base en las metodologías y lineamientos nacionales y distritales vigentes._x000a__x000a_AM: Nro. 2-2020 Actividad 2_x000a__x000a__x000a__x000a__x000a__x000a_"/>
    <s v="- Jefe de la OTIC_x000a_- Jefe de la OTIC_x000a_- Jefe de la OTIC_x000a_- Jefe de la OTIC_x000a__x000a__x000a__x000a__x000a__x000a__x000a_________________x000a__x000a_- Jefe de la OTIC_x000a_- Jefe de la OTIC_x000a_- Jefe de la OTIC_x000a_- Jefe de la OTIC_x000a__x000a__x000a__x000a__x000a__x000a_"/>
    <s v="- Registros formalizados._x000a_- Procedimiento actualizado PR-116._x000a_- Registros formalizados._x000a_- Procedimiento actualizado PR-116._x000a__x000a__x000a__x000a__x000a__x000a__x000a_________________x000a__x000a_- Registros formalizados._x000a_- Procedimiento actualizado PR-116._x000a_- Registros formalizados._x000a_- Procedimiento actualizado PR-116._x000a__x000a__x000a__x000a__x000a__x000a_"/>
    <s v="01/04/2020_x000a_01/04/2020_x000a_01/04/2020_x000a_01/04/2020_x000a__x000a__x000a__x000a__x000a__x000a__x000a_________________x000a__x000a_01/04/2020_x000a_01/04/2020_x000a_01/04/2020_x000a_01/04/2020_x000a__x000a__x000a__x000a__x000a__x000a_"/>
    <s v="31/07/2020_x000a_31/07/2020_x000a_31/07/2020_x000a_31/07/2020_x000a__x000a__x000a__x000a__x000a__x000a__x000a_________________x000a__x000a_31/07/2020_x000a_31/07/2020_x000a_31/07/2020_x000a_31/07/2020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r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 Documental en el procedimiento de auditorias internas de gestión la verificación de los programas de auditoria respecto a lo establecido en el Código de Ética del Auditor._x000a_- Solicitar a cada auditor interno al inicio de cada auditoria la manifestación de no estar incurso en conflicto de interés_x000a__x000a__x000a__x000a__x000a__x000a__x000a__x000a_________________x000a__x000a__x000a__x000a__x000a__x000a__x000a__x000a__x000a__x000a__x000a_"/>
    <s v="- Profesional especializado OCI _x000a_- Jefe Oficina de Control Interno_x000a_- Jefe Oficina de Control Interno_x000a__x000a__x000a__x000a__x000a__x000a__x000a__x000a_________________x000a__x000a__x000a__x000a__x000a__x000a__x000a__x000a__x000a__x000a__x000a_"/>
    <s v="- Procedimiento actualizado _x000a_- Procedimiento actualizado _x000a_- Documento formalizado por cada auditor_x000a__x000a__x000a__x000a__x000a__x000a__x000a__x000a_________________x000a__x000a__x000a__x000a__x000a__x000a__x000a__x000a__x000a__x000a__x000a_"/>
    <s v="20/08/2019_x000a_04/05/2020_x000a_0405/2020_x000a__x000a__x000a__x000a__x000a__x000a__x000a__x000a_________________x000a__x000a__x000a__x000a__x000a__x000a__x000a__x000a__x000a__x000a__x000a_"/>
    <s v="29/05/2020_x000a_29/05/2020_x000a_31/12/2020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laborar el Plan Anual de Auditorías el cual incorpora todas las actividades de aseguramiento, seguimiento y fomento del autocontrol."/>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 1125 Fortalecimiento y modernización de la gestión pública distrital_x000a__x000a__x000a__x000a_"/>
    <s v="Posible (3)"/>
    <s v="Moderado (3)"/>
    <s v="Moderado (3)"/>
    <s v="Menor (2)"/>
    <s v="Insignificante (1)"/>
    <s v="Insignificante (1)"/>
    <s v="Mayor (4)"/>
    <s v="Mayor (4)"/>
    <s v="Extrema"/>
    <s v="Se determinó la probabilidad en (posible 3)  dado que la situación se presentó al menos una vez en los últimos 2 años (3). El impacto (mayor 3) obedece a que genera incumplimiento en las metas y objetivos institucionales."/>
    <s v="- El procedimiento  2213100-PR-209 &quot; Administración de los programas de formación&quot;  indica que el Profesional Especializado de la Subdirección Técnica de Desarrollo Institucional , autorizado(a) por el Director(a) y/o Subdirector (a) Técnico de Desarrollo Institucional, anualmente  verifica temáticas a  ofertar . La(s) fuente(s) de información utilizadas es(son) Temas transversales de gestión pública Distrital, basado en el Plan de Desarrollo Distrital Vigente, Directrices de la Alta Gerencia. Estrategias de Apropiación de Políticas Pública, Modelos de Gestión, necesidades de las entidades, Contratos y/o convenios vigentes, Encuestas , Planes institucionales de Capacitación  . En caso de evidenciar observaciones, desviaciones o diferencias, se realizan ajustes si hay lugar a ello para aprobación de la versión final,. Queda como evidencia el Documento oferta académica Final, Evidencia de reunión Aprobación de temáticas de Formación, Registro de Asistencia Aprobación de temáticas de Formación._x000a_- El procedimiento  2213100-PR-209 &quot; Administración de los programas de formación&quot; indica que el Director(a) y/o Subdirector(a) Técnico (a) de Desarrollo Institucional, Profesional y/o Profesional  especializado (a) de la Subdirección Técnica de Desarrollo Institucional, autorizado(a) por el Director(a) y/o Subdirector(a) Técnico (a) de Desarrollo Institucional, Mensualmente realiza seguimiento a  través del subcomité de autocontrol. La(s) fuente(s) de información utilizadas es(son) Plan anual de trabajo. En caso de evidenciar observaciones, desviaciones o diferencias, si es necesario se realizan los ajustes pertinentes. Queda como evidencia Plan de trabajo anual con temáticas de formación, Actas subcomité de autocontrol de la Subdirección Técnica de la Dirección Distrital de Desarrollo Institucional, Registro de asistencia subcomité de autocontrol de la Subdirección Técnica de la Dirección Distrital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anualmente  envía correo de confirmación de la preinscripción a quienes se registraron, remite los listados de los preinscritos a las oficinas de  talento humano de las entidades distritales para su validación y confirmación, según los requisitos establecidos para los cursos y/o diplomados. Consolida el listado definitivo de admitidos, revisando los listados remitidos por las oficinas de talento humano de las entidades y organismos distritales, y traslada al administrador del sistema para realizar la matricula en la plataforma MLS. La(s) fuente(s) de información utilizadas es(son) listados de los preinscritos remitidos por las oficinas de talento humano. En caso de evidenciar observaciones, desviaciones o diferencias,  Informa por correo electrónico a los preinscritos, sí fueron admitidos o no. Queda como evidencia Formulario de preinscripción, listado de preinscritos, correos electrónicos de remisión de los listados de preinscritos por entidad, correos electrónicos de las Oficinas de Talento Humano adjuntando los listados de participantes, debidamente validada y listado definitivo de admitidos por entidad.._x000a_- 2213100-PR-209 indica que El Director(a) y/o Subdirector(a) Técnico (a) de Desarrollo Institucional, autorizado(a) por mediante resolución 097 de 2018 manual de funciones, cada vez que se realice el proceso Revisa los documentos precontractuales validando mediante firma, haciendo envío de los mismos a través de comunicación oficial. La(s) fuente(s) de información utilizadas es(son) Estudios previos, análisis de mercado, matriz de riesgos, anexo técnico y estudio de sector. En caso de evidenciar observaciones, desviaciones o diferencias, se debe ajustar los documentos de la etapa precontractual. Queda como evidencia Correo electrónico de validación o solicitud de ajustes documentos pre contractuales, memorando envío de documentos pre contractuales._x000a__x000a__x000a__x000a__x000a__x000a_"/>
    <s v="Fuerte_x000a_Débil_x000a_Fuerte_x000a_Fuerte_x000a__x000a__x000a__x000a__x000a__x000a_"/>
    <s v="Fuerte_x000a_Fuerte_x000a_Fuerte_x000a_Fuerte_x000a__x000a__x000a__x000a__x000a__x000a_"/>
    <s v="Fuerte_x000a_Débil_x000a_Fuerte_x000a_Fuerte_x000a__x000a__x000a__x000a__x000a__x000a_"/>
    <s v="Moderado"/>
    <s v="Todas"/>
    <s v="- El procedimiento  2213100-PR-209 &quot; Administración de los programas de formación&quot; indica que Profesional especializado (a) de la Subdirección técnica de Desarrollo Institucional,  Profesional universitario, de la Subdirección técnica de Desarrollo Institucional,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 En caso de evidenciar observaciones, desviaciones o diferencias, informa mediante correo electrónico  a la Oficina de Tecnologías de la Información y comunicaciones, anexando los registros de  fallos en la plataforma.      . Queda como evidencia Correo electrónico notificación falla de la  plataforma de formación    ._x000a_- El procedimiento de Auditorías Internas de Gestión PR-006      indica que el auditor designado   , autorizado(a) por  el Jefe de la Oficina de Control Interno    ,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Queda como evidencia el Informe de Auditoría y papeles de trabajo    ._x000a_- El procedimiento de Auditorías Internas de Calidad PR-361     indica que el Equipo Auditor   , autorizado(a) por  el Jefe de la Oficina de Control Interno    ,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Queda como evidencia el Informe de Auditoría de Calidad y Registros de Asistencia   .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s v="Baja"/>
    <s v="La valoración obtenida evidencia que los controles establecidos para el presente riesgo permiten reducir su impacto  pasando de una zona extrema a una zona baja en el mapa de calor. "/>
    <s v="Reducir"/>
    <s v="_x000a_- Ajustar la periodicidad para realizar seguimiento con el fin de  identificar el avance, las observaciones, desviaciones o diferencias en el desarrollo.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Procedimientos modificados con controles para mitigar el riesgo_x000a__x000a__x000a__x000a__x000a__x000a__x000a__x000a__x000a_________________x000a__x000a__x000a__x000a__x000a__x000a__x000a__x000a__x000a__x000a__x000a_"/>
    <s v="_x000a_04/05/2020_x000a__x000a__x000a__x000a__x000a__x000a__x000a__x000a__x000a_________________x000a__x000a__x000a__x000a__x000a__x000a__x000a__x000a__x000a__x000a__x000a_"/>
    <s v="_x000a_30/08/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 Pérdida del conocimiento institucional, que genera obsolescencia de la gestión._x000a_- Imagen institucional desmejorada por la deficiente divulgación, en materia de acciones, decisiones y resultados de la gestión del Distrito Capital.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0"/>
    <s v="Gestionar los recursos necesarios para el ingreso a bodega y registro en los inventarios de los bienes objeto de solicitud."/>
    <s v="Errores (fallas o deficiencias)"/>
    <s v="en  el ingreso, suministro y baja  de bienes de consumo, consumo controlado y devolutivo de los inventarios de la entidad"/>
    <s v="Gestión de procesos"/>
    <s v="Operativo"/>
    <s v="- La información de entrada que se requiere para desarrollar las actividades no es oportuna, suficiente, clara,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_x000a__x000a__x000a__x000a__x000a_"/>
    <s v="- Cambios constantes en la normativa vigente._x000a_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Insignificante (1)"/>
    <s v="Insignificante (1)"/>
    <s v="Mayor (4)"/>
    <s v="Moderado (3)"/>
    <s v="Insignificante (1)"/>
    <s v="Moderado (3)"/>
    <s v="Mayor (4)"/>
    <s v="Alta"/>
    <s v="Se determina la probabilidad (1 rara vez) ya que el riesgo nunca se ha materializado o no se ha presentado en los últimos cuatro años. El impacto (4 mayor) obedece sanción por parte del ente de control u otro ente regulador."/>
    <s v="- Actividad (2) PR-148 &quot;Ingreso o entrada de bienes&quot;: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quot;Ingreso o entrada de bienes&quot;: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quot;Egreso o salida definitiva de bienes&quot;: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quot;Egreso o salida definitiva de bienes&quot;: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quot;Egreso o salida definitiva de bienes&quot;: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quot;Egreso o salida definitiva de bienes&quot;: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quot;Egreso o salida definitiva de bienes&quot;: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_______________x000a__x000a_- AC # 36 (Actividad 1) Realizar un diagnóstico de los procedimientos PR-148, PR-236 y PR-235 en cuanto a que actividades y tareas se deben realizar para su cumplimiento; así como los registros requeridos que dan cuenta de la gestión del mismo._x000a_- AC # 36 (Actividad 1) Realizar un diagnóstico de los procedimientos PR-148, PR-236 y PR-235 en cuanto a que actividades y tareas se deben realizar para su cumplimiento; así como los registros requeridos que dan cuenta de la gestión del mismo.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5/11/2019_x000a_05/11/2019_x000a_05/11/2019_x000a_05/11/2019_x000a_05/11/2019_x000a__x000a__x000a__x000a__x000a__x000a_________________x000a__x000a_05/11/2019_x000a_05/11/2019_x000a__x000a__x000a__x000a__x000a__x000a__x000a__x000a_"/>
    <s v="31/03/2020_x000a_31/03/2020_x000a_31/03/2020_x000a_31/03/2020_x000a_31/03/2020_x000a__x000a__x000a__x000a__x000a__x000a_________________x000a__x000a_31/03/2020_x000a_31/03/2020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Preparar y generar la cuenta mensual de almacén con destino a la Subdirección Financiera"/>
    <s v="Errores (fallas o deficiencias)"/>
    <s v="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 Todos los proyectos de inversión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quot;Cuenta mensual de almacén&quot;: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e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Programar el seguimiento y control de bienes"/>
    <s v="Errores (fallas o deficiencias)"/>
    <s v="en el seguimiento y control de la información de los bienes de propiedad de la entidad"/>
    <s v="Gestión de procesos"/>
    <s v="Operativ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3) PR-235 &quot;Control y seguimiento de bienes&quot;: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Seguimiento y control de la información de los bienes de propiedad de la entidad"/>
    <s v="Desvío de recursos físicos o económicos"/>
    <s v="durante el seguimiento y control de la información de los bienes de propiedad de la entidad"/>
    <s v="Corrupción"/>
    <s v="Operativ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quot;Control y seguimiento de bienes&quot;: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quot;Control y seguimiento de bienes&quot;: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quot;Control y seguimiento de bienes&quot;: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quot;Control y seguimiento de bienes&quot;: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P # 3 Actividad 1. Realizar revisión aleatoria en sitio hacia los elementos que han sido objeto de &quot;salidas&quot; dentro de la Subdirección de Servicios Administrativos sobre la información ingresada, con el fin de verificar la calidad de la información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 Subdirectora de Servicios Administrativos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 Informe Semestral sobre revisión aleatoria.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01/04/2020_x000a__x000a__x000a__x000a__x000a__x000a__x000a_________________x000a__x000a_22/10/2018_x000a_22/10/2018_x000a__x000a__x000a__x000a__x000a__x000a__x000a__x000a_"/>
    <s v="31/03/2020_x000a_31/03/2020_x000a_31/03/2020_x000a_31/12/2020_x000a__x000a__x000a__x000a__x000a__x000a__x000a_________________x000a__x000a_31/03/2020_x000a_31/03/2020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s v="Errores (fallas o deficiencias)"/>
    <s v="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se cumpla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actividad 2 del Procedimiento gestión, seguimiento y coordinación del Sistema Unificado Distrital de Inspección, Vigilancia y Control, y los requisitos legales definidos para la gestión del SUDIVC. En caso de evidenciar observaciones, desviaciones o diferencias, se realizan los ajustes al cronograma de trabajo (matriz de seguimiento) . Queda como evidencia cronograma de trabajo (matriz de seguimiento).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Poner en operación los medios de interacción ciudadana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Administración del Modelo Multicanal de servicio a la Ciudadanía, en el instructivo canal presencial (4222000-IN-064) indica que el técnico operativo de soporte del SUPERCADE, autorizado(a) por el/la profesional responsable del punto , diariamente efectúa seguimiento por medio verificación in situ del funcionamiento de los equipos activos de la Secretaría General. La(s) fuente(s) de información utilizadas es(son) Condiciones generale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contrato interadministrativo celebrado para la operación de la Línea 195 indica que el operador debe disponer de soporte tecnológico , autorizado(a) por La ETB en cumplimiento del anexo técnico funcional del contrato interadministrativo , diariamente  deberá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genera una incidencia y se reporta a ETB y al profesional responsable de la Línea 195 . . Queda como evidencia Bitácora de validación._x000a_- El procedimiento Administración del Modelo Multicanal de servicio a la Ciudadanía, en el instructivo canal presencial (4222000-IN-064) indica que el Profesional responsable de punto SuperCADE, autorizado(a) por lo indicado en el instructivo paso 3,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s v="Errores (fallas o deficiencias)"/>
    <s v="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 Alta rotación en las entidades del personal responsable de las relaciones interinstitucionales. 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Administración del Modelo Multicanal de Servicio a la Ciudadanía indica que el Profesional de enlace (apoyo a la supervisión de convenios y contratos ), autorizado(a) por el Director(a) del Sistema Distrital de Servicio a la Ciudadanía, según lo establecido en cada convenio o contrato realiza seguimiento al cumplimiento de las obligaciones de los mismos. La(s) fuente(s) de información utilizadas es(son) Convenios, contratos, reportes GLPI, Informes administrativos. En caso de evidenciar observaciones, desviaciones o diferencias, se reporta al Director del Sistema Distrital de Servicio a la Ciudadanía o a  la instancia correspondiente. Queda como evidencia Informes parciales y finales de supervisión de los convenios y/o contra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s peticiones ciudadanas, que ingresan al Sistema Distrital para la Gestión de Peticiones Ciudadanas, brindar el soporte funcional y evaluar la conformidad de las respuestas emitidas."/>
    <s v="Incumplimiento parcial de compromisos"/>
    <s v="en la atención de soporte funcional en los tiempos definidos en el procedimiento"/>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valida si la solución puede realizarse en los tiempos establecido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Soporte Funcional y Técnico del Sistema Distrital para la Gestión de Peticiones Ciudadanas indica que el servidor asignado, autorizado(a) por el Director Distrital de Calidad del Servicio, semanalmente verifica que la solución de incidencias de soporte funcional en la Mesa de Ayuda del SGP, sea conforme con los criterios establecidos. La(s) fuente(s) de información utilizadas es(son) Actividad 10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valida que no existan incidencias para escalar a OTIC. La(s) fuente(s) de información utilizadas es(son) Actividad 12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11/10/2019_x000a__x000a__x000a__x000a__x000a__x000a__x000a__x000a__x000a_"/>
    <s v="- Reportar el riesgo materializado de Incumplimiento parcial de compromisos en la atención de soporte funcional en los tiempos definidos en el procedimiento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 en el procedimiento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 1126 Implementación de un nuevo enfoque de servicio a la ciudadanía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ualificar a los servidores públicos en actitudes, destrezas, habilidades y conocimientos de servicio a la Ciudadanía, al igual que en competencias de Inspección, Vigilancia y Control."/>
    <s v="Incumplimiento parcial de compromisos"/>
    <s v="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Cualificación en Servicio a la Ciudadanía a Servidores y Otros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PR-043 en servicio a la Ciudadanía a Servidores Públicos y Otros donde se incluya la actividad de control: ratificación de la cantidad de servidores a cualificar, mediante agendamiento electrónico a la persona enlace en las entidades distritales. Acción preventiva No. 33_x000a__x000a__x000a__x000a__x000a__x000a__x000a__x000a__x000a__x000a_________________x000a__x000a__x000a__x000a__x000a__x000a__x000a__x000a__x000a__x000a__x000a_"/>
    <s v="- Gestores de calidad Dirección de Calidad del Servicio_x000a__x000a_Directora Distrital de Calidad del Servicio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6/08/2019_x000a__x000a__x000a__x000a__x000a__x000a__x000a__x000a__x000a__x000a_________________x000a__x000a__x000a__x000a__x000a__x000a__x000a__x000a__x000a__x000a__x000a_"/>
    <s v="07/10/2019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Gestionar las peticiones ciudadanas, que ingresan al Sistema Distrital para la Gestión de Peticiones Ciudadanas, brindar el soporte funcional y evaluar la conformidad de las respuestas emitidas."/>
    <s v="Errores (fallas o deficiencias)"/>
    <s v="en el análisis, direccionamiento y respuesta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os controles definidos tienen impacto directo sobre la probabilidad de ocurrencia y en el impacto de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en el SIG las acciones y consideraciones requeridas para la elaboración de reportes e informes de gestión de peticiones ciudadanas._x000a_- Actualizar el procedimiento de peticiones ciudadanas incluyendo la documentación realizada._x000a_- Destinar un espacio en el Subcomité de Autocontrol para compartir experiencias en la gestión de peticiones ciudadanas, cada vez que el indicador de devoluciones supere el 3% en el mes, de tal manera que el direccionamiento y respuesta de las mismas sirva para instruir a los demás servidores que realizan la labor, para aplicar dichos conocimientos en casos futuros_x000a__x000a__x000a__x000a__x000a__x000a__x000a__x000a_________________x000a__x000a__x000a__x000a__x000a__x000a__x000a__x000a__x000a__x000a__x000a_"/>
    <s v="- Gestores de Calidad Dirección de Calidad del Servicio_x000a__x000a_Dirección de Calidad de Servicio a la Ciudadanía_x000a_- Gestores de Calidad Dirección de Calidad del Servicio_x000a__x000a_Dirección de Calidad de Servicio a la Ciudadanía_x000a_- Gestores de Calidad Dirección de Calidad del Servicio_x000a__x000a_Dirección de Calidad de Servicio a la Ciudadanía_x000a__x000a__x000a__x000a__x000a__x000a__x000a__x000a_________________x000a__x000a__x000a__x000a__x000a__x000a__x000a__x000a__x000a__x000a__x000a_"/>
    <s v="- Procedimiento Gestión de Peticiones Ciudadanas 2212200-PR-291, actualizado_x000a_- Procedimiento Gestión de Peticiones Ciudadanas 2212200-PR-291, actualizado_x000a_- Actas de Subcomité de Autocontrol de la Dirección Distrital de Calidad del Servicio _x000a__x000a__x000a__x000a__x000a__x000a__x000a__x000a_________________x000a__x000a__x000a__x000a__x000a__x000a__x000a__x000a__x000a__x000a__x000a_"/>
    <s v="26/08/2019_x000a_26/08/2019_x000a_03/12/2018_x000a__x000a__x000a__x000a__x000a__x000a__x000a__x000a_________________x000a__x000a__x000a__x000a__x000a__x000a__x000a__x000a__x000a__x000a__x000a_"/>
    <s v="11/10/2019_x000a_18/10/2019_x000a_07/10/2019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oordinar y articular la gestión de las entidades participantes en el Modelo Multicanal de servicio"/>
    <s v="Realización de cobros indebidos"/>
    <s v="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de Administración del Modelo Multicanal de Servicio a la ciudadanía indica que  los profesionales responsables de punto de atención , autorizado(a) por Director(a) del sistema distrital de servicio a la ciudadanía, diariamente verifica el comportamiento de los servidores que interactúan con la ciudadanía . La(s) fuente(s) de información utilizadas es(son) peticiones ciudadanas y observación directa de los responsables de punto de atención. En caso de evidenciar observaciones, desviaciones o diferencias, reporta inmediatamente a la  DSDSC. Queda como evidencia Correo electrónico del profesional de punto reportando el posible acto de corrupción cometid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l canal presencial Red CADE_x000a__x000a__x000a__x000a__x000a__x000a__x000a__x000a__x000a__x000a_________________x000a__x000a__x000a__x000a__x000a__x000a__x000a__x000a__x000a__x000a__x000a_"/>
    <s v="- Gestores de transparencia de la Dirección del Sistema Distrital de Servicio a la Ciudadana.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Medir y analizar la calidad en la prestación del servicio en los diferentes canales de servicio a la Ciudadanía."/>
    <s v="Decisiones ajustadas a intereses propios o de terceros"/>
    <s v="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y estratégicos misionales en el Sistema de Gestión de Calidad_x000a__x000a__x000a__x000a_"/>
    <s v="- 1126 Implementación de un nuevo enfoque de servicio a la ciudadanía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Seguimiento y Medición de Servicio a la Ciudadanía  indica que el profesional Universitario asignado, autorizado(a) por Director Distrital de Calidad del Servicio,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sensibilización sobre el código de integridad a los servidores de la Dirección Distrital de Calidad del Servicio._x000a__x000a__x000a__x000a__x000a__x000a__x000a__x000a__x000a__x000a_________________x000a__x000a__x000a__x000a__x000a__x000a__x000a__x000a__x000a__x000a__x000a_"/>
    <s v="- Gestores de transparencia de la Dirección Distrital de Calidad del Servicio._x000a__x000a__x000a__x000a__x000a__x000a__x000a__x000a__x000a__x000a_________________x000a__x000a__x000a__x000a__x000a__x000a__x000a__x000a__x000a__x000a__x000a_"/>
    <s v="- Servidores de la Red CADE sensibilizados en el Código de Integridad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30/09/2020_x000a_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Cualificar a los servidores públicos en actitudes, destrezas, habilidades y conocimientos de servicio a la Ciudadanía, al igual que en competencias de Inspección, Vigilancia y Control."/>
    <s v="Incumplimiento total de compromisos"/>
    <s v="en la cualificación a los servidores públicos con funciones de IVC en la programación, gestión y/o disponibilidad de los recursos necesarios para su desarrollo."/>
    <s v="Gestión de procesos"/>
    <s v="Cumplimient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 1126 Implementación de un nuevo enfoque de servicio a la ciudadanía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Instructivo  4222100-IN-060 Programación y coordinación de cualificación a servidores con funciones de IVC parcialmente indica indica que el servidor asignado, autorizado(a) por Subdirector de Seguimiento a la Gestión de Inspección, Vigilancia y Control, cada vez que se programe una sesión  coordina con las entidades objeto de cualificación los aspectos logísticos, instalaciones y elementos ofimáticos. La(s) fuente(s) de información utilizadas es(son) paso número 3 del instructivo 4222100-IN-060 Programación y coordinación de cualificación a servidores con funciones de IVC. En caso de evidenciar observaciones, desviaciones o diferencias, Evaluar las causas para reagendamiento de la sesión. Queda como evidencia correo electrónico institucional._x000a_- El Instructivo  4222100-IN-060 Programación y coordinación de cualificación a servidores con funciones de IVC parcialmente indica indica que el servidor asignado, autorizado(a) por Subdirector de Seguimiento a la Gestión de Inspección, Vigilancia y Control, cada vez que se programe una sesión  verifica espacios físicos y la convocatoria a las entidades y  a los servidores objeto  de la cualificación, coordinando lugar, hora y temática.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 y/o calendario digital.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La aplicación de los controles son efectivos por el proceso en cuanto al riesgo evidenciado."/>
    <s v="Reducir"/>
    <s v="- Estructurar y formalizar el control en el procedimiento &quot;Gestión, seguimiento y coordinación del Sistema Unificado Distrital de Inspección, Vigilancia y Control&quot;, _x000a_- Estructurar y formalizar el control en el procedimiento &quot;Gestión, seguimiento y coordinación del Sistema Unificado Distrital de Inspección, Vigilancia y Control&quot;, _x000a__x000a__x000a__x000a__x000a__x000a__x000a__x000a__x000a_________________x000a__x000a__x000a__x000a__x000a__x000a__x000a__x000a__x000a__x000a__x000a_"/>
    <s v="- Subdirectora de Seguimiento a la Gestión de Inspección, Vigilancia y Control._x000a_- Subdirectora de Seguimiento a la Gestión de Inspección, Vigilancia y Control._x000a__x000a__x000a__x000a__x000a__x000a__x000a__x000a__x000a_________________x000a__x000a__x000a__x000a__x000a__x000a__x000a__x000a__x000a__x000a__x000a_"/>
    <s v="- Procedimiento actualizado con los puntos de control establecidos._x000a_- Procedimiento actualizado con los puntos de control establecidos.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1/09/2020_x000a_01/09/2020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2"/>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 1125 Fortalecimiento y modernización de la gestión pública distrital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mensualmente,  mesas técnicas de expertos en Gestión Documental y Archivo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 Realizar la planeación de las actividades realizadas por la Subdirección del Sistema Distrital de Archivos de acuerdo a los Procedimientos PR: 293, 294 y 257, con el fin de realizar el seguimiento pertinente a las actividades programadas por la SSDA._x000a__x000a_(Acción preventiva)_x000a__x000a__x000a__x000a__x000a_________________x000a__x000a_- 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Acción preventiva)_x000a_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x000a__x000a__x000a_________________x000a__x000a_- Subdirector Sistema Distrital de Archivos_x000a__x000a__x000a__x000a__x000a__x000a__x000a__x000a__x000a_"/>
    <s v="-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Evidencia de reunión de las mesas técnicas de expertos en Gestión Documental y Archivos, que incluye las conclusiones de la unificación de criterios establecidos._x000a_*Registro de Asistencia de las mesas técnicas de expertos en Gestión Documental y Archivos._x000a_- Planes de trabajo del procedimiento PR: 293, aprobado y acta de subcomité de autocontrol_x000a_- Planes de trabajo del procedimiento PR: 294, aprobado  y acta de subcomité de autocontrol_x000a_- Planes de trabajo del procedimiento PR: 257, aprobado  y acta de subcomité de autocontrol_x000a__x000a__x000a__x000a__x000a_________________x000a__x000a_- Informe de visitas de seguimiento al cumplimiento de la normatividad archivística revisado y aprobado por el Director del Archivo de Bogotá y el Subdirector del Sistema Distrital de Archivos._x000a__x000a__x000a__x000a__x000a__x000a__x000a__x000a__x000a_"/>
    <s v="04/05/2020_x000a_04/05/2020_x000a_04/05/2020_x000a_04/05/2020_x000a_04/05/2020_x000a_04/05/2020_x000a__x000a__x000a__x000a__x000a_________________x000a__x000a_04/05/2020_x000a__x000a__x000a__x000a__x000a__x000a__x000a__x000a__x000a_"/>
    <s v="04/09/2020_x000a_04/09/2020_x000a_04/09/2020_x000a_04/09/2020_x000a_04/09/2020_x000a_04/09/2020_x000a__x000a__x000a__x000a__x000a_________________x000a__x000a_04/09/2020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el Archivo de Bogotá_x000a_- Profesional Universitario y/o especializado_x000a_- Subdirector del Sistema Distrital de Archivos_x000a__x000a__x000a__x000a__x000a__x000a__x000a_- Director(a) del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x v="12"/>
  </r>
  <r>
    <x v="12"/>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s v="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Afectación del reporte del indicador del proyecto de inversión 1125, frente a la meta: “Poner 380.187 unidades documentales al servicio de la administración y la ciudadanía”.  _x000a_- Limitación en el uso de los recursos de información para los investigadores y la ciudadanía en general.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 El procedimiento 2215100-PR-243 _x0009_Conservación, restauración y reprografía de la documentación histórica, que referencia el instructivo de reprografía 2215300-IN-045 indica que el profesional, autorizado(a) por Director(a) y/o Subdirectores, mensualmente  Verifica  la  calidad de las imágenes digitalizadas en el mes  seleccionando de manera aleatoria el 10% . La(s) fuente(s) de información utilizadas es(son)  Sistema de almacenamiento (NAS) el cual es un repositorio donde se almacenan las imágenes para su preservación digital y el formato correspondiente de control de calidad. . En caso de evidenciar observaciones, desviaciones o diferencias, devuelve a personal operativo las imágenes para que se realicen las correcciones solicitadas hasta total satisfacción.. Queda como evidencia Informe mensual  del Sistema de Información del Archivo de Bogotá - SIAB y el Acta de Autocontrol Mensual..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_x000a_Fuerte_x000a__x000a__x000a__x000a__x000a__x000a_"/>
    <s v="Fuerte_x000a_Fuerte_x000a__x000a_Fuerte_x000a__x000a__x000a__x000a__x000a__x000a_"/>
    <s v="Fuerte_x000a_Fuerte_x000a__x000a_Fuerte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a jornada de sensibilización en el primer semestre de 2020 a cargo del área de conservación y dirigida a los funcionarios de la Subdirección Técnica sobre el Sistema Integrado de Conservación, la cual incluye el tema de manipulación adecuada de la documentación para la ejecución de los procesos técnicos, con el fin de fortalecer la inducción del recurso humano en el puesto de trabajo para el procesamiento técnico del acervo documental del Archivo de Bogotá. _x000a__x000a_Acción preventiva_x000a_- Realizar una reunión en el primer semestre de 2020, con la Subdirección Técnica del Archivo de Bogotá y la Oficina de Tecnologías Información y Comunicación - OTIC, con base en el levantamiento previo de requerimientos tecnológicos que presentan inconvenientes para el normal desarrollo de las actividades de los procedimientos de la gestión del patrimonio, con el objetivo de generar estrategias conjuntas que permitan mejorar el servicio._x000a__x000a_Acción Preventiva_x000a_- Realizar la centralización inicial de la Información y el back up mensual de los datos suministrados por los diferentes líderes de proceso en una carpeta “one drive” compartida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Acción Preventiva_x000a__x000a__x000a__x000a__x000a__x000a__x000a__x000a_________________x000a__x000a__x000a__x000a__x000a__x000a__x000a__x000a__x000a__x000a__x000a_"/>
    <s v="- Profesionales área de conservación_x000a_- Subdirector Técnico_x000a_- Profesionales universitarios y/o especializados de la Subdirección Técnica_x000a__x000a__x000a__x000a__x000a__x000a__x000a__x000a_________________x000a__x000a__x000a__x000a__x000a__x000a__x000a__x000a__x000a__x000a__x000a_"/>
    <s v="- _x000a_Jornada de sensibilización sobre el Sistema Integrado de Conservación realizada. con sus respectivas evidencias._x000a__x000a__x000a_- Levantamiento previo de requerimientos tecnológicos que presentan inconvenientes para el normal desarrollo de las actividades de los procedimientos de la gestión del patrimonio._x000a__x000a_Evidencia de Reunión o Acta que incluya las  estrategias conjuntas definidas que permitan mejorar el servicio. _x000a__x000a_Soporte convocatoria reunión correo electrónico._x000a_- Carpeta One Drive compartida que en la nube, que incluye información de: Inventarios, fichas descriptivas y bases de datos de registro de usuarios, catalogación, cuadros de ocupación de depósito, guías de fondos y colecciones, y cuadro de clasificación del archivo, con el objetivo de facilitar la recuperación de los datos y la prestación normal del servicio. _x000a__x000a__x000a__x000a__x000a__x000a__x000a__x000a_________________x000a__x000a__x000a__x000a__x000a__x000a__x000a__x000a__x000a__x000a__x000a_"/>
    <s v="04/05/2020_x000a_04/05/2020_x000a_04/05/2020_x000a__x000a__x000a__x000a__x000a__x000a__x000a__x000a_________________x000a__x000a__x000a__x000a__x000a__x000a__x000a__x000a__x000a__x000a__x000a_"/>
    <s v="04/08/2020_x000a_04/08/2020_x000a_04/09/2020_x000a__x000a__x000a_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el Archivo de Bogotá_x000a_- Profesional Universitario y/o especializado_x000a_- Profesionales universitarios y/o especializados de la Subdirección Técnica_x000a_- Subdirector Técnico_x000a__x000a__x000a__x000a__x000a__x000a_- Director(a) del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07-13T00:00:00"/>
    <s v="_x000a__x000a_Análisis de controles_x000a__x000a_"/>
    <s v="Se elimina el control detectivo de auditoria de gestión toda vez que el proceso no esta programado en el plan anual de auditorias de gestión para el año 2020. "/>
    <s v=""/>
    <s v="_x000a__x000a__x000a__x000a_"/>
    <s v=""/>
    <s v=""/>
    <s v="_x000a__x000a__x000a__x000a_"/>
    <s v=""/>
    <s v=""/>
    <s v="_x000a__x000a__x000a__x000a_"/>
    <s v=""/>
    <s v=""/>
    <s v="_x000a__x000a__x000a__x000a_"/>
    <s v=""/>
    <s v=""/>
    <s v="_x000a__x000a__x000a__x000a_"/>
    <s v=""/>
    <s v=""/>
    <s v="_x000a__x000a__x000a__x000a_"/>
    <s v=""/>
    <x v="12"/>
  </r>
  <r>
    <x v="12"/>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s v="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ensualmente en los Subcomités de Autocontrol de la Subdirección Técnica del Archivo de Bogotá el reporte al seguimiento de la gestión documental por parte del gestor de archivos de la dependencia, donde quede plasmado el estado y el trámite de la documentación, con el objetivo de tener expedientes formados en correspondencia con los trámites que soportan. _x000a__x000a_ 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capacitación, en el primer semestre de 2020 a cargo de la líder de Ingresos documentales y dirigida a los funcionarios de la Subdirección Técnica sobre valoración, organización e investigación en archivos históricos; con el fin de fortalecer el procesamiento técnico del acervo documental del Archivo de Bogotá. _x000a_ 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 Realizar el estudio individual y colectivo durante el mes, y la retroalimentación por equipos, por medio de Teletrabajo; de temáticas propias de la organización de archivos y del servicio de Información a los usuarios, con el fin de fortalecer competencias en el equipo de auxiliares, técnicos y profesionales de la Subdirección Técnica. _x000a__x000a_Acción preventiva._x000a__x000a__x000a__x000a__x000a__x000a_________________x000a__x000a__x000a__x000a__x000a__x000a__x000a__x000a__x000a__x000a__x000a_"/>
    <s v="- Subdirector Técnico_x000a_- Profesional universitario de la Subdirección Técnica_x0009__x0009__x0009__x0009__x0009__x0009__x0009__x0009__x0009__x000a_- Profesional universitario de la Subdirección Técnica_x0009__x0009__x0009__x0009__x0009__x0009__x0009__x0009__x0009__x000a_- Auxiliares, técnicos y profesionales de la Subdirección Técnica. _x000a_- Auxiliares, técnicos y profesionales de la Subdirección Técnica._x000a__x000a__x000a__x000a__x000a__x000a_________________x000a__x000a__x000a__x000a__x000a__x000a__x000a__x000a__x000a__x000a__x000a_"/>
    <s v="- Acta Subcomité de autocontrol de la Subdirección Técnica del Archivo de Bogotá, que incluya el seguimiento de la gestión documental._x000a__x000a_Registro de Asistencia_x000a_- Taller sobre valoración, organización e investigación en archivos históricos realizada. con sus respectivas evidencias._x000a__x0009__x0009__x0009__x0009__x0009__x0009__x0009__x0009__x0009__x0009__x0009__x0009__x000a_- Taller sobre valoración, organización e investigación en archivos históricos realizada. con sus respectivas evidencias._x0009__x0009__x0009__x0009__x0009__x0009__x000a_- Informe consolidado mensual de las acciones individuales que haya reportado el equipo de auxiliares, técnicos y profesionales de la Subdirección Técnica.  _x000a_- Informe consolidado mensual de las acciones individuales que haya reportado el equipo de auxiliares, técnicos y profesionales de la Subdirección Técnica.  _x000a__x000a__x000a__x000a__x000a__x000a_________________x000a__x000a__x000a__x000a__x000a__x000a__x000a__x000a__x000a__x000a__x000a_"/>
    <s v="04/05/2020_x000a_04/05/2020_x000a_04/05/2020_x000a_04/05/2020_x000a_04/05/2020_x000a__x000a__x000a__x000a__x000a__x000a_________________x000a__x000a__x000a__x000a__x000a__x000a__x000a__x000a__x000a__x000a__x000a_"/>
    <s v="04/09/2020_x000a_04/08/2020_x000a_04/08/2020_x000a_04/09/2020_x000a_04/09/2020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el Archivo de Bogotá_x000a_- Subdirector Técnico_x000a_- Profesionales universitarios y/o especializados de la Subdirección Técnica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07-13T00:00:00"/>
    <s v="_x000a__x000a_Análisis de controles_x000a__x000a_"/>
    <s v="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s v="con  la modificación y/o ocultamiento de datos para la emisión de conceptos técnicos e informes de la Subdirección del Sistema Distrital de Archivos a cambio de dadivas"/>
    <s v="Corrupción"/>
    <s v="Cumplimient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PR : 299 Seguimiento al cumplimiento de la normatividad archivística en las entidades del distrito capital, con el propósito de fortalecer los controles y las actividades establecidos._x000a__x000a_Acción Preventiva._x000a__x000a__x000a__x000a__x000a__x000a__x000a__x000a__x000a__x000a_________________x000a__x000a__x000a__x000a__x000a__x000a__x000a__x000a__x000a__x000a__x000a_"/>
    <s v="- Profesional universitario de la Subdirección del Sistema Distrital de Archivos_x000a__x000a__x000a__x000a__x000a__x000a__x000a__x000a__x000a__x000a_________________x000a__x000a__x000a__x000a__x000a__x000a__x000a__x000a__x000a__x000a__x000a_"/>
    <s v="- Procedimiento PR: 299 actualizado y publicado._x000a__x000a__x000a__x000a__x000a__x000a__x000a__x000a__x000a__x000a_________________x000a__x000a__x000a__x000a__x000a__x000a__x000a__x000a__x000a__x000a__x000a_"/>
    <s v="04/05/2020_x000a__x000a__x000a__x000a__x000a__x000a__x000a__x000a__x000a__x000a_________________x000a__x000a__x000a__x000a__x000a__x000a__x000a__x000a__x000a__x000a__x000a_"/>
    <s v="04/09/2020_x000a__x000a_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el Archivo de Bogotá_x000a_- Subdirector del Sistema Distrital de Archivos_x000a_- Profesional universitario y/o especializado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07-13T00:00:00"/>
    <s v="Identificación del riesgo_x000a__x000a_Análisis de controles_x000a__x000a_"/>
    <s v="Se actualizó la tipología  del riesgo,  teniendo en cuenta que las actividades relacionadas se realizan en cumplimiento de la normatividad vigente, de acuerdo con la explicación descrita en el riesgo “Decisiones ajustadas a intereses propios o de terceros con la modificación y/o ocultamiento de datos para la emisión de conceptos técnicos e informes de la Subdirección del Sistema Distrital de Archivos a cambio de dadivas” ._x000a__x000a_Se elimina el control detectivo de auditoria de gestión toda vez que el proceso no esta programado en el plan anual de auditorias de gestión para el año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Identificar y acotar un problema público o situación a resolver"/>
    <s v="Errores (fallas o deficiencias)"/>
    <s v="al momento de identificar y acotar un problema público o situación a resolver en el marco de la formulación de una política pública"/>
    <s v="Gestión de procesos"/>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Insignificante (1)"/>
    <s v="Menor (2)"/>
    <s v="Insignificante (1)"/>
    <s v="Moderado (3)"/>
    <s v="Insignificante (1)"/>
    <s v="Mayor (4)"/>
    <s v="Mayor (4)"/>
    <s v="Alta"/>
    <s v="Se disminuye la probabilidad a ( Rara vez 1 ) ya que en los últimos años no se ha materializado el riesgo ni se han presentado no conformidades ni observaciones en las auditorias internas y externas  El impacto ( mayor 4 ) obedece a que se afectaría el cumplimiento de objetivos institucionales. La zona cambia a alta ya que se califica la probabilidad por frecuencia."/>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par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e impacto ( menor2) ) puesto  que una vez realizados los controles se disminuye la probabilidad y el impacto de ocurrencia del riesgo. Cambia la valoración inicial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Planificar la formulación de la propuesta de Política Pública."/>
    <s v="Decisiones erróneas o no acertadas"/>
    <s v="al planificar la formulación de propuesta de Política Pública"/>
    <s v="Gestión de procesos"/>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Insignificante (1)"/>
    <s v="Menor (2)"/>
    <s v="Insignificante (1)"/>
    <s v="Moderado (3)"/>
    <s v="Insignificante (1)"/>
    <s v="Mayor (4)"/>
    <s v="Mayor (4)"/>
    <s v="Alta"/>
    <s v="Se disminuye la probabilidad a  ( Rara vez 1 ) dado que el  no  planificar adecuadamente  la formulación de la política derivará en que el plan no prospere. El impacto (mayor 4) obedece a  que se afectaría el cumplimiento de  los objetivos institucionales. La zona cambia a alta ya que se califica la probabilidad por frecuencia."/>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una probabilidad ( rara vez 1 )  y  el impacto ( moderado 3) una vez realizados los controles se disminuye la probabilidad y el impacto de ocurrencia del riesgo sin embargo se deben fortalecer los controles para que está se ubique en zona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 Se incluyen las actividades de mejora Cod. 35 según el Aplicativo SIG.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Formular el documento técnico de soporte, el documento CONPES y el plan de acción para la política pública."/>
    <s v="Errores (fallas o deficiencias)"/>
    <s v="en la formulación del documento técnico de soporte, el documento CONPES y/o el plan de acción para la política pública"/>
    <s v="Gestión de procesos"/>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_x000a__x000a__x000a__x000a_"/>
    <s v="Rara vez (1)"/>
    <s v="Mayor (4)"/>
    <s v="Mayor (4)"/>
    <s v="Menor (2)"/>
    <s v="Insignificante (1)"/>
    <s v="Insignificante (1)"/>
    <s v="Mayor (4)"/>
    <s v="Mayor (4)"/>
    <s v="Alta"/>
    <s v="Se disminuye la probabilidad a  ( posible 4)  y un impacto ( mayor 4 ) de no controlarse el riesgo la imagen de la entidad se vería afectada negativamente por la falta del cumplimiento de las metas incorporadas en el PDD. La zona cambia a alta ya que se califica la probabilidad por frecuencia."/>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una probabilidad ( rara vez 1 )  y un impacto ( moderado 3 )  dado que los controles definidos disminuyen el impacto manteniendo la probabilidad, por la relevancia del producto final ( Documento CONPES, Plan de Acción)  es significativ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Tratamiento del riesgo"/>
    <s v="Producto de la retroalimentación recibida en el segundo monitoreo de riesgos y en las actividades que se adelantan para la actualización del proceso, se ajusta matriz dofa y valoración de probabilidad de riesgos por frecuencia pasando a rara vez. Se incluyen las actividades de mejora Cod. 35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Implementar o asesorar en la implementación de políticas."/>
    <s v="Incumplimiento parcial de compromisos"/>
    <s v="en la implementación de políticas públicas"/>
    <s v="Gestión de procesos"/>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_x000a__x000a__x000a__x000a_"/>
    <s v="Rara vez (1)"/>
    <s v="Mayor (4)"/>
    <s v="Mayor (4)"/>
    <s v="Menor (2)"/>
    <s v="Insignificante (1)"/>
    <s v="Insignificante (1)"/>
    <s v="Mayor (4)"/>
    <s v="Mayor (4)"/>
    <s v="Alta"/>
    <s v="Se disminuye la probabilidad a rara vez 1  dado que de acuerdo con los resultados de las auditorias no se ha presentado.  El impacto ( mayor 4) se debe a la afectación de la imagen, el cumplimiento, y lo financiero.  La zona cambia a alta ya que se califica la probabilidad por frecuencia."/>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_x000a_Cambia la valoración inicial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Análisis después de controles_x000a_"/>
    <s v="Producto de la retroalimentación recibida en el segundo monitoreo de riesgos y en las actividades que se adelantan para la actualización del proceso, se ajusta matriz dofa y valoración de probabilidad de riesgos por frecuencia, pasando de estar en  proba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Realizar seguimiento a la implementación del plan de acción de la política pública"/>
    <s v="Omisión"/>
    <s v="al realizar seguimiento a la implementación del plan de acción de la política pública"/>
    <s v="Gestión de procesos"/>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_x000a__x000a__x000a__x000a_"/>
    <s v="Rara vez (1)"/>
    <s v="Insignificante (1)"/>
    <s v="Mayor (4)"/>
    <s v="Menor (2)"/>
    <s v="Insignificante (1)"/>
    <s v="Moderado (3)"/>
    <s v="Mayor (4)"/>
    <s v="Mayor (4)"/>
    <s v="Alta"/>
    <s v="Se disminuye la probabilidad a ( Rara vez 1) dado que no se ha presentado ni evidenciado en las auditorias internas y externas. El impacto ( mayor 4 ) se debe a que afectaría la imagen y el cumplimiento de objetivos en caso de presentarse. La A171zona cambia a alta ya que se califica la probabilidad por frecuencia."/>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Cambia la valoración inicial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 Solicitar la inclusión de jornadas de capacitación para los servidores responsables en las dependencias de apoyar la formulación de políticas públicas, en lo respectivo a metodologías y herramientas, en el Plan Integral de Capacitación de la entidad. ( Acción preventiva 35) _x000a_- Solicitar asesoría y acompañamiento a la Secretaría Distrital de Planeación en lo respectivo a metodologías y herramientas para la formulación de Políticas Públicas ( Acción preventiva 35) _x000a_- Realizar modificación a la documentación del proceso con el fin de incluir la conformación de equipos de trabajo o mesas técnicas para cumplir con el ciclo de las políticas públicas. ( Acción preventiva 35) _x000a_- Realizar el trámite documental en el aplicativo SIG hasta su publicación y llevar a cabo la socialización al interior de la dependencia y divulgación con las demás áreas, de los cambios realizados al proceso. ( Acción preventiva 35) _x000a__x000a__x000a__x000a__x000a_"/>
    <s v="_x000a__x000a__x000a__x000a__x000a__x000a__x000a__x000a__x000a__x000a_________________x000a_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 Líder de proceso Gestión de Políticas Públicas/ Líder de Política Pública_x000a__x000a__x000a__x000a__x000a_"/>
    <s v="_x000a__x000a__x000a__x000a__x000a__x000a__x000a__x000a__x000a__x000a_________________x000a__x000a_- Procedimiento actualizado_x000a_- Procedimiento actualizado_x000a_- Procedimiento actualizado_x000a_- Procedimiento actualizado_x000a_- Procedimiento actualizado_x000a__x000a__x000a__x000a__x000a_"/>
    <s v="_x000a__x000a__x000a__x000a__x000a__x000a__x000a__x000a__x000a__x000a_________________x000a__x000a_01/08/2018_x000a_01/08/2018_x000a_01/08/2018_x000a_01/08/2018_x000a_01/08/2018_x000a__x000a__x000a__x000a__x000a_"/>
    <s v="_x000a__x000a__x000a__x000a__x000a__x000a__x000a__x000a__x000a__x000a_________________x000a__x000a_31/12/2019_x000a_31/12/2019_x000a_31/12/2019_x000a_31/12/2019_x000a_31/12/2019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Tratamiento del riesgo"/>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Elaborar propuesta de lineamiento técnico_x000a_Asesorar en la implementación de lineamientos técnicos"/>
    <s v="Decisiones erróneas o no acertadas"/>
    <s v="en la elaboración y asesoría en la implementación de lineamientos técnicos"/>
    <s v="Gestión de procesos"/>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_x000a__x000a_"/>
    <s v="- -- Ningún trámite y/o procedimiento administrativo_x000a__x000a__x000a__x000a_"/>
    <s v="- Procesos misionales en el Sistema de Gestión de Calidad_x000a__x000a__x000a__x000a_"/>
    <s v="_x000a__x000a__x000a__x000a_"/>
    <s v="Rara vez (1)"/>
    <s v="Menor (2)"/>
    <s v="Menor (2)"/>
    <s v="Menor (2)"/>
    <s v="Insignificante (1)"/>
    <s v="Insignificante (1)"/>
    <s v="Mayor (4)"/>
    <s v="Mayor (4)"/>
    <s v="Alta"/>
    <s v="Se determinó la probabilidad (rara vez 1 )  debido a que no se ha presentado en las auditorias realizadas  y un impacto Mayor (4) debido al alcance que tendría el  incumplimiento de los objetivos y metas Distritales. La zona cambia a alta ya que se califica la probabilidad por frecuencia."/>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Rara vez (1)  y el  impacto moderado (3) ya que los controles permiten reducir el impacto sin embargo se deben fortalecer los controles para reducir aún más el impacto. Cambia la valoración inicial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d v="2019-11-14T00:00:00"/>
    <s v="_x000a_Análisis antes de controles_x000a__x000a__x000a_"/>
    <s v="Producto de la retroalimentación recibida en el segundo monitoreo de riesgos y en las actividades que se adelantan para la actualización del proceso, se ajusta matriz dofa y valoración de probabilidad de riesgos por frecuencia pasando de posible a rara vez._x000a_Cambia la valoración inicial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Realizar diagnóstico basado en la aplicación de estándares mínimos del Sistema de Gestión de Seguridad y Salud en el Trabajo y mantener actualizado el marco normativo."/>
    <s v="Omisión"/>
    <s v="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Insignificante (1)"/>
    <s v="Insignificante (1)"/>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Actualizar la Identificación de peligros y valoración de riesgos"/>
    <s v="Omisión"/>
    <s v="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Ejecutar el Plan de Prevención, Preparación y Respuesta ante Emergencias - PPPRE"/>
    <s v="Incumplimiento parcial de compromisos"/>
    <s v="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Gestionar las condiciones de salud, de lo(a)s Servidore(a)s Público(a)s de la Entidad"/>
    <s v="Incumplimiento parcial de compromisos"/>
    <s v="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Realizar seguimiento al Plan Anual de Trabajo del Sistema de Seguridad y Salud en el Trabajo"/>
    <s v="Incumplimiento parcial de compromisos"/>
    <s v="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5"/>
    <s v="Formular, el Plan Institucional de  Gestión Ambiental - PIGA para la vigencia, con su respectivo plan de acción anual"/>
    <s v="Decisiones erróneas o no acertadas"/>
    <s v="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1127 Infraestructura adecuada para todos en la Secretaría General_x000a_- 1156 Bogotá Mejor para las Víctimas, la Paz y la reconciliación._x000a_- 1126 Implementación de un nuevo enfoque de servicio a la ciudadanía_x000a_- 1125 Fortalecimiento y modernización de la gestión pública distrital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 7) &quot;Formulación, ejecución y seguimiento al Plan Institucional de Gestión Ambiental - PIGA &quot; indica que la mesa técnica de apoyo en gestión ambiental, autorizado(a) por Resolución 494 de 2019, cada vez que se actualiza el PIGA y su plan de acción  verifica que se cumpla lo estipulado en las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de la mesa técnica de apoyo en gestión ambiental._x000a_- PR-288 (PC #7) &quot;Identificación de aspectos, valoración de impactos y prevencion de riesgos ambientales &quot;: indica que la mesa técnica de apoyo de Gestión Ambiental y el Comité Institucional de Gestión y Desempeño, autorizado(a) por Resolución 494 de 2019, cada vez que se realice o se actualice la Matriz de aspectos y potenciales impactos ambientales verifican las actividades, aspectos e impactos ambientales consignados en las mismas. La(s) fuente(s) de información utilizadas es(son) la Matriz de aspectos y potenciales impactos ambientales y la Matriz de riesgo ambiental . En caso de evidenciar observaciones, desviaciones o diferencias, se remite  a los interlocutores PIGA para realizar los ajustes necesarios. Queda como evidencia Matriz de riesgos ambientales 4233100- FT - 1117, Matriz de aspectos y valoracion de impactos ambientales 4233100 - FT - 1118.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 12) &quot;Formulación, ejecución y seguimiento al Plan Institucional de Gestión Ambiental - PIGA &quot; indica que la mesa técnica de apoyo en gestión ambiental, autorizado(a) por Resolución 494 de 2019,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la siguiente mesa técnica. Queda como evidencia Seguimiento al plan de acción anual del Plan Institucional de Gestión Ambiental-PIGA y Acta mesa técnica de apoyo en gestión ambie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 cada uno de los procedimientos en cuanto a que actividades y tareas se deben realizar para su cumplimiento; así como los registros requeridos que dan cuenta de la gestión del mismo.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 cada uno de los procedimientos en cuanto a que actividades y tareas se deben realizar para su cumplimiento; así como los registros requeridos que dan cuenta de la gestión del mismo._x000a__x000a__x000a__x000a__x000a__x000a__x000a__x000a__x000a_"/>
    <s v="- Director(a) Administrativos y Financiero_x000a_- Director(a) Administrativos y Financiero_x000a__x000a__x000a__x000a__x000a__x000a__x000a__x000a__x000a_________________x000a__x000a_- Director(a) Administrativos y Financiero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1/03/2020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 Servicios Administrativos_x000a_- Director(a) Administrativo y Financiero_x000a_- Director(a) Administrativo y Financiero_x000a_- Director(a) Administrativo y Financiero_x000a_- Director(a) Administrativo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Coordinar y monitorear los servicios de apoyo administrativo tales como aseo y cafetería, vigilancia, transporte, y demás servicios generales y operativos, mantenimiento de equipos máquinas y/o estructura física de las edificaciones de la entidad."/>
    <s v="Errores (fallas o deficiencias)"/>
    <s v="en la prestación de servicios de apoyo administrativo:  vigilancia, aseo y cafetería,  transporte, préstamo de espacios y demás servicios generales y operativos"/>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6 Implementación de un nuevo enfoque de servicio a la ciudadanía_x000a_- 1156 Bogotá Mejor para las Víctimas, la Paz y la reconciliación.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2) &quot;Prestación de servicios administrativos&quot;: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PR-363 (PC 7) &quot;Uso de Espacios&quot;: indica que el servidor asignado y el auxiliar administrativo, autorizado(a) por Subdirector de Servicios Administrativos, cada vez que se preste un espacio verifican que el espacio cuente con los recursos que fueron entregados y que estén en óptimas condiciones. La(s) fuente(s) de información utilizadas es(son) FT-449 evidencia de reunión. En caso de evidenciar observaciones, desviaciones o diferencias, se realizan las reclamaciones a las que haya lugar. Queda como evidencia FT-449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_x000a__x000a__x000a__x000a__x000a__x000a__x000a_________________x000a__x000a__x000a_- AP:# 39(ACT.2): Realizar la revisión y propuesta al procedimiento uso de espacios  y demás documentos asociados.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_x000a_- Subdirector de Servicios Administrativos_x000a__x000a__x000a__x000a__x000a__x000a__x000a__x000a_"/>
    <s v="- Propuesta de procedimiento prestación de servicios administrativos_x000a_- Publicación de documentos en aplicativo SIG_x000a_- Talleres ejecutados_x000a__x000a__x000a__x000a__x000a__x000a__x000a__x000a_________________x000a__x000a__x000a_- Propuesta de procedimiento uso de espacios_x000a__x000a__x000a__x000a__x000a__x000a__x000a__x000a_"/>
    <s v="21/09/2018_x000a_21/09/2018_x000a_21/09/2018_x000a__x000a__x000a__x000a__x000a__x000a__x000a__x000a_________________x000a__x000a__x000a_21/09/2018_x000a__x000a__x000a__x000a__x000a__x000a__x000a__x000a_"/>
    <s v="30/04/2020_x000a_30/04/2020_x000a_30/04/2020_x000a__x000a__x000a__x000a__x000a__x000a__x000a__x000a_________________x000a__x000a__x000a_30/04/2020_x000a__x000a__x000a__x000a__x000a__x000a__x000a__x000a_"/>
    <s v="- Reportar el riesgo materializado de Errores (fallas o deficiencias) en la prestación de servicios de apoyo administrativo:  vigilancia, aseo y cafetería,  transporte, préstamo de espacios y demás servicios generales y operativ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servicios de apoyo administrativo:  vigilancia, aseo y cafetería,  transporte, préstamo de espacios y demás servicios generales y operativ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Realizar la adquisición del bien o servicio y su legalización"/>
    <s v="Errores (fallas o deficiencias)"/>
    <s v="en la legalización de adquisición de bienes y/o servicios"/>
    <s v="Gestión de procesos"/>
    <s v="Operativ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Realizar la adquisición del bien o servicio y su legalización "/>
    <s v="Desvío de recursos físicos o económicos"/>
    <s v="en la administración de la caja menor"/>
    <s v="Corrupción"/>
    <s v="Operativ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5) &quot;Manejo de la Caja Menor&quot;: indica que el profesional encargado del manejo operativo de caja menor y el delegado por el ordenador del gasto, autorizado(a) por el ordenador del gasto, cada vez que se solicite la compra de bien o servicio por caja menor verifican que las solicitudes cumplan con los principios de la caja menor establecidos en el acto administrativo y con los  principios de urgentes, imprescindibles, inaplazables y necesarios. La(s) fuente(s) de información utilizadas es(son) correo Electrónico - Solicitud de compra por caja menor y/o Memorando 2211600-FT-011 - Solicitud de compra por caja menor. En caso de evidenciar observaciones, desviaciones o diferencias, el Profesional encargado del manejo operativo de la caja menor responde la solicitud. Queda como evidencia correo Electrónico - Respuesta solicitud de compra por caja menor y/o Memorando 2211600-FT-011 - Respuesta a Solicitud de compra por caja menor._x000a_- PR-140 (PC #12) &quot;Manejo de la Caja Menor&quot;: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1) &quot;Manejo de la Caja Menor&quot;:  indica que el profesional encargado del manejo operativo de la caja menor , autorizado(a) por el delegado del ordenador del gasto, cada vez que se realice una compra de un bien o servicio por caja menor  revisa que el valor de la factura corresponda a la cotización aprobada. La(s) fuente(s) de información utilizadas es(son) Factura del bien o servicio. En caso de evidenciar observaciones, desviaciones o diferencias, envía por correo electrónico a la dependencia solicitante para que realice los ajustes necesarios. Queda como evidencia Factura._x000a_- PR-140 (PC #16) &quot;Manejo de la Caja Menor&quot;: indica que Oficina de Control Interno  y Subdirección Financiera, autorizado(a) por (el) la Jefe de Control Interno y Subdirector Financiero, cada vez que se realice arqueo de caja menor  realizan el arqueo con el fin de garantizar que las operaciones estén debidamente sustentadas, que los registros sean oportunos y adecuados y que los saldos correspondan. La(s) fuente(s) de información utilizadas es(son) los documentos producto de la gestión con los soportes de las compras . En caso de evidenciar observaciones, desviaciones o diferencias, inicia el proceso al que haya lugar dependiendo la dimensión del hallazgo. Queda como evidencia FT-320 Arqueo de caja men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 AP # 2: Como medida de autocontrol, realizar la verificación aleatoria de los movimientos realizados en la caja menor con sus respectivas evidencias._x000a__x000a__x000a__x000a__x000a__x000a__x000a__x000a_________________x000a__x000a_- AC#34 (Actividad 1):  Realizar un diagnóstico de cada uno de los procedimientos en cuento a que actividades y tareas se deben realizar para su cumplimiento; así como los registros requeridos que dan cuenta de la gestión del mismo._x000a_- AC#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_x000a__x000a__x000a__x000a__x000a__x000a__x000a_"/>
    <s v="- Propuesta de procedimiento_x000a_- Propuesta de procedimiento_x000a_- 2211500 FT - 320 Arqueo de caja menor_x000a__x000a__x000a__x000a__x000a__x000a__x000a__x000a_________________x000a__x000a_- Propuesta de procedimiento_x000a_- Propuesta de procedimiento_x000a__x000a__x000a__x000a__x000a__x000a__x000a__x000a_"/>
    <s v="02/11/2018_x000a_02/11/2018_x000a_06/03/2020_x000a__x000a__x000a__x000a__x000a__x000a__x000a__x000a_________________x000a__x000a_02/11/2018_x000a_02/11/2018_x000a__x000a__x000a__x000a__x000a__x000a__x000a__x000a_"/>
    <s v="30/04/2020_x000a_30/04/2020_x000a_31/12/2020_x000a__x000a__x000a__x000a__x000a__x000a__x000a__x000a_________________x000a__x000a_30/04/2020_x000a_30/04/2020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5"/>
    <s v="Coordinar y monitorear los servicios de apoyo administrativo tales como aseo y cafetería, vigilancia, transporte, y demás servicios generales y operativos, mantenimiento de equipos máquinas y/o estructura física de las edificaciones de la entidad."/>
    <s v="Incumplimiento parcial de compromisos"/>
    <s v="en el mantenimiento preventivo y correctivo de las edificaciones"/>
    <s v="Gestión de procesos"/>
    <s v="Operativo"/>
    <s v="- 1. Inadecuada identificación de necesidades para el mantenimiento preventivo y correctivo._x000a_- 2. Inadecuada planeación para  el mantenimiento preventivo y correctivo._x000a_- 3. Falta de idoneidad en el personal que efectúa el mantenimiento preventivo y correctivo._x000a__x000a_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 1127 Infraestructura adecuada para todos en la Secretaría General_x000a_- 1126 Implementación de un nuevo enfoque de servicio a la ciudadanía_x000a_- 1156 Bogotá Mejor para las Víctimas, la Paz y la reconciliación._x000a_- 1125 Fortalecimiento y modernización de la gestión pública distrital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3) &quot;Mantenimiento de las Edificaciones&quot;: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quot;Mantenimiento de las Edificaciones&quot;: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quot;Mantenimiento de las Edificaciones&quot;: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Incumplimiento parcial de compromisos en el mantenimiento preventivo y correctivo de las edificaciones en el informe de monitoreo a la Oficina Asesora de Planeación._x000a_- Análisis del incumplimiento parcial de los compromisos de los mantenimientos preventivos y correctivos priorizados en le Plan_x000a_- De acuerdo a la criticidad del incumplimiento, priorizar nuevamente los mantenimientos a ejecutar_x000a_- Reiniciar las actividades del Plan de mantenimiento ajustad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Incumplimiento parcial de compromisos en el mantenimiento preventivo y correctivo de las edificaciones_x000a_- Acta de reunión o evidencia de reunión con las inconsistencias identificadas_x000a_- Plan de mantenimiento ajustado_x000a_- Formato 4233100-FT-1004 Ficha Descriptiva Antes - Mantenimiento Integral, bitácora y el formato 4233100-FT-1002 Ficha Descriptiva Después - Mantenimiento Integral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
    <s v="Errores (fallas o deficiencias)"/>
    <s v="en la  gestión y trámite de comunicaciones oficiales "/>
    <s v="Gestión de procesos"/>
    <s v="Operativo"/>
    <s v="- Conocimiento parcial de responsabilidades y funciones a cargo del proceso._x000a_- Desconocimiento de los riesgos del proceso._x000a_- Uso  formatos obsoletos o inadecuados por parte de los usuarios._x000a_- Por errores humanos se han presentado inconsistencias en el proceso._x000a_- Uso de formatos obsoletos o inadecuados por parte de los usuarios del proceso._x000a_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robable (4)"/>
    <s v="Insignificante (1)"/>
    <s v="Moderado (3)"/>
    <s v="Moderado (3)"/>
    <s v="Moderado (3)"/>
    <s v="Mayor (4)"/>
    <s v="Menor (2)"/>
    <s v="Mayor (4)"/>
    <s v="Extrema"/>
    <s v="La valoración antes de controles arrojó probable dentro de la escala de probabilidad por frecuencia, debido a que se presento una vez en el presente año, así mismo, dentro de la escala de impacto se ubicó en mayor, debido a pérdida de información critica que puede ser recuperada de forma parcial o incompleta, pérdida de credibilidad, incumplimiento legal, pérdida de recursos, quejas, entre otras; lo que ubica el riesgo en la zona resultante extrema. _x000a_El riesgo se materializó debido a la pérdida de un documento por la falta de control que debía hacer el proveedor. "/>
    <s v="- El procedimiento Gestión y trámite de comunicaciones oficiales 2211600-PR-049 (Act. 1): indica que El Auxiliar Administrativo , autorizado(a) por el(la) Subdirecto(a)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 El procedimiento Gestión y trámite de comunicaciones oficiales 2211600-PR-049 (Act. 6): indica que Empresa Contratista, autorizado(a) por el(la) Subdirecto(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_x000a__x000a__x000a__x000a__x000a__x000a__x000a_"/>
    <s v="Fuerte_x000a_Fuerte_x000a__x000a__x000a__x000a__x000a__x000a__x000a__x000a_"/>
    <s v="Fuerte_x000a_Moderado_x000a__x000a__x000a__x000a__x000a__x000a__x000a__x000a_"/>
    <s v="Fuerte_x000a_Moderado_x000a__x000a__x000a__x000a__x000a__x000a__x000a__x000a_"/>
    <s v="Moderado"/>
    <s v="La mayoría"/>
    <s v="- El procedimiento Gestión y trámite de comunicaciones oficiales 2211600-PR-049 (Act. 6): indica que el Auxiliar Administrativo , autorizado(a) por el (la) Subdirector(a) de Servicios Administrativos, cada vez que se asigne la distribución  verifica el mapa de zonas de correspondencia y de dependencias, previamente establecido .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Gestión y trámite de comunicaciones oficiales 2211600-PR-049 (Act. 6): indica que Empresa Contratista, autorizado(a) por el(la) Subdirecto(a) de Servicios Administrativos, cada vez que asigne para distribución verifica las condiciones específicas y el estado de entrega de la comunicación.. La(s) fuente(s) de información utilizadas es(son) Formato de direccionamiento de la comunicación - guía de envío EXT.. En caso de evidenciar observaciones, desviaciones o diferencias, se debe informar a la entidad, mediante comunicación escrita las anomalías y el plan de contingencia a aplicar. Queda como evidencia las comunicaciones, la guía de la solicitud de entrega y la trazabilidad de los enví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Posible (3)"/>
    <s v="Moderado (3)"/>
    <s v="Alta"/>
    <s v="La valoración del riesgo después de controles cambió de probable a posible en la escala de probabilidad con un impacto moderado  manteniéndose  la valoración del riesgo en zona resultante alta, pero cambiando la posición del cuadrante de (4,4) a (3,3)."/>
    <s v="Reducir"/>
    <s v="_x000a_- Realizar solicitud del informe de trazabilidad del envío de la comunicación._x000a__x000a_(Actividad 1 Acción Correctiva #2 registrada en el aplicativo SIG)_x000a_- Realizar el análisis del informe emitido por el contratista._x000a__x000a_(Actividad 2 Acción Correctiva #2 registrada en el aplicativo SIG)_x000a_- Requerir al contratista la definición de un plan de mejoramiento para el control del estado de los envíos._x000a_(Actividad 3 Acción Correctiva #2 registrada en el aplicativo SIG)_x000a_- Realizar la revisión y fortalecimiento de las actividades de control del procedimiento PR-049._x000a__x000a_(Actividad 4 Acción Correctiva #2 registrada en el aplicativo SIG)_x000a__x000a__x000a__x000a__x000a__x000a_________________x000a__x000a__x000a__x000a__x000a__x000a__x000a__x000a__x000a__x000a__x000a_"/>
    <s v="_x000a_- Profesional Especializado (Subdirección de Servicios Administrativos)_x000a_- Profesional Especializado (Subdirección de Servicios Administrativos)_x000a_Contratista _x000a_- Profesional Especializado (Subdirección de Servicios Administrativos)_x000a_Contratista _x000a_- Profesional Especializado (Subdirección de Servicios Administrativos)_x000a__x000a__x000a__x000a__x000a__x000a_________________x000a__x000a__x000a__x000a__x000a__x000a__x000a__x000a__x000a__x000a__x000a_"/>
    <s v="_x000a_- Comunicación solicitando informe_x000a_- Análisis del Informe _x000a_- Comunicación al contratista y plan de mejoramiento_x000a_- Procedimiento PR-049 actualizado_x000a__x000a__x000a__x000a__x000a__x000a_________________x000a__x000a__x000a__x000a__x000a__x000a__x000a__x000a__x000a__x000a__x000a_"/>
    <s v="_x000a_19/03/2020_x000a_19/03/2020_x000a_25/03/2020_x000a_15/04/2020_x000a__x000a__x000a__x000a__x000a__x000a_________________x000a__x000a__x000a__x000a__x000a__x000a__x000a__x000a__x000a__x000a__x000a_"/>
    <s v="_x000a_20/03/2020_x000a_24/03/2020_x000a_08/04/2020_x000a_15/05/2020_x000a__x000a__x000a__x000a__x000a__x000a_________________x000a__x000a__x000a__x000a__x000a__x000a__x000a__x000a__x000a__x000a__x000a_"/>
    <s v="- Incluir en el procedimiento &quot;Informar al comité de Gestión y Desempeño&quot; el incumplimiento de los formatos establecidos en el Sistema Integrado de Gestión._x000a__x000a_(Acción de mejora No.49 registrada en aplicativo SIG)_x000a_- Realizar la revisión y fortalecimiento de las actividades de control del procedimiento PR-049._x000a__x000a_(Actividad 4 Acción Correctiva #2 registrada en el aplicativo SIG)_x000a__x000a__x000a__x000a__x000a__x000a__x000a__x000a__x000a_________________x000a__x000a_- Realizar la revisión y fortalecimiento de las actividades de control del procedimiento PR-049._x000a__x000a_(Actividad 4 Acción Correctiva #2 registrada en el aplicativo SIG)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_x000a__x000a__x000a__x000a__x000a__x000a__x000a__x000a_"/>
    <s v="- Procedimiento Actualizado_x000a_Informe uso no adecuado de los formatos_x000a_- Procedimiento PR-049 actualizado_x000a__x000a__x000a__x000a__x000a__x000a__x000a__x000a__x000a_________________x000a__x000a_- Procedimiento PR-049 actualizado_x000a__x000a__x000a__x000a__x000a__x000a__x000a__x000a__x000a_"/>
    <s v="12/11/2019_x000a_15/04/2020_x000a__x000a__x000a__x000a__x000a__x000a__x000a__x000a__x000a_________________x000a__x000a_15/04/2020_x000a__x000a__x000a__x000a__x000a__x000a__x000a__x000a__x000a_"/>
    <s v="30/04/2020_x000a_15/05/2020_x000a__x000a__x000a__x000a__x000a__x000a__x000a__x000a__x000a_________________x000a__x000a_15/05/2020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o electrónico a la dependencia correspondiente para su respectivo ajuste._x000a_- Se informa a la dependencia para que realice los respectivos ajustes a la comunicación._x000a_- Se ajusta la información o se adjunta la imagen adecuada al radicado._x000a_- Para el caso del proveedor de servicios postal, se solicita mediante comunicación el informe de trazabilidad del envío._x000a_- Realizar el análisis del informe presentado y de las causas._x000a_- Definir y ejecutar  las acciones correctivas pertinentes.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 Subdirector(a) de Servicios Administrativos_x000a_- Subdirector(a) de Servicios Administrativos - Contratista_x000a_- Subdirector(a) de Servicios Administrativos - Contratista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 Fuera de Servicio aplicativo SIGA_x000a_- Solicitud de modificación en el aplicativo_x000a_- Comunicación Oficial_x000a_-  Registro del Análisis de causas_x000a_- Acción correctiva registrada en el aplicativo SIG.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o la calificación de la probabilidad del riesgo por frecuencia. 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orporó la siguiente amenaza: “Desconocimiento del impacto que genera la formulación, diseño, ejecución, implementación y demás fases de proyectos institucionales, en el proceso de gestión documental”, teniendo en cuenta las necesidades del proceso._x000a_Se incluye la causa externa: &quot;Desconocimiento del propósito, el funcionamiento, los productos y servicios que ofrece el proceso por parte de los usuarios del proceso._x000a_Calificación de Impacto: Se cambia la calificación de la perspectiva de “cumplimiento” de insignificante a menor_x000a_Análisis de controles: Se cambia la calificación del control preventivo. y se incluye una nueva actividad de control preventivo y detectivo._x000a_En el análisis después de controles, cambió la escala de probabilidad de probable a posible manteniéndose en  zona resultante Alta pero cambiando la posición del cuadrante de (4,4) a (3,3)._x000a_Acciones: Se eliminó la acción preventiva No. 30 porque ya se encuentra cerrada en el aplicativo._x000a_Se reprograma la fecha de finalización a 30 de abril de 2020 de la actividad 1 de la AM #49. _x000a_Se incluyen acciones derivadas de la materialización del riesgo._x000a_Se incluye tres nuevas acciones en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
    <s v="Interrupciones"/>
    <s v="en la  gestión y trámite de comunicaciones oficiales"/>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_x000a_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oderado (3)"/>
    <s v="Moderado (3)"/>
    <s v="Mayor (4)"/>
    <s v="Mayor (4)"/>
    <s v="Insignificante (1)"/>
    <s v="Mayor (4)"/>
    <s v="Alta"/>
    <s v="La valoración antes de controles arrojó rara vez dentro de la escala de probabilidad por frecuencia, toda vez que existe posibilidad de que suceder el riesgo, así mismo, dentro de la escala de impacto se ubicó en mayor, debido a Pérdida de credibilidad, incumplimientos, pérdida de recursos, entre otras; lo que ubica el riesgo en la zona resultante alta."/>
    <s v="- El procedimiento Gestión y trámite de comunicaciones oficiales 2211600-PR-049 (Act. 1):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2211600-PR-049 (Act. 6):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 El procedimiento Gestión y trámite de comunicaciones oficiales 2211600-PR-049 (Act. 4): indica que el Auxiliar Administrativo, autorizado(a) por Subdirector de Servicios Administrativos, cada vez que se reciban documentos para radicar Se revisa el 5% de los documentos digitalizados, en caso de que la imagen no corresponda al documento radicado, el auxiliar administrativo solicitará por medio del aplicativo la modificación. La(s) fuente(s) de información utilizadas es(son) los lineamientos. En caso de evidenciar observaciones, desviaciones o diferencias, se debe devolver la comunicación al punto de radicación. Queda como evidencia Modificaciones en el aplicativo de correspondencia - EX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 plan de contingencia en caso de no contar con el personal que opera el proceso e incluirlo en el procedimiento PR-049 &quot;Gestión y trámite de comunicaciones oficiales&quot;._x000a_ _x000a_(Actividad #1 Acción preventiva 4)_x000a_- Actualizar y socializar el procedimiento PR-049 &quot;Gestión y trámite de comunicaciones oficiales&quot;._x000a__x000a_(Actividad #2 Acción preventiva 4)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lan de Contingencia_x000a_- Procedimiento PR-049 Actualizado y socializado_x000a__x000a__x000a__x000a__x000a__x000a__x000a__x000a__x000a_________________x000a__x000a__x000a__x000a__x000a__x000a__x000a__x000a__x000a__x000a__x000a_"/>
    <s v="26/03/2020_x000a_26/03/2020_x000a__x000a__x000a__x000a__x000a__x000a__x000a__x000a__x000a_________________x000a__x000a__x000a__x000a__x000a__x000a__x000a__x000a__x000a__x000a__x000a_"/>
    <s v="15/05/2020_x000a_29/05/2020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cara que se realice el respectivo soporte._x000a_- Una vez solucionado el inconveniente presentado, se continua con la gestión y trámite de los documentos._x000a_- Si la falla es por falta de recursos humano que opera el proceso se activa el Plan de contingencia._x000a__x000a__x000a__x000a__x000a__x000a_- Actualizar el mapa de riesgos del proceso Gestión Documental Interna"/>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Interrupciones en la  gestión y trámite de comunicaciones oficiales_x000a_- N° de soporte mesa de ayuda e Informe del plan de contingencia aplicado._x000a_- Documento radicado_x000a_- Informe del plan de contingencia aplicado.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aron dos causas  y incluyeron dos causas adicionales asociadas al contexto estratégico_x000a_Se incluye una nueva acción para la fortalecer las actividades del control del PR-049, asociado al riesgo._x000a_Se incluye una nueva actividad  asociada a la activación de un plan de contingencia por falta de recursos humano, dentro del plan de contingencia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transferencias documentales. "/>
    <s v="Omisión"/>
    <s v="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Menor (2)"/>
    <s v="Menor (2)"/>
    <s v="Moderado (3)"/>
    <s v="Insignificante (1)"/>
    <s v="Catastrófico (5)"/>
    <s v="Menor (2)"/>
    <s v="Catastrófico (5)"/>
    <s v="Extrema"/>
    <s v="La valoración del riesgo antes de controles arrojó posible dentro de la escala de probabilidad por frecuencia, así mismo, dentro de la escala de impacto se ubicó en catastrófico, lo que ubica el riesgo en la zona resultante extrem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Auxiliar Administrativo, autorizado(a) por el(la) Subdirector(a) de Servicios Administrativos, Cada vez que se  hace la revisión previa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La valoración del riesgo después de controles arroja rara vez en la escala de probabilidad con un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cializar los cambios efectuados en el procedimiento al interior de la dependencia._x000a__x000a_(Actividad 2 Acción Correctiva N° 33 aplicativo SIG)_x000a_- Socializar los cambios efectuados en el procedimiento al interior de la dependencia._x000a__x000a_( Actividad 2  Acción Correctiva N° 33 aplicativo SIG)_x000a__x000a__x000a__x000a__x000a__x000a__x000a__x000a__x000a_________________x000a__x000a_- Socializar los cambios efectuados en el procedimiento al interior de la dependencia._x000a__x000a_(Acción Correctiva N° 33 aplicativo SIG)_x000a__x000a__x000a__x000a__x000a__x000a__x000a__x000a__x000a_"/>
    <s v="- Subdirectora de servicios administrativos_x000a_- Subdirectora de servicios administrativos_x000a__x000a__x000a__x000a__x000a__x000a__x000a__x000a__x000a_________________x000a__x000a_- Subdirectora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4/08/2019_x000a_14/08/2019_x000a__x000a__x000a__x000a__x000a__x000a__x000a__x000a__x000a_________________x000a__x000a_14/08/2019_x000a__x000a__x000a__x000a__x000a__x000a__x000a__x000a__x000a_"/>
    <s v="30/04/2020_x000a_30/04/2020_x000a__x000a__x000a__x000a__x000a__x000a__x000a__x000a__x000a_________________x000a__x000a_30/04/2020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actos administrativos."/>
    <s v="Errores (fallas o deficiencias)"/>
    <s v="en la gestión y trámite de actos administrativos "/>
    <s v="Gestión de procesos"/>
    <s v="Operativo"/>
    <s v="- Conocimiento parcial de responsabilidades y funciones a cargo del proceso._x000a_- Desconocimiento de los riesgos del proceso._x000a_- Por errores humanos se han presentado inconsistencias en el proceso de numeración y fechado de actos administrativos._x000a_- Uso de formatos obsoletos o inadecuados por parte de los usuarios del proceso._x000a__x000a__x000a__x000a__x000a__x000a_"/>
    <s v="- Situaciones sociales que impiden el normal funcionamiento de la dependencia._x000a__x000a__x000a__x000a__x000a__x000a__x000a__x000a__x000a_"/>
    <s v="- Pérdida de los efectos estipulados en 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ayor (4)"/>
    <s v="Mayor (4)"/>
    <s v="Moderado (3)"/>
    <s v="Mayor (4)"/>
    <s v="Insignificante (1)"/>
    <s v="Mayor (4)"/>
    <s v="Extrema"/>
    <s v="La valoración del riesgo antes de controles arrojó posible dentro de la escala de probabilidad por frecuencia, toda vez que existe la posibilidad de que suceda , así mismo, dentro de la escala de impacto se ubicó en mayor, debido a Pérdida de credibilidad, reclamaciones, entre otras; lo que ubica el riesgo en la zona resultante extrema._x000a_"/>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cambia de posible a Rara vez en la escala de probabilidad con un impacto moderado, en consecuencia, la zona resultante cambia la ubicación de riesgo de zona resultante Extrema 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ensibilizar en el uso adecuado del módulo de Actos administrativos del Sistema de Gestión Documental._x000a__x000a_(Acción preventiva No.45 registrada en el aplicativo SIG)_x000a__x000a__x000a__x000a__x000a__x000a__x000a__x000a__x000a__x000a_________________x000a__x000a_- Sensibilizar en el uso adecuado del módulo de Actos administrativos del Sistema de Gestión Documental._x000a__x000a_(Acción preventiva No.45 registrada en el aplicativo SIG)_x000a__x000a__x000a__x000a__x000a__x000a__x000a__x000a__x000a_"/>
    <s v="- Auxiliar Administrativo (Subdirección de Servicios Administrativos)_x000a__x000a__x000a__x000a__x000a__x000a__x000a__x000a__x000a__x000a_________________x000a__x000a_- Auxiliar Administrativo (Subdirección de Servicios Administrativos)_x000a__x000a__x000a__x000a__x000a__x000a__x000a__x000a__x000a_"/>
    <s v="- Planilla de Asistencia_x000a__x000a__x000a__x000a__x000a__x000a__x000a__x000a__x000a__x000a_________________x000a__x000a_- Planilla de Asistencia_x000a__x000a__x000a__x000a__x000a__x000a__x000a__x000a__x000a_"/>
    <s v="12/11/2019_x000a__x000a__x000a__x000a__x000a__x000a__x000a__x000a__x000a__x000a_________________x000a__x000a_12/11/2019_x000a__x000a__x000a__x000a__x000a__x000a__x000a__x000a__x000a_"/>
    <s v="30/04/2020_x000a__x000a__x000a__x000a__x000a__x000a__x000a__x000a__x000a__x000a_________________x000a__x000a_30/04/2020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 Dependencia responsable de elaborar el documento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modifico la calificación del control.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Análisis antes de controles_x000a_Análisis de controles_x000a_Análisis después de controles_x000a_Tratamiento del riesgo"/>
    <s v="Se definen las perspectivas para los efectos ya identificados._x000a_Valoración de la Probabilidad: Se incluyen las evidencias faltantes de la vigencia 2016-2019 y las evidencias de la vigencia 2020._x000a_Se incluyó el riesgo estratégico asociado: Falta de apropiación del modelo de gestión por procesos de la entidad, que genera insatisfacción a los grupos de valor de la Secretaria General._x000a_Causas: Se eliminó la siguiente causa: Conocimiento parcial de objetivos y metas del proceso a mediano y largo plazo, teniendo en cuenta que no aplica al riesgo._x000a_Efectos: se actualiza el efecto: de &quot;Pérdida de obligatoriedad del acto administrativo&quot; por &quot;Pérdida de los efectos estipulados en el acto administrativo&quot;_x000a_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_x000a_En el análisis después de controles:  la valoración después de controles, cambió de Alta a Moderada._x000a_Tratamiento del Riesgo:_x000a_En las actividades que no presentaron solidez fuerte: Se elimina la acción asociada a la actividad que había generado resultado débil en el diseño del control,  teniendo en cuenta que se fortaleció con el cumplimiento de la actividad._x000a_En las actividades definidas para fortalecer la gestión del riesgo:  Se elimina la Acción Preventiva N° 31 de la actividad de control detectiva, teniendo en cuenta que ya se cumplió y se reprograma la actividad 1 de la AP#4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Consulta y préstamo de documentos."/>
    <s v="Errores (fallas o deficiencias)"/>
    <s v="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Menor (2)"/>
    <s v="Moderado (3)"/>
    <s v="Mayor (4)"/>
    <s v="Catastrófico (5)"/>
    <s v="Insignificante (1)"/>
    <s v="Catastrófico (5)"/>
    <s v="Extrema"/>
    <s v="La valoración del riesgo antes de controles cambio de probable a posible dentro de la escala de probabilidad por frecuencia, toda vez que se presentó una vez al menos en los últimos 2 años (3), así mismo, dentro de la escala de impacto se ubicó en catastrófico, en consecuencia cambió la ubicación del riesgo dentro de la zona extrema de (5,4) a (5,3)."/>
    <s v="- El procedimiento Consulta y préstamo de documentos 2211600-PR-050 (Act.5)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Act.6)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Consulta y préstamo de documentos 2211600-PR-050 (Act.4) indica que El auxiliar Administrativo o secretario ejecutivo  de la dependencia a realizar el préstamo, autorizado(a) por el jefe de Oficina, cada vez que se entregué un documento realiza el registro del préstamo en el Sistema de Información de Gestión Documental. La(s) fuente(s) de información utilizadas es(son) Documento de préstamo y hoja de control. En caso de evidenciar observaciones, desviaciones o diferencias, Se determinan hallazgos y se realizan las observaciones al procedimiento. Queda como evidencia Informe de seguimiento de préstamo de documentos._x000a__x000a__x000a__x000a__x000a__x000a__x000a_"/>
    <s v="Fuerte_x000a_Fuerte_x000a_Fuerte_x000a__x000a__x000a__x000a__x000a__x000a__x000a_"/>
    <s v="Fuerte_x000a_Fuerte_x000a_Moderado_x000a__x000a__x000a__x000a__x000a__x000a__x000a_"/>
    <s v="Fuerte_x000a_Fuerte_x000a_Moderado_x000a__x000a__x000a__x000a__x000a__x000a__x000a_"/>
    <s v="Moderado"/>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ayor (4)"/>
    <s v="Alta"/>
    <s v="La valoración del riesgo después de controles bajo de  posible a improbable en la escala de probabilidad con un impacto mayor , en consecuencia cambia la ubicación del riesgo de zona resultante extrema a alta."/>
    <s v="Reducir"/>
    <s v="_x000a__x000a_-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_______________x000a__x000a__x000a__x000a__x000a__x000a__x000a__x000a__x000a__x000a__x000a_"/>
    <s v="_x000a__x000a_- Profesional Especializado (Subdirección de Servicios Administrativos)_x000a_- Profesional Especializado (Subdirección de Servicios Administrativos)_x000a__x000a__x000a__x000a__x000a__x000a__x000a_________________x000a__x000a__x000a__x000a__x000a__x000a__x000a__x000a__x000a__x000a__x000a_"/>
    <s v="_x000a__x000a_- Procedimiento actualizado._x000a_- Evidencia de socialización_x000a__x000a__x000a__x000a__x000a__x000a__x000a_________________x000a__x000a__x000a__x000a__x000a__x000a__x000a__x000a__x000a__x000a__x000a_"/>
    <s v="_x000a__x000a_25/03/2020_x000a_25/03/2020_x000a__x000a__x000a__x000a__x000a__x000a__x000a_________________x000a__x000a__x000a__x000a__x000a__x000a__x000a__x000a__x000a__x000a__x000a_"/>
    <s v="_x000a__x000a_29/05/2020_x000a_29/05/2020_x000a__x000a__x000a__x000a__x000a__x000a__x000a_________________x000a__x000a__x000a__x000a__x000a__x000a__x000a__x000a__x000a__x000a__x000a_"/>
    <s v="- Actualizar el procedimiento 2211600-PR-050 incorporando las actividades relacionadas con las nuevas funcionalidades del sistema de información._x000a__x000a_(Actividad #1 Acción mejora 3)_x000a_- Realizar la socialización de la actualización del procedimiento._x000a__x000a_(Actividad #2 Acción mejora 3)_x000a__x000a__x000a__x000a__x000a__x000a__x000a__x000a__x000a_________________x000a__x000a__x000a_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_x000a__x000a__x000a__x000a__x000a__x000a__x000a__x000a__x000a_"/>
    <s v="- Procedimiento actualizado._x000a_- Evidencia de socialización_x000a__x000a__x000a__x000a__x000a__x000a__x000a__x000a__x000a_________________x000a__x000a__x000a__x000a__x000a__x000a__x000a__x000a__x000a__x000a__x000a_"/>
    <s v="25/03/2020_x000a_25/03/2020_x000a__x000a__x000a__x000a__x000a__x000a__x000a__x000a__x000a_________________x000a__x000a__x000a__x000a__x000a__x000a__x000a__x000a__x000a__x000a__x000a_"/>
    <s v="29/05/2020_x000a_29/05/2020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Actualizar instrumentos archivísticos."/>
    <s v="Errores (fallas o deficiencias)"/>
    <s v="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Ningún proyecto de inversión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las actividades establecidas en el procedimiento 2211600-PR-048. &quot;Actualización de Tablas de Retención Documental - TRD._x000a__x000a_(Acción de Mejora N° 48 aplicativo SIG)_x000a__x000a__x000a__x000a__x000a__x000a__x000a__x000a__x000a__x000a_________________x000a__x000a_- Realizar las actividades establecidas en el procedimiento 2211600-PR-048. &quot;Actualización de Tablas de Retención Documental - TRD._x000a__x000a_(Acción de Mejora N° 48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0/05/2020_x000a__x000a__x000a__x000a__x000a__x000a__x000a__x000a__x000a__x000a_________________x000a__x000a_30/05/2020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Elaborar certificados de información laboral con destino a bonos pensionales."/>
    <s v="Errores (fallas o deficiencias)"/>
    <s v="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 Pérdida del conocimiento institucional, que genera obsolescencia de la gestión.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autorizado(a) por el(a) Subdirector(a)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5) indica que Profesional Especializado, autorizado(a) por el(a) Subdirector(a)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Débil_x000a_Fuerte_x000a_Fuerte_x000a__x000a__x000a__x000a__x000a__x000a__x000a_"/>
    <s v="Fuerte_x000a_Fuerte_x000a_Fuerte_x000a__x000a__x000a__x000a__x000a__x000a__x000a_"/>
    <s v="Débil_x000a_Fuerte_x000a_Fuerte_x000a__x000a__x000a__x000a__x000a__x000a__x000a_"/>
    <s v="Moderado"/>
    <s v="La mayoría"/>
    <s v="Rara vez (1)"/>
    <s v="Moderado (3)"/>
    <s v="Moderada"/>
    <s v="La valoración del riesgo después de controles arroja rara vez en la escala de probabilidad con un impacto moderado lo que lo ubica al riesgo en zona resultante moderada.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motivo por el cual se hace necesario ajustar el procedimiento."/>
    <s v="Reducir"/>
    <s v="_x000a__x000a__x000a__x000a__x000a__x000a__x000a__x000a__x000a__x000a_________________x000a__x000a_- Ajustar el procedimiento 2211600-PR-297, incorporando las acciones que se deben realizar por la entrada en producción de la plataforma CETIL._x000a__x000a__x000a__x000a__x000a__x000a__x000a__x000a__x000a_"/>
    <s v="_x000a__x000a__x000a__x000a__x000a__x000a__x000a__x000a__x000a__x000a_________________x000a__x000a_- Profesional Especializado (Subdirección de Servicios Administrativo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27/03/2020_x000a__x000a__x000a__x000a__x000a__x000a__x000a__x000a__x000a_"/>
    <s v="_x000a__x000a__x000a__x000a__x000a__x000a__x000a__x000a__x000a__x000a_________________x000a__x000a_29/05/2020_x000a__x000a__x000a__x000a__x000a__x000a__x000a__x000a__x000a_"/>
    <s v="- Ajustar el procedimiento 2211600-PR-297, incorporando las acciones que se deben realizar por la entrada en producción de la plataforma CETIL_x000a__x000a_ (Actividad #1 Acción mejora 4)_x000a_- Socializar el procedimiento ajustado_x000a__x000a_ (Actividad #2 Acción mejora 4)_x000a__x000a__x000a__x000a__x000a__x000a__x000a__x000a__x000a_________________x000a__x000a_- Ajustar el procedimiento 2211600-PR-297, incorporando las acciones que se deben realizar por la entrada en producción de la plataforma CETIL_x000a_ (Actividad #1 Acción mejora 4)_x000a_- Socializar el procedimiento ajustado_x000a__x000a_ (Actividad #2 Acción mejora 4)_x000a__x000a__x000a__x000a__x000a__x000a__x000a__x000a_"/>
    <s v="- Profesional Especializado (Subdirección de Servicios Administrativos)_x000a_- Profesional Especializado (Subdirección de Servicios Administrativos)_x000a__x000a__x000a__x000a__x000a__x000a__x000a__x000a__x000a_________________x000a__x000a_- Profesional Especializado (Subdirección de Servicios Administrativos)_x000a_- Profesional Especializado (Subdirección de Servicios Administrativos)_x000a__x000a__x000a__x000a__x000a__x000a__x000a__x000a_"/>
    <s v="- Procedimiento actualizado._x000a_- Evidencia de socialización_x000a__x000a__x000a__x000a__x000a__x000a__x000a__x000a__x000a_________________x000a__x000a_- Procedimiento actualizado._x000a_- Evidencia de socialización_x000a__x000a__x000a__x000a__x000a__x000a__x000a__x000a_"/>
    <s v="27/03/2020_x000a_13/05/2020_x000a__x000a__x000a__x000a__x000a__x000a__x000a__x000a__x000a_________________x000a__x000a_27/03/2020_x000a_13/05/2020_x000a__x000a__x000a__x000a__x000a__x000a__x000a__x000a_"/>
    <s v="29/05/2020_x000a_29/05/2020_x000a__x000a__x000a__x000a__x000a__x000a__x000a__x000a__x000a_________________x000a__x000a_29/05/2020_x000a_29/05/2020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6"/>
    <s v="Gestionar y tramitar las comunicaciones oficiales._x000a_Gestionar y tramitar transferencias documentales._x000a_Gestionar y tramitar actos administrativos._x000a_Consulta y préstamo de documentos."/>
    <s v="Uso indebido de información privilegiada"/>
    <s v="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 Ningún proyecto de inversión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2211600-PR-049 (Act.1) indica que Auxiliar Administrativo, autorizado(a) por Subdirector(a)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2211600-PR-049 (Act.6) indica que Auxiliar Administrativo, autorizado(a) por Subdirector(a)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transferencias documentales 4233100-PR-376 indica que Auxiliar administrativo , autorizado(a) por Subdirector(a)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transferencias documentales 4233100-PR-376 indica que Auxiliar administrativo y/o técnico operativo del archivo central, autorizado(a) por Subdirector(a)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delantar cuatrimestralmente campaña de sensibilización de la ejecución de los actos administrativos - Tener en cuenta: publíquese, notifíquese, comuníquese y cúmplase - (Correo de desde Soy 10, imágenes de la campaña)._x000a__x000a_(Acción de Mejora N° 21 registrada en aplicativo SIG)_x000a__x000a__x000a__x000a__x000a__x000a__x000a__x000a__x000a__x000a_________________x000a__x000a_- Identificación de documentos electrónicos generados por las Dependencias de la Entidad._x000a__x000a_(Acción de Mejora N° 44 aplicativo SIG)_x000a_- Identificación de documentos electrónicos generados por las Dependencias de la Entidad._x000a__x000a_(Acción de Mejora N° 44 aplicativo SIG)_x000a__x000a__x000a__x000a__x000a__x000a__x000a__x000a__x000a_"/>
    <s v="- Subdirector de servicios administrativos_x000a__x000a__x000a__x000a__x000a__x000a__x000a__x000a__x000a__x000a_________________x000a__x000a_- Subdirector de servicios administrativos_x000a_- Subdirector de servicios administrativos_x000a__x000a__x000a__x000a__x000a__x000a__x000a__x000a_"/>
    <s v="- Campaña de sensibilización_x000a_Plan de priorización_x000a_Plan de contingencia_x000a__x000a__x000a__x000a__x000a__x000a__x000a__x000a__x000a__x000a_________________x000a__x000a_- Diagnostico Identificación documentos electrónicos_x000a_- Diagnostico Identificación documentos electrónicos_x000a__x000a__x000a__x000a__x000a__x000a__x000a__x000a_"/>
    <s v="07/09/2018_x000a__x000a__x000a__x000a__x000a__x000a__x000a__x000a__x000a__x000a_________________x000a__x000a_01/03/2019_x000a_01/03/2019_x000a__x000a__x000a__x000a__x000a__x000a__x000a__x000a_"/>
    <s v="28/08/2020_x000a__x000a__x000a__x000a__x000a__x000a__x000a__x000a__x000a__x000a_________________x000a__x000a_30/10/2020_x000a_30/10/2020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7"/>
    <s v="Ejecutar las situaciones administrativas solicitadas"/>
    <s v="Errores (fallas o deficiencias)"/>
    <s v="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Verificar y consolidar documentos para tramitar un Acto Administrativo que ejecute la desvinculación de un servidor público de la Secretaría General de la Alcaldía Mayor de Bogotá, D.C."/>
    <s v="Omisión"/>
    <s v="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el Plan Estratégico de Talento Humano"/>
    <s v="Incumplimiento parcial de compromisos"/>
    <s v="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verifica la ejecución de lo planeado y causas de no cumplimiento para plantear acciones de mejora. La(s) fuente(s) de información utilizadas es(son) el cronograma del Plan Institucional de Bienestar e Incentivos. En caso de evidenciar observaciones, desviaciones o diferencias, se debe notificar al Director(a) Técnico(a) de Talento Humano y realizar re programación de actividades. Queda como evidencia listas de asistencia, evaluacio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o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el Plan Anual de Vacantes y el Plan de Previsión de Recursos Humanos"/>
    <s v="Decisiones ajustadas a intereses propios o de terceros"/>
    <s v="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_x000a_ indica que El profesional universitario o especializado de la Dirección de Talento Humano, autorizado(a) por el Director (a) de Talento Humano , Quincenalmente Identifica la existencia de una vacante temporal o definitiva en cualquiera de las Plantas de Personal de la Entidad. La(s) fuente(s) de información utilizadas es(son) Base de Excel manual que contiene el control de Planta de Personal (permanente, transitoria y temporal). . En caso de evidenciar observaciones, desviaciones o diferencias, se debe notificar al(la) Director(a) de Talento Humano y realizar el informe.. Queda como evidencia la base de Excel manual que contiene el control de Planta de Personal (permanente, transitoria y temporal). .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Base excel - Planta de personl.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x000a_________________x000a__x000a__x000a__x000a__x000a__x000a__x000a__x000a__x000a__x000a__x000a_"/>
    <s v="- Profesional de la Dirección de Talento Humano autorizado por el(la) Director(a) de Talento Humano._x000a_- Profesional de la Dirección de Talento Humano autorizado por el(la) Director(a) de Talento Humano._x000a__x000a__x000a__x000a__x000a__x000a__x000a__x000a__x000a_________________x000a__x000a__x000a__x000a__x000a__x000a__x000a__x000a__x000a__x000a__x000a_"/>
    <s v="- Formato evaluación de perfil 2211300-FT-809 aprobado._x000a_- Certificación de cumplimiento de requisitos mínimos proyectada y revisada por los Profesionales de la Dirección de Talento.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el Plan para el pago de nómina"/>
    <s v="Desvío de recursos físicos o económicos"/>
    <s v="durante la liquidación de nómina con errores o fallas en la plataforma o sistema usado para la liquidación de nómina para el otorgamiento de beneficios salariales (prima técnica, antigüedad, vacaciones, etc.)."/>
    <s v="Corrupción"/>
    <s v="Financier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 Fallas en la conectividad con los servidores de la Entidad_x000a__x000a_"/>
    <s v="- Las medidas para la preservación, protección y recuperación de los documentos del proceso, son apropiados parcialmente._x000a_- presiones o motivaciones individuales, sociales o colectivas, que inciten a la realizar conductas contrarias al deber ser_x000a_- Falla en la conectividad con la extranet de la Secretaría Distrital de Hacienda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_x000a_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_x0009__x0009__x0009__x0009_, Mensualmente_x0009__x0009__x0009__x0009_ El profesional de nomina dentro de su informe de gestión, rendirá cuenta trimestralmente de el indicador implementado. _x0009__x0009__x0009_. La(s) fuente(s) de información utilizadas es(son) Informes de PERNO mensuales_x0009__x0009__x0009__x0009_. En caso de evidenciar observaciones, desviaciones o diferencias, se debe notificar al Director(a) Técnico(a) de Talento Humano y realizar la actividad_x0009__x0009__x0009__x0009_. Queda como evidencia Informes mensuales radicados a la oficina asesora de planeación_x0009__x0009__x0009_.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Los profesionales de nómina autorizados por el (la) Director (a) de Talento Humano_x000a_- Los profesionales de nómina autorizados por el (la) Director (a) de Talento Humano_x000a__x000a__x000a__x000a__x000a__x000a__x000a__x000a__x000a_________________x000a__x000a__x000a__x000a__x000a__x000a__x000a__x000a__x000a__x000a__x000a_"/>
    <s v="- Resolución de horas extras, proyectada, revisada y expedida por la Subsecretaría Corporativa. _x000a_- Memorando en el cual se solicita el registro presupuestal a la Subdirección Financiera._x000a__x000a__x000a__x000a__x000a__x000a__x000a__x000a__x000a_________________x000a__x000a__x000a__x000a__x000a__x000a__x000a__x000a__x000a__x000a__x000a_"/>
    <s v="04/05/2020_x000a_04/05/2020_x000a__x000a__x000a__x000a__x000a__x000a__x000a__x000a__x000a_________________x000a__x000a__x000a__x000a__x000a__x000a__x000a__x000a__x000a__x000a__x000a_"/>
    <s v="04/09/2020_x000a_04/09/2020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ómina para el otorgamiento de beneficios salariales (prima técnica, antigüedad, vacaciones, etc.).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Formular el Plan Estratégico de Talento Humano"/>
    <s v="Decisiones erróneas o no acertadas"/>
    <s v="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Procesos de apoyo operativo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la estrategia para la atención de las relaciones individuales y colectivas de trabajo"/>
    <s v="Incumplimiento parcial de compromisos"/>
    <s v="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la) Subsecretario(a) Corporativo(a), el(la) Director(a) y el Profesional Especializado o Profesional Universitario de la Dirección de Talento Humano, autorizado(a) por el(la) Secretario(a) General,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la) Subsecretario(a) Corporativo(a), el(la) Director(a) y el Profesional Especializado o Profesional Universitario de la Dirección de Talento Humano, autorizado(a) por el(la) Secretario(a) General,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7"/>
    <s v="Ejecutar el Plan Institucional de Bienestar e Incentivos"/>
    <s v="Incumplimiento parcial de compromisos"/>
    <s v="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Ambiente laboral desfavorable._x000a_- Incumplimiento o atraso en los programas, proyectos y gestión de la Secretaria General._x000a__x000a__x000a_"/>
    <s v="- -- Ningún trámite y/o procedimiento administrativo_x000a__x000a__x000a__x000a_"/>
    <s v="- Ningún otro proceso en el Sistema de Gestión de Calidad_x000a__x000a__x000a__x000a_"/>
    <s v="- 1125 Fortalecimiento y modernización de la gestión pública distrital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 Ningún proyecto de inversión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estionar los Certificados de Disponibilidad Presupuestal y de Registro Presupuestal"/>
    <s v="Errores (fallas o deficiencias)"/>
    <s v="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Moderado_x000a_Fuerte_x000a__x000a__x000a__x000a__x000a__x000a_"/>
    <s v="Fuerte_x000a_Fuerte_x000a_Moderado_x000a_Fuerte_x000a__x000a__x000a__x000a__x000a__x000a_"/>
    <s v="Moderado"/>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s v="Baja"/>
    <s v="Se determina la probabilidad (2 Improbable) ya que es necesario fortalecer una actividad de control preventiva. El impacto pasa a (1 Insignificante) ya que las actividades de control detectivas cubren los efectos más significativos."/>
    <s v="Reducir"/>
    <s v="_x000a__x000a_- Incluir en el documento de CDP, el Vo. Bo. por parte del profesional que lo revisa, relacionado con la aplicación de los parámetros establecidos en el procedimiento de Gestión de certificados de disponibilidad presupuestal (CDP) 2211400 PR-332._x000a__x000a__x000a_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_x000a__x000a__x000a__x000a__x000a__x000a__x000a__x000a_"/>
    <s v="_x000a__x000a_- Subdirector Financiero_x000a__x000a__x000a_Subdirector Financiero_x000a__x000a__x000a__x000a__x000a__x000a__x000a__x000a_________________x000a__x000a__x000a__x000a__x000a__x000a__x000a__x000a__x000a__x000a__x000a_"/>
    <s v="_x000a__x000a_- CDP expedido y revisado con Vo.Bo._x000a__x000a__x000a_Procedimiento de Gestión de certificados de disponibilidad presupuestal (CDP) 2211400 PR-332, actualizado_x000a__x000a__x000a__x000a__x000a__x000a__x000a__x000a_________________x000a__x000a__x000a__x000a__x000a__x000a__x000a__x000a__x000a__x000a__x000a_"/>
    <s v="_x000a__x000a_28/10/2019_x000a__x000a__x000a_28/10/2019_x000a__x000a__x000a__x000a__x000a__x000a__x000a__x000a_________________x000a__x000a__x000a__x000a__x000a__x000a__x000a__x000a__x000a__x000a__x000a_"/>
    <s v="_x000a__x000a_31/12/2019_x000a__x000a__x000a_28/04/2020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 Ningún proyecto de inversión_x000a__x000a__x000a__x000a_"/>
    <s v="Posible (3)"/>
    <s v="Insignificante (1)"/>
    <s v="Insignificante (1)"/>
    <s v="Menor (2)"/>
    <s v="Insignificante (1)"/>
    <s v="Insignificante (1)"/>
    <s v="Menor (2)"/>
    <s v="Menor (2)"/>
    <s v="Moderada"/>
    <s v="Se determina la probabilidad (3 posible) ya que el riesgo se presentó al menos una vez en los últimos dos año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las actividades necesarias para garantizar el pago de las obligaciones adquiridas por la Secretaría General, de conformidad con las normas vigentes."/>
    <s v="Realización de cobros indebidos"/>
    <s v="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Afectación de imagen institucional por la materialización de actos de corrupción._x000a__x000a__x000a__x000a_"/>
    <s v="- -- Ningún trámite y/o procedimiento administrativo_x000a__x000a__x000a__x000a_"/>
    <s v="- Direccionamiento Estratégico_x000a_- Contratación_x000a_- Procesos de control en el Sistema de Gestión de Calidad_x000a__x000a_"/>
    <s v="- Ningún proyecto de inversión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2211400-PR-333 Gestión de pagos  indica que el profesional de la Subdirección Financiera, autorizado(a) por Subdirector Financiero, cade vez que se genere una planilla de Relación de Autorización (RA) revisa que la liquidación efectuada por nómina corresponda con las planillas de &quot;Relación de Autorización&quot;, teniendo en cuenta los soportes generados por el Sistema PERNO y el memorando de solicitud registro presupuestal-nómina. La(s) fuente(s) de información utilizadas es(son) la información generada del Sistema PERNO, el memorando de ordenación y el PAC programado. En caso de evidenciar observaciones, desviaciones o diferencias, se solicita a el ajuste correspondiente a la Dirección de Talento Humano (en caso de liquidaciones) o se ajusta la asignación según las disponibilidad de recursos (en caso que falte PAC). Queda como evidencia correos electrónicos requiriendo ajuste a la solicitud de registro presupuestal o correo electrónico de conformidad de la información._x000a_-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y en caso de inconsistencias el correo electrónico o memorando informativ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1400-PR-333 Gestión de pagos  indica que el profesional de la Subdirección Financiera, autorizado(a) por Subdirector Financiero, cada vez que se reciba una solicitud de pago verifica que lo establecido contractualmente corresponda con los soportes remitidos para el pago. La(s) fuente(s) de información utilizadas es(son) los soportes establecidos en la circular para pagos, el Sistema de Gestión Contractual (clausulado del contrato) y los Criterios de liquidación tributaria de órdenes de pago 4233200-OT-076. En caso de evidenciar observaciones, desviaciones o diferencias, se comunica vía correo electrónico al área respectiva, y se da plazo de un día para efectuar las respectivas correcciones. En caso de no subsanarse en el tiempo establecido se efectuará la devolución por memorando. Queda como evidencia la hoja de cálculo -Servicio de alojamiento de archivos en la nube-, la liquidación en el aplicativo SIPRES , y en caso de inconsistencias el correo electrónico o memorando informa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1400-PR-333 Gestión de pagos incluyendo una actividad de control, asociada a la contabilización de ordenes de pago._x000a_- Implementar una estrategia para la divulgación del procedimiento 2211400-PR-333 Gestión de pagos._x000a__x000a__x000a__x000a__x000a__x000a__x000a__x000a__x000a_________________x000a__x000a_-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06/07/2020_x000a_03/08/2020_x000a__x000a__x000a__x000a__x000a__x000a__x000a__x000a__x000a_________________x000a__x000a_06/07/2020_x000a__x000a__x000a__x000a__x000a__x000a__x000a__x000a__x000a_"/>
    <s v="31/08/2020_x000a_31/08/2020_x000a__x000a__x000a__x000a__x000a__x000a__x000a__x000a__x000a_________________x000a__x000a_31/08/2020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arantizar el registro adecuado y oportuno de los hechos económicos de la Entidad, que permite elaborar y presentar los estados financieros."/>
    <s v="Uso indebido de información privilegiada"/>
    <s v="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Afectación de imagen institucional por la materialización de actos de corrupción._x000a_- Incumplimiento o atraso en los programas, proyectos y gestión de la Secretaria General._x000a__x000a__x000a_"/>
    <s v="- -- Ningún trámite y/o procedimiento administrativo_x000a__x000a__x000a__x000a_"/>
    <s v="- Direccionamiento Estratégico_x000a_- Gestión de Recursos Físicos_x000a_- Gestión Estratégica de Talento Humano_x000a_- Contratación_x000a_"/>
    <s v="- Ningún proyecto de inversión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autorizado(a) por el Subdirector Financiero, mensualmente verifica y analiza que la información de los hechos económicos de las diferentes dependencias se encuentren registrados en LIMAY, teniendo en cuenta las políticas contables, las normas y los criterios de la Secretaría de Hacienda. La(s) fuente(s) de información utilizadas es(son) los registros contables,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el correo electrónico de solicitud de ajustes o de aprobación, comprobantes contables - Aplicativo contable LIMAY._x000a_- El procedimiento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e Hacienda. La(s) fuente(s) de información utilizadas es(son) el balance en diferentes presentaciones y los lineamientos de la Dirección Distrital de Contabilidad de la Secretaría de Hacienda. En caso de evidenciar observaciones, desviaciones o diferencias, se registra nuevamente la información en el aplicativo LIMAY. Queda como evidencia el comprobante de contabilidad que ajuste o normalice la observación realizada, o la firma de los Estados financieros para continuar el trámite respectivo. El Estado de situación financiera, Estado de resultados del aplicativo contable LIMAY, documentos trimestrales según formatos dispuestos por la Secretaría Distrital de Hacienda._x000a__x000a__x000a__x000a__x000a__x000a__x000a_"/>
    <s v="Moderado_x000a_Moderado_x000a_Fuerte_x000a__x000a__x000a__x000a__x000a__x000a__x000a_"/>
    <s v="Fuerte_x000a_Fuerte_x000a_Fuerte_x000a__x000a__x000a__x000a__x000a__x000a__x000a_"/>
    <s v="Moderado_x000a_Moderado_x000a_Fuerte_x000a__x000a__x000a__x000a__x000a__x000a__x000a_"/>
    <s v="Moderado"/>
    <s v="Todas"/>
    <s v="- El procedimiento Gestión Contable 2211400-PR-025 indica que el profesional especializado de la Subdirección Financiera, autorizado(a) por el Subdirector Financiero, mensualmente verifica que la información recibida cumpla con lo establecido en las normas contables de acuerdo con: 1. Que la información remitida esté completa, no esté duplicada y corresponda con el mes de reporte; 2. Que estén liquidados correctamente los impuestos; 3. Los consecutivos en los diferentes aplicativos; 4. Las cuentas contables y 5. Los saldos de las cuentas por cobrar de incapacidades estén debidamente conciliados. La(s) fuente(s) de información utilizadas es(son) los hechos económicos, la norma y doctrina contable vigente y las políticas contables de la Entidad. En caso de evidenciar observaciones, desviaciones o diferencias, se envía un correo electrónico solicitando ajustes o información faltante. Queda como evidencia el correo electrónico solicitando ajustes o información faltante, o correo electrónico informando la conformidad de la información. Información en SIPRES - PERNO - SIPROJWEB - SAI/SAE - SICO - Facturación._x000a_- El procedimiento Gestión Contable 2211400-PR-025 indica que el profesional especializado de la Subdirección Financiera (Contador), autorizado(a) por el Subdirector Financiero, mensualmente verifica la coherencia y razonabilidad de las cifras, y revisa el comparativo de las cifras contra el mismo periodo del año inmediatamente anterior, analizando la afectación de las cuentas conforme al marco normativo vigente. La(s) fuente(s) de información utilizadas es(son) el balance de prueba del periodo y el estado financiero comparativo del año anterior. En caso de evidenciar observaciones, desviaciones o diferencias, se realizan los ajustes a que haya lugar en el aplicativo LIMAY. Queda como evidencia los comprobantes contables - aplicativo LIMAY, el balance de prueba, o la firma de los Estados financieros para continuar el trámite respectiv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Moderado_x000a_Moderado_x000a_Fuerte_x000a_Fuerte_x000a__x000a__x000a__x000a__x000a__x000a_"/>
    <s v="Fuerte_x000a_Fuerte_x000a_Fuerte_x000a_Fuerte_x000a__x000a__x000a__x000a__x000a__x000a_"/>
    <s v="Moderado_x000a_Moderado_x000a_Fuerte_x000a_Fuerte_x000a__x000a__x000a__x000a__x000a__x000a_"/>
    <s v="Moderado"/>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ctualizar el procedimiento de Gestión Contable 2211400-PR-025, incluyendo el visto al balance de prueba indicando la conformidad de la información analizada, para el periodo correspondiente._x000a_-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ctualizar el procedimiento de Gestión Contable 2211400-PR-025, incluyendo el visto al balance de prueba indicando la conformidad de la información analizada, para el periodo correspondiente._x000a_-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06/07/2020_x000a_06/07/2020_x000a__x000a__x000a__x000a__x000a__x000a__x000a__x000a__x000a_________________x000a__x000a_06/07/2020_x000a_06/07/2020_x000a__x000a__x000a__x000a__x000a__x000a__x000a__x000a_"/>
    <s v="31/08/2020_x000a_31/08/2020_x000a__x000a__x000a__x000a__x000a__x000a__x000a__x000a__x000a_________________x000a__x000a_31/08/2020_x000a_31/08/2020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 Todos los proyectos de inversión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Emitir los conceptos jurídicos y absolver las consultas que en materia jurídica sean competencia de la Secretaría General, o que surjan en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 Todos los proyectos de inversión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19"/>
    <s v="Gestionar la defensa judicial y extrajudicial de la Secretaría General de la Alcaldía Mayor de Bogotá, D. C."/>
    <s v="Decisiones ajustadas a intereses propios o de terceros"/>
    <s v="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 1125 Fortalecimiento y modernización de la gestión pública distrital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quot; indica que el Jefe de la Oficina Asesora de Jurídica, autorizado(a) por el manual de Funciones ,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 cada vez que se proyecta una ficha del caso verifica que esté correcta. La(s) fuente(s) de información utilizadas es(son) los antecedentes, los argumentos de defensa, los fundamentos de derecho y la recomendación para el comité de conciliación.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 cada vez  que se proyecte o ajuste solicitud de conciliación extrajudicial verifica que esté correcta. La(s) fuente(s) de información utilizadas es(son) los antecedentes, los hechos, los argumentos de derecho y la recomendación para el comité .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 cada vez que se proyecte una contestación o demanda verifica que esté correcta. La(s) fuente(s) de información utilizadas es(son) los hechos y pretensiones, sustentación de la defensa y excepciones propuestas,  pruebas y el informe de actuación.. En caso de evidenciar observaciones, desviaciones o diferencias, se debe devolver al Profesional de la Oficina Asesora Jurídica para que realice los ajustes pertinentes. Queda como evidencia la demanda revisada o la contestación de demanda 4203000-FT-971 revisada o la contestación de tutela 4203000-FT-968 revisada._x000a_- El procedimiento 4203000-PR- 355 &quot;Gestión Jurídica para la defensa de los intereses de la Secretaría General&quot; indica que el Jefe de la Oficina Asesora de Jurídica, autorizado(a) por el manual de Funciones , cada vez que se realice un proyecto de recurso de apelación verifica que esté correcto. La(s) fuente(s) de información utilizadas es(son) argumentos claros en los cuales se fundamenta el desacuerdo de la entidad con la decisión emitida por el juez de primera instancia y el informe de actuación. En caso de evidenciar observaciones, desviaciones o diferencias, se debe devolver al profesional de la Oficina Asesora de Jurídica para que realice los ajustes correspondientes. Queda como evidencia el proyecto de recurso de apelación revisado._x000a_- El procedimiento 4203000-PR- 355 &quot;Gestión Jurídica para la defensa de los intereses de la Secretaría General&quot; indica que el Jefe de la Oficina Asesora de Jurídica, autorizado(a) por el manual de Funciones , cada vez que se realice un proyecto de alegatos verifica que esté correcto. La(s) fuente(s) de información utilizadas es(son) los argumentos de defensa. En caso de evidenciar observaciones, desviaciones o diferencias, se debe devolver al profesional de la Oficina Asesora de Jurídica para que realice los ajustes correspondientes. Queda como evidencia Proyecto de Alegatos de Conclusión 4203000-FT-969 revisado._x000a_- El procedimiento 4203000-PR- 355 &quot;Gestión Jurídica para la defensa de los intereses de la Secretaría General&quot; indica que el Jefe de la Oficina Asesora de Jurídica, autorizado(a) por el manual de Funciones , cada vez que se realice un recurso extraordinario verifica que esté correcto. La(s) fuente(s) de información utilizadas es(son) los requisitos enumerados en el artículo 252 del CPACA y el informe de actuación. En caso de evidenciar observaciones, desviaciones o diferencias, se debe devolver al profesional de la Oficina Asesora de Jurídica para que realice los ajustes correspondientes. Queda como evidencia el recurso extraordinario revisado._x000a_- El procedimiento 4203000-PR- 355 &quot;Gestión Jurídica para la defensa de los intereses de la Secretaría General&quot; indica que el Comité de Conciliación , autorizado(a) por el reglamento del Comité de Conciliación , cada vez que se presente una ficha del caso delibera sobre la viabilidad de acoger la recomendación expuesta por la Oficina Asesora de Jurídica. La(s) fuente(s) de información utilizadas es(son) los antecedentes, los argumentos expuestos y  la recomendación realizada por el profesional en l a ficha presentada. En caso de evidenciar observaciones, desviaciones o diferencias, se debe devolver al profesional de la Oficina Asesora de Jurídica para que realice los ajustes correspondientes. Queda como evidencia el Acta de Comité de Conciliación 4203000-FT-1005 (Preliminar).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un diagnóstico de la documentación del proceso e identificar los ajustes necesarios_x000a_- Realizar los ajustes respectivos a la documentación y formalizar en el aplicativo SIG_x000a__x000a__x000a__x000a__x000a__x000a__x000a__x000a__x000a_________________x000a__x000a_- Realizar un diagnóstico de la documentación del proceso e identificar los ajustes necesarios_x000a_- Realizar los ajustes respectivos a la documentación y formalizar en el aplicativo SIG_x000a__x000a__x000a__x000a__x000a__x000a__x000a__x000a_"/>
    <s v="- Jefe de Oficina Asesora de Jurídica _x000a_- Jefe de Oficina Asesora de Jurídica _x000a__x000a__x000a__x000a__x000a__x000a__x000a__x000a__x000a_________________x000a__x000a_- Jefe de Oficina Asesora de Jurídica _x000a_- Jefe de Oficina Asesora de Jurídica _x000a__x000a__x000a__x000a__x000a__x000a__x000a__x000a_"/>
    <s v="- Diagnóstico de la documentación_x000a_- Documentación actualizada _x000a__x000a__x000a__x000a__x000a__x000a__x000a__x000a__x000a_________________x000a__x000a_- Diagnóstico de la documentación_x000a_- Documentación actualizada _x000a__x000a__x000a__x000a__x000a__x000a__x000a__x000a_"/>
    <s v="04/05/2020_x000a_04/05/2020_x000a__x000a__x000a__x000a__x000a__x000a__x000a__x000a__x000a_________________x000a__x000a_04/05/2020_x000a_04/05/2020_x000a__x000a__x000a__x000a__x000a__x000a__x000a__x000a_"/>
    <s v="04/09/2020_x000a_04/09/2020_x000a__x000a__x000a__x000a__x000a__x000a__x000a__x000a__x000a_________________x000a__x000a_04/09/2020_x000a_04/09/2020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 l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Administración, gestión  y soporte de los recursos de la Infraestructura tecnológica de la secretaria general"/>
    <s v="Errores (fallas o deficiencias)"/>
    <s v="en la administración y gestión de los recursos de infraestructura tecnológica"/>
    <s v="Gestión de procesos"/>
    <s v="Tecnología"/>
    <s v="- Ausencia de contratos de mantenimiento de la Infraestructura tecnológica._x000a_- Ausencia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0"/>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Operativo"/>
    <s v="- Falta de ética en los funcionarios.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 1081 Rediseño de la arquitectura de la plataforma tecnológica en la Secretaría General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 AC#38(Actividad 1): Actualizar los procedimientos del procesos y sus registros._x000a__x000a__x000a__x000a__x000a_________________x000a__x000a_- AC#38(Actividad 1): Actualizar los procedimientos del procesos y sus registros._x000a_- AC#38(Actividad 1): Actualizar los procedimientos del procesos y sus registros._x000a__x000a__x000a__x000a__x000a__x000a__x000a__x000a_"/>
    <s v="- Jefe de la Oficina de TIC_x000a_- Jefe de la Oficina de TIC_x000a_- Jefe de la Oficina de TIC_x000a_- Jefe de la Oficina de TIC_x000a_- Jefe de la Oficina de TIC_x000a_- Jefe de la Oficina de TIC_x000a__x000a__x000a__x000a__x000a_________________x000a__x000a_- Jefe de la Oficina de TIC_x000a_- Jefe de la Oficina de TIC_x000a__x000a__x000a__x000a__x000a__x000a__x000a__x000a_"/>
    <s v="- Actualización del procedimiento_x000a_- Actualización del procedimiento_x000a_- Actualización del procedimiento_x000a_- Actualización del procedimiento_x000a_- Actualización del procedimiento_x000a_- Actualización del procedimiento_x000a__x000a__x000a__x000a__x000a_________________x000a__x000a_- Actualización del procedimiento_x000a_- Actualización del procedimiento_x000a__x000a__x000a__x000a__x000a__x000a__x000a__x000a_"/>
    <s v="07/01/2020_x000a_07/01/2020_x000a_07/01/2020_x000a_07/01/2020_x000a_07/01/2020_x000a_07/01/2020_x000a__x000a__x000a__x000a__x000a_________________x000a__x000a_07/01/2020_x000a_07/01/2020_x000a__x000a__x000a__x000a__x000a__x000a__x000a__x000a_"/>
    <s v="31/07/2020_x000a_31/07/2020_x000a_31/07/2020_x000a_31/07/2020_x000a_31/07/2020_x000a_31/07/2020_x000a__x000a__x000a__x000a__x000a_________________x000a__x000a_31/07/2020_x000a_31/07/2020_x000a_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21"/>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misionales y estratégicos misionales en el Sistema de Gestión de Calidad_x000a__x000a__x000a__x000a_"/>
    <s v="- 1090 Lo mejor del mundo por una Bogotá para todos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 1090 Lo mejor del mundo por una Bogotá para todos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1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3">
        <item x="2"/>
        <item x="0"/>
        <item x="8"/>
        <item x="3"/>
        <item x="7"/>
        <item x="1"/>
        <item x="11"/>
        <item x="4"/>
        <item x="5"/>
        <item x="10"/>
        <item x="6"/>
        <item x="9"/>
        <item x="12"/>
      </items>
      <extLst>
        <ext xmlns:x14="http://schemas.microsoft.com/office/spreadsheetml/2009/9/main" uri="{2946ED86-A175-432a-8AC1-64E0C546D7DE}">
          <x14:pivotField fillDownLabels="1"/>
        </ext>
      </extLst>
    </pivotField>
    <pivotField dataField="1" showAll="0"/>
    <pivotField axis="axisRow" outline="0" showAll="0">
      <items count="3">
        <item x="1"/>
        <item x="0"/>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4"/>
    <field x="2"/>
  </rowFields>
  <rowItems count="16">
    <i>
      <x/>
      <x/>
    </i>
    <i r="1">
      <x v="2"/>
    </i>
    <i r="1">
      <x v="8"/>
    </i>
    <i r="1">
      <x v="9"/>
    </i>
    <i r="1">
      <x v="12"/>
    </i>
    <i t="default">
      <x/>
    </i>
    <i>
      <x v="1"/>
      <x v="1"/>
    </i>
    <i r="1">
      <x v="3"/>
    </i>
    <i r="1">
      <x v="4"/>
    </i>
    <i r="1">
      <x v="5"/>
    </i>
    <i r="1">
      <x v="6"/>
    </i>
    <i r="1">
      <x v="7"/>
    </i>
    <i r="1">
      <x v="10"/>
    </i>
    <i r="1">
      <x v="11"/>
    </i>
    <i t="default">
      <x v="1"/>
    </i>
    <i t="grand">
      <x/>
    </i>
  </rowItems>
  <colItems count="1">
    <i/>
  </colItems>
  <dataFields count="1">
    <dataField name="Cuenta de Evento" fld="3" subtotal="count" baseField="0" baseItem="0"/>
  </dataFields>
  <formats count="10">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2" type="button" dataOnly="0" labelOnly="1" outline="0" axis="axisRow" fieldPosition="1"/>
    </format>
    <format dxfId="40">
      <pivotArea dataOnly="0" labelOnly="1" fieldPosition="0">
        <references count="1">
          <reference field="4" count="0"/>
        </references>
      </pivotArea>
    </format>
    <format dxfId="39">
      <pivotArea dataOnly="0" labelOnly="1" fieldPosition="0">
        <references count="1">
          <reference field="4" count="0" defaultSubtotal="1"/>
        </references>
      </pivotArea>
    </format>
    <format dxfId="38">
      <pivotArea dataOnly="0" labelOnly="1" grandRow="1" outline="0" fieldPosition="0"/>
    </format>
    <format dxfId="37">
      <pivotArea dataOnly="0" labelOnly="1" fieldPosition="0">
        <references count="2">
          <reference field="2" count="5">
            <x v="0"/>
            <x v="2"/>
            <x v="8"/>
            <x v="9"/>
            <x v="12"/>
          </reference>
          <reference field="4" count="1" selected="0">
            <x v="0"/>
          </reference>
        </references>
      </pivotArea>
    </format>
    <format dxfId="36">
      <pivotArea dataOnly="0" labelOnly="1" fieldPosition="0">
        <references count="2">
          <reference field="2" count="8">
            <x v="1"/>
            <x v="3"/>
            <x v="4"/>
            <x v="5"/>
            <x v="6"/>
            <x v="7"/>
            <x v="10"/>
            <x v="11"/>
          </reference>
          <reference field="4" count="1" selected="0">
            <x v="1"/>
          </reference>
        </references>
      </pivotArea>
    </format>
    <format dxfId="3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1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2"/>
        <item x="1"/>
        <item x="3"/>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1"/>
    <field x="37"/>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1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5"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3"/>
        <item x="2"/>
        <item x="0"/>
        <item t="default"/>
      </items>
    </pivotField>
    <pivotField axis="axisCol" showAll="0">
      <items count="6">
        <item x="1"/>
        <item x="2"/>
        <item x="3"/>
        <item x="0"/>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5">
    <i>
      <x/>
    </i>
    <i>
      <x v="1"/>
    </i>
    <i>
      <x v="2"/>
    </i>
    <i>
      <x v="3"/>
    </i>
    <i t="grand">
      <x/>
    </i>
  </rowItems>
  <colFields count="1">
    <field x="36"/>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1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axis="axisRow" showAll="0">
      <items count="6">
        <item x="3"/>
        <item x="2"/>
        <item x="1"/>
        <item x="4"/>
        <item x="0"/>
        <item t="default"/>
      </items>
    </pivotField>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3"/>
  </rowFields>
  <rowItems count="6">
    <i>
      <x/>
    </i>
    <i>
      <x v="1"/>
    </i>
    <i>
      <x v="2"/>
    </i>
    <i>
      <x v="3"/>
    </i>
    <i>
      <x v="4"/>
    </i>
    <i t="grand">
      <x/>
    </i>
  </rowItems>
  <colFields count="1">
    <field x="20"/>
  </colFields>
  <colItems count="5">
    <i>
      <x/>
    </i>
    <i>
      <x v="1"/>
    </i>
    <i>
      <x v="2"/>
    </i>
    <i>
      <x v="3"/>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1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160526DA-18C4-4A09-B0C8-CAAA90098DB4}" name="TablaDinámica3"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9" firstHeaderRow="1" firstDataRow="1" firstDataCol="1"/>
  <pivotFields count="90">
    <pivotField axis="axisRow" showAll="0">
      <items count="23">
        <item x="0"/>
        <item x="1"/>
        <item x="2"/>
        <item x="3"/>
        <item x="4"/>
        <item x="5"/>
        <item x="6"/>
        <item x="7"/>
        <item x="8"/>
        <item x="9"/>
        <item x="12"/>
        <item x="13"/>
        <item x="10"/>
        <item x="14"/>
        <item x="15"/>
        <item x="11"/>
        <item x="16"/>
        <item x="17"/>
        <item x="18"/>
        <item x="19"/>
        <item x="20"/>
        <item x="21"/>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Número de riesgos" fld="3" subtotal="count" baseField="0" baseItem="0"/>
  </dataFields>
  <formats count="12">
    <format dxfId="24">
      <pivotArea type="all" dataOnly="0" outline="0" fieldPosition="0"/>
    </format>
    <format dxfId="23">
      <pivotArea outline="0" collapsedLevelsAreSubtotals="1" fieldPosition="0"/>
    </format>
    <format dxfId="22">
      <pivotArea field="0" type="button" dataOnly="0" labelOnly="1" outline="0" axis="axisRow" fieldPosition="0"/>
    </format>
    <format dxfId="21">
      <pivotArea dataOnly="0" labelOnly="1" fieldPosition="0">
        <references count="1">
          <reference field="0" count="0"/>
        </references>
      </pivotArea>
    </format>
    <format dxfId="20">
      <pivotArea dataOnly="0" labelOnly="1" grandRow="1" outline="0" fieldPosition="0"/>
    </format>
    <format dxfId="19">
      <pivotArea dataOnly="0" labelOnly="1" outline="0" axis="axisValues" fieldPosition="0"/>
    </format>
    <format dxfId="18">
      <pivotArea type="all" dataOnly="0" outline="0" fieldPosition="0"/>
    </format>
    <format dxfId="17">
      <pivotArea outline="0" collapsedLevelsAreSubtotals="1" fieldPosition="0"/>
    </format>
    <format dxfId="16">
      <pivotArea field="0" type="button" dataOnly="0" labelOnly="1" outline="0" axis="axisRow" fieldPosition="0"/>
    </format>
    <format dxfId="15">
      <pivotArea dataOnly="0" labelOnly="1" fieldPosition="0">
        <references count="1">
          <reference field="0" count="0"/>
        </references>
      </pivotArea>
    </format>
    <format dxfId="14">
      <pivotArea dataOnly="0" labelOnly="1" grandRow="1" outline="0" fieldPosition="0"/>
    </format>
    <format dxfId="13">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BEBB3C7-F445-429C-9B74-66206993D16C}" name="TablaDinámica2" cacheId="1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2" firstHeaderRow="1" firstDataRow="1" firstDataCol="1"/>
  <pivotFields count="9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6"/>
        <item x="8"/>
        <item x="4"/>
        <item x="7"/>
        <item x="0"/>
        <item x="1"/>
        <item x="3"/>
        <item x="14"/>
        <item x="12"/>
        <item x="9"/>
        <item x="17"/>
        <item x="5"/>
        <item x="2"/>
        <item x="6"/>
        <item x="10"/>
        <item x="15"/>
        <item x="11"/>
        <item x="13"/>
        <item t="default"/>
      </items>
    </pivotField>
  </pivotFields>
  <rowFields count="1">
    <field x="89"/>
  </rowFields>
  <rowItems count="19">
    <i>
      <x/>
    </i>
    <i>
      <x v="1"/>
    </i>
    <i>
      <x v="2"/>
    </i>
    <i>
      <x v="3"/>
    </i>
    <i>
      <x v="4"/>
    </i>
    <i>
      <x v="5"/>
    </i>
    <i>
      <x v="6"/>
    </i>
    <i>
      <x v="7"/>
    </i>
    <i>
      <x v="8"/>
    </i>
    <i>
      <x v="9"/>
    </i>
    <i>
      <x v="10"/>
    </i>
    <i>
      <x v="11"/>
    </i>
    <i>
      <x v="12"/>
    </i>
    <i>
      <x v="13"/>
    </i>
    <i>
      <x v="14"/>
    </i>
    <i>
      <x v="15"/>
    </i>
    <i>
      <x v="16"/>
    </i>
    <i>
      <x v="17"/>
    </i>
    <i t="grand">
      <x/>
    </i>
  </rowItems>
  <colItems count="1">
    <i/>
  </colItems>
  <dataFields count="1">
    <dataField name="Número de riesgos" fld="3" subtotal="count" baseField="0" baseItem="0"/>
  </dataFields>
  <formats count="10">
    <format dxfId="34">
      <pivotArea type="all" dataOnly="0" outline="0" fieldPosition="0"/>
    </format>
    <format dxfId="33">
      <pivotArea outline="0" collapsedLevelsAreSubtotals="1" fieldPosition="0"/>
    </format>
    <format dxfId="32">
      <pivotArea dataOnly="0" labelOnly="1" grandRow="1" outline="0" fieldPosition="0"/>
    </format>
    <format dxfId="31">
      <pivotArea dataOnly="0" labelOnly="1" outline="0" axis="axisValues" fieldPosition="0"/>
    </format>
    <format dxfId="30">
      <pivotArea type="all" dataOnly="0" outline="0" fieldPosition="0"/>
    </format>
    <format dxfId="29">
      <pivotArea outline="0" collapsedLevelsAreSubtotals="1" fieldPosition="0"/>
    </format>
    <format dxfId="28">
      <pivotArea field="89" type="button" dataOnly="0" labelOnly="1" outline="0" axis="axisRow" fieldPosition="0"/>
    </format>
    <format dxfId="27">
      <pivotArea dataOnly="0" labelOnly="1" fieldPosition="0">
        <references count="1">
          <reference field="89" count="0"/>
        </references>
      </pivotArea>
    </format>
    <format dxfId="26">
      <pivotArea dataOnly="0" labelOnly="1" grandRow="1" outline="0" fieldPosition="0"/>
    </format>
    <format dxfId="25">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I23"/>
  <sheetViews>
    <sheetView workbookViewId="0"/>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5">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5">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5">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6"/>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7"/>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8"/>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O21"/>
  <sheetViews>
    <sheetView showGridLines="0" zoomScale="60" zoomScaleNormal="60" workbookViewId="0"/>
  </sheetViews>
  <sheetFormatPr baseColWidth="10" defaultRowHeight="15" x14ac:dyDescent="0.25"/>
  <cols>
    <col min="1" max="1" width="11.42578125" style="105"/>
    <col min="2" max="2" width="5.7109375" style="105" customWidth="1"/>
    <col min="3" max="3" width="6.85546875" style="105" customWidth="1"/>
    <col min="4" max="4" width="19.28515625" style="105" customWidth="1"/>
    <col min="5" max="5" width="4.140625" style="105" customWidth="1"/>
    <col min="6" max="6" width="19.7109375" style="105" customWidth="1"/>
    <col min="7" max="7" width="2" style="105" customWidth="1"/>
    <col min="8" max="8" width="19.7109375" style="105" customWidth="1"/>
    <col min="9" max="9" width="2" style="105" customWidth="1"/>
    <col min="10" max="10" width="19.7109375" style="105" customWidth="1"/>
    <col min="11" max="11" width="2.42578125" style="105" customWidth="1"/>
    <col min="12" max="12" width="19.7109375" style="105" customWidth="1"/>
    <col min="13" max="13" width="2.5703125" style="105" customWidth="1"/>
    <col min="14" max="14" width="19.7109375" style="105" customWidth="1"/>
    <col min="15" max="15" width="5.7109375" style="105" customWidth="1"/>
    <col min="16" max="16384" width="11.42578125" style="105"/>
  </cols>
  <sheetData>
    <row r="1" spans="2:15" ht="19.5" customHeight="1" x14ac:dyDescent="0.25"/>
    <row r="2" spans="2:15" ht="27" customHeight="1" x14ac:dyDescent="0.25">
      <c r="B2" s="216" t="s">
        <v>311</v>
      </c>
      <c r="C2" s="217"/>
      <c r="D2" s="217"/>
      <c r="E2" s="217"/>
      <c r="F2" s="217"/>
      <c r="G2" s="217"/>
      <c r="H2" s="217"/>
      <c r="I2" s="217"/>
      <c r="J2" s="217"/>
      <c r="K2" s="217"/>
      <c r="L2" s="217"/>
      <c r="M2" s="217"/>
      <c r="N2" s="217"/>
      <c r="O2" s="218"/>
    </row>
    <row r="3" spans="2:15" ht="30" customHeight="1" x14ac:dyDescent="0.25">
      <c r="B3" s="219"/>
      <c r="C3" s="220"/>
      <c r="D3" s="220"/>
      <c r="E3" s="220"/>
      <c r="F3" s="220"/>
      <c r="G3" s="220"/>
      <c r="H3" s="220"/>
      <c r="I3" s="220"/>
      <c r="J3" s="220"/>
      <c r="K3" s="220"/>
      <c r="L3" s="220"/>
      <c r="M3" s="220"/>
      <c r="N3" s="220"/>
      <c r="O3" s="221"/>
    </row>
    <row r="4" spans="2:15" ht="19.5" customHeight="1" x14ac:dyDescent="0.25">
      <c r="B4" s="107"/>
      <c r="C4" s="106"/>
      <c r="D4" s="106"/>
      <c r="E4" s="106"/>
      <c r="F4" s="106"/>
      <c r="G4" s="106"/>
      <c r="H4" s="106"/>
      <c r="I4" s="106"/>
      <c r="J4" s="106"/>
      <c r="K4" s="106"/>
      <c r="L4" s="106"/>
      <c r="M4" s="106"/>
      <c r="N4" s="106"/>
      <c r="O4" s="122"/>
    </row>
    <row r="5" spans="2:15" x14ac:dyDescent="0.25">
      <c r="B5" s="107"/>
      <c r="C5" s="109"/>
      <c r="D5" s="108"/>
      <c r="E5" s="109"/>
      <c r="F5" s="108"/>
      <c r="G5" s="109"/>
      <c r="H5" s="108"/>
      <c r="I5" s="109"/>
      <c r="J5" s="108"/>
      <c r="K5" s="109"/>
      <c r="L5" s="108"/>
      <c r="M5" s="109"/>
      <c r="N5" s="108"/>
      <c r="O5" s="122"/>
    </row>
    <row r="6" spans="2:15" ht="40.5" customHeight="1" x14ac:dyDescent="0.25">
      <c r="B6" s="107"/>
      <c r="C6" s="215" t="s">
        <v>307</v>
      </c>
      <c r="D6" s="110" t="str">
        <f>Datos!T2</f>
        <v>Casi seguro (5)</v>
      </c>
      <c r="E6" s="109"/>
      <c r="F6" s="111">
        <f>COUNTIFS(Mapa_Proceso!$N$12:$N$34,$D6,Mapa_Proceso!$O$12:$O$34,F$16)</f>
        <v>0</v>
      </c>
      <c r="G6" s="112"/>
      <c r="H6" s="111">
        <f>COUNTIFS(Mapa_Proceso!$N$12:$N$34,$D6,Mapa_Proceso!$O$12:$O$34,H$16)</f>
        <v>0</v>
      </c>
      <c r="I6" s="112"/>
      <c r="J6" s="113">
        <f>COUNTIFS(Mapa_Proceso!$N$12:$N$34,$D6,Mapa_Proceso!$O$12:$O$34,J$16)</f>
        <v>0</v>
      </c>
      <c r="K6" s="112"/>
      <c r="L6" s="113">
        <f>COUNTIFS(Mapa_Proceso!$N$12:$N$34,$D6,Mapa_Proceso!$O$12:$O$34,L$16)</f>
        <v>0</v>
      </c>
      <c r="M6" s="112"/>
      <c r="N6" s="113">
        <f>COUNTIFS(Mapa_Proceso!$N$12:$N$34,$D6,Mapa_Proceso!$O$12:$O$34,N$16)</f>
        <v>0</v>
      </c>
      <c r="O6" s="122"/>
    </row>
    <row r="7" spans="2:15" ht="12" customHeight="1" x14ac:dyDescent="0.25">
      <c r="B7" s="107"/>
      <c r="C7" s="215"/>
      <c r="D7" s="114"/>
      <c r="E7" s="109"/>
      <c r="F7" s="115"/>
      <c r="G7" s="112"/>
      <c r="H7" s="115"/>
      <c r="I7" s="112"/>
      <c r="J7" s="115"/>
      <c r="K7" s="112"/>
      <c r="L7" s="115"/>
      <c r="M7" s="112"/>
      <c r="N7" s="115"/>
      <c r="O7" s="122"/>
    </row>
    <row r="8" spans="2:15" ht="40.5" customHeight="1" x14ac:dyDescent="0.25">
      <c r="B8" s="107"/>
      <c r="C8" s="215"/>
      <c r="D8" s="110" t="str">
        <f>Datos!T3</f>
        <v>Probable (4)</v>
      </c>
      <c r="E8" s="109"/>
      <c r="F8" s="116">
        <f>COUNTIFS(Mapa_Proceso!$N$12:$N$34,$D8,Mapa_Proceso!$O$12:$O$34,F$16)</f>
        <v>0</v>
      </c>
      <c r="G8" s="112"/>
      <c r="H8" s="111">
        <f>COUNTIFS(Mapa_Proceso!$N$12:$N$34,$D8,Mapa_Proceso!$O$12:$O$34,H$16)</f>
        <v>0</v>
      </c>
      <c r="I8" s="112"/>
      <c r="J8" s="111">
        <f>COUNTIFS(Mapa_Proceso!$N$12:$N$34,$D8,Mapa_Proceso!$O$12:$O$34,J$16)</f>
        <v>0</v>
      </c>
      <c r="K8" s="112"/>
      <c r="L8" s="113">
        <f>COUNTIFS(Mapa_Proceso!$N$12:$N$34,$D8,Mapa_Proceso!$O$12:$O$34,L$16)</f>
        <v>0</v>
      </c>
      <c r="M8" s="112"/>
      <c r="N8" s="113">
        <f>COUNTIFS(Mapa_Proceso!$N$12:$N$34,$D8,Mapa_Proceso!$O$12:$O$34,N$16)</f>
        <v>0</v>
      </c>
      <c r="O8" s="122"/>
    </row>
    <row r="9" spans="2:15" ht="11.25" customHeight="1" x14ac:dyDescent="0.25">
      <c r="B9" s="107"/>
      <c r="C9" s="215"/>
      <c r="D9" s="114"/>
      <c r="E9" s="109"/>
      <c r="F9" s="115"/>
      <c r="G9" s="112"/>
      <c r="H9" s="115"/>
      <c r="I9" s="112"/>
      <c r="J9" s="115"/>
      <c r="K9" s="112"/>
      <c r="L9" s="115"/>
      <c r="M9" s="112"/>
      <c r="N9" s="115"/>
      <c r="O9" s="122"/>
    </row>
    <row r="10" spans="2:15" ht="40.5" customHeight="1" x14ac:dyDescent="0.25">
      <c r="B10" s="107"/>
      <c r="C10" s="215"/>
      <c r="D10" s="110" t="str">
        <f>Datos!T4</f>
        <v>Posible (3)</v>
      </c>
      <c r="E10" s="109"/>
      <c r="F10" s="117">
        <f>COUNTIFS(Mapa_Proceso!$N$12:$N$34,$D10,Mapa_Proceso!$O$12:$O$34,F$16)</f>
        <v>0</v>
      </c>
      <c r="G10" s="112"/>
      <c r="H10" s="116">
        <f>COUNTIFS(Mapa_Proceso!$N$12:$N$34,$D10,Mapa_Proceso!$O$12:$O$34,H$16)</f>
        <v>0</v>
      </c>
      <c r="I10" s="112"/>
      <c r="J10" s="111">
        <f>COUNTIFS(Mapa_Proceso!$N$12:$N$34,$D10,Mapa_Proceso!$O$12:$O$34,J$16)</f>
        <v>0</v>
      </c>
      <c r="K10" s="112"/>
      <c r="L10" s="113">
        <f>COUNTIFS(Mapa_Proceso!$N$12:$N$34,$D10,Mapa_Proceso!$O$12:$O$34,L$16)</f>
        <v>0</v>
      </c>
      <c r="M10" s="112"/>
      <c r="N10" s="113">
        <f>COUNTIFS(Mapa_Proceso!$N$12:$N$34,$D10,Mapa_Proceso!$O$12:$O$34,N$16)</f>
        <v>0</v>
      </c>
      <c r="O10" s="122"/>
    </row>
    <row r="11" spans="2:15" ht="9" customHeight="1" x14ac:dyDescent="0.25">
      <c r="B11" s="107"/>
      <c r="C11" s="215"/>
      <c r="D11" s="114"/>
      <c r="E11" s="109"/>
      <c r="F11" s="115"/>
      <c r="G11" s="112"/>
      <c r="H11" s="115"/>
      <c r="I11" s="112"/>
      <c r="J11" s="115"/>
      <c r="K11" s="112"/>
      <c r="L11" s="115"/>
      <c r="M11" s="112"/>
      <c r="N11" s="115"/>
      <c r="O11" s="122"/>
    </row>
    <row r="12" spans="2:15" ht="40.5" customHeight="1" x14ac:dyDescent="0.25">
      <c r="B12" s="107"/>
      <c r="C12" s="215"/>
      <c r="D12" s="110" t="str">
        <f>Datos!T5</f>
        <v>Improbable (2)</v>
      </c>
      <c r="E12" s="109"/>
      <c r="F12" s="117">
        <f>COUNTIFS(Mapa_Proceso!$N$12:$N$34,$D12,Mapa_Proceso!$O$12:$O$34,F$16)</f>
        <v>0</v>
      </c>
      <c r="G12" s="112"/>
      <c r="H12" s="117">
        <f>COUNTIFS(Mapa_Proceso!$N$12:$N$34,$D12,Mapa_Proceso!$O$12:$O$34,H$16)</f>
        <v>0</v>
      </c>
      <c r="I12" s="112"/>
      <c r="J12" s="116">
        <f>COUNTIFS(Mapa_Proceso!$N$12:$N$34,$D12,Mapa_Proceso!$O$12:$O$34,J$16)</f>
        <v>1</v>
      </c>
      <c r="K12" s="112"/>
      <c r="L12" s="111">
        <f>COUNTIFS(Mapa_Proceso!$N$12:$N$34,$D12,Mapa_Proceso!$O$12:$O$34,L$16)</f>
        <v>0</v>
      </c>
      <c r="M12" s="112"/>
      <c r="N12" s="113">
        <f>COUNTIFS(Mapa_Proceso!$N$12:$N$34,$D12,Mapa_Proceso!$O$12:$O$34,N$16)</f>
        <v>1</v>
      </c>
      <c r="O12" s="122"/>
    </row>
    <row r="13" spans="2:15" ht="9.75" customHeight="1" x14ac:dyDescent="0.25">
      <c r="B13" s="107"/>
      <c r="C13" s="215"/>
      <c r="D13" s="114"/>
      <c r="E13" s="109"/>
      <c r="F13" s="115"/>
      <c r="G13" s="112"/>
      <c r="H13" s="115"/>
      <c r="I13" s="112"/>
      <c r="J13" s="115"/>
      <c r="K13" s="112"/>
      <c r="L13" s="115"/>
      <c r="M13" s="112"/>
      <c r="N13" s="115"/>
      <c r="O13" s="122"/>
    </row>
    <row r="14" spans="2:15" ht="40.5" customHeight="1" x14ac:dyDescent="0.25">
      <c r="B14" s="107"/>
      <c r="C14" s="215"/>
      <c r="D14" s="110" t="s">
        <v>144</v>
      </c>
      <c r="E14" s="109"/>
      <c r="F14" s="117">
        <f>COUNTIFS(Mapa_Proceso!$N$12:$N$34,$D14,Mapa_Proceso!$O$12:$O$34,F$16)</f>
        <v>0</v>
      </c>
      <c r="G14" s="112"/>
      <c r="H14" s="117">
        <f>COUNTIFS(Mapa_Proceso!$N$12:$N$34,$D14,Mapa_Proceso!$O$12:$O$34,H$16)</f>
        <v>0</v>
      </c>
      <c r="I14" s="112"/>
      <c r="J14" s="116">
        <f>COUNTIFS(Mapa_Proceso!$N$12:$N$34,$D14,Mapa_Proceso!$O$12:$O$34,J$16)</f>
        <v>1</v>
      </c>
      <c r="K14" s="112"/>
      <c r="L14" s="111">
        <f>COUNTIFS(Mapa_Proceso!$N$12:$N$34,$D14,Mapa_Proceso!$O$12:$O$34,L$16)</f>
        <v>12</v>
      </c>
      <c r="M14" s="112"/>
      <c r="N14" s="113">
        <f>COUNTIFS(Mapa_Proceso!$N$12:$N$34,$D14,Mapa_Proceso!$O$12:$O$34,N$16)</f>
        <v>8</v>
      </c>
      <c r="O14" s="122"/>
    </row>
    <row r="15" spans="2:15" ht="27.75" customHeight="1" x14ac:dyDescent="0.25">
      <c r="B15" s="107"/>
      <c r="C15" s="109"/>
      <c r="D15" s="108"/>
      <c r="E15" s="109"/>
      <c r="F15" s="108"/>
      <c r="G15" s="109"/>
      <c r="H15" s="108"/>
      <c r="I15" s="109"/>
      <c r="J15" s="108"/>
      <c r="K15" s="109"/>
      <c r="L15" s="108"/>
      <c r="M15" s="109"/>
      <c r="N15" s="108"/>
      <c r="O15" s="122"/>
    </row>
    <row r="16" spans="2:15" ht="41.25" customHeight="1" x14ac:dyDescent="0.2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row>
    <row r="17" spans="2:15" ht="41.25" customHeight="1" x14ac:dyDescent="0.25">
      <c r="B17" s="107"/>
      <c r="C17" s="109"/>
      <c r="D17" s="109"/>
      <c r="E17" s="109"/>
      <c r="F17" s="119"/>
      <c r="G17" s="120"/>
      <c r="H17" s="119"/>
      <c r="I17" s="120"/>
      <c r="J17" s="121" t="s">
        <v>306</v>
      </c>
      <c r="K17" s="120"/>
      <c r="L17" s="119"/>
      <c r="M17" s="120"/>
      <c r="N17" s="119"/>
      <c r="O17" s="122"/>
    </row>
    <row r="18" spans="2:15" ht="18" customHeight="1" x14ac:dyDescent="0.25">
      <c r="B18" s="107"/>
      <c r="C18" s="109"/>
      <c r="D18" s="109"/>
      <c r="E18" s="109"/>
      <c r="F18" s="109"/>
      <c r="G18" s="109"/>
      <c r="H18" s="109"/>
      <c r="I18" s="109"/>
      <c r="J18" s="109"/>
      <c r="K18" s="109"/>
      <c r="L18" s="109"/>
      <c r="M18" s="109"/>
      <c r="N18" s="109"/>
      <c r="O18" s="122"/>
    </row>
    <row r="19" spans="2:15" ht="26.25" customHeight="1" x14ac:dyDescent="0.25">
      <c r="B19" s="107"/>
      <c r="C19" s="109"/>
      <c r="D19" s="121" t="s">
        <v>237</v>
      </c>
      <c r="E19" s="109"/>
      <c r="F19" s="123">
        <f>F10+F12+F14+H12+H14</f>
        <v>0</v>
      </c>
      <c r="G19" s="112"/>
      <c r="H19" s="123">
        <f>F8+H10+J12+J14</f>
        <v>2</v>
      </c>
      <c r="I19" s="112"/>
      <c r="J19" s="123">
        <f>F6+H6+H8+J8+J10+L12+L14</f>
        <v>12</v>
      </c>
      <c r="K19" s="112"/>
      <c r="L19" s="123">
        <f>J6+L6+N6+L8+N8+L10+N10+N12+N14</f>
        <v>9</v>
      </c>
      <c r="M19" s="120"/>
      <c r="N19" s="120"/>
      <c r="O19" s="122"/>
    </row>
    <row r="20" spans="2:15" ht="26.25" customHeight="1" x14ac:dyDescent="0.3">
      <c r="B20" s="107"/>
      <c r="C20" s="109"/>
      <c r="D20" s="124">
        <f>SUM(F6:N14)</f>
        <v>23</v>
      </c>
      <c r="E20" s="109"/>
      <c r="F20" s="125" t="s">
        <v>308</v>
      </c>
      <c r="G20" s="126"/>
      <c r="H20" s="127" t="s">
        <v>86</v>
      </c>
      <c r="I20" s="126"/>
      <c r="J20" s="128" t="s">
        <v>309</v>
      </c>
      <c r="K20" s="126"/>
      <c r="L20" s="129" t="s">
        <v>310</v>
      </c>
      <c r="M20" s="109"/>
      <c r="N20" s="109"/>
      <c r="O20" s="122"/>
    </row>
    <row r="21" spans="2:15" x14ac:dyDescent="0.25">
      <c r="B21" s="130"/>
      <c r="C21" s="131"/>
      <c r="D21" s="131"/>
      <c r="E21" s="131"/>
      <c r="F21" s="131"/>
      <c r="G21" s="131"/>
      <c r="H21" s="131"/>
      <c r="I21" s="131"/>
      <c r="J21" s="131"/>
      <c r="K21" s="131"/>
      <c r="L21" s="131"/>
      <c r="M21" s="131"/>
      <c r="N21" s="131"/>
      <c r="O21" s="132"/>
    </row>
  </sheetData>
  <sheetProtection algorithmName="SHA-512" hashValue="N4Vp7awbtnWpXv5LC+8A/CAid41GeqXhxleN1N60ZsmyKhjCGOdsrYu29o/lfSPyx5w/5nRBKh/KK/WGhQNItw==" saltValue="ZvJqERQlkCq+2hmPDxnrUA==" spinCount="100000"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2" t="s">
        <v>236</v>
      </c>
      <c r="C2" s="92" t="s">
        <v>238</v>
      </c>
      <c r="D2" s="92" t="s">
        <v>290</v>
      </c>
    </row>
    <row r="3" spans="2:5" x14ac:dyDescent="0.25">
      <c r="B3" t="s">
        <v>768</v>
      </c>
      <c r="C3" t="s">
        <v>54</v>
      </c>
      <c r="D3" s="149">
        <v>10</v>
      </c>
    </row>
    <row r="4" spans="2:5" x14ac:dyDescent="0.25">
      <c r="C4" t="s">
        <v>81</v>
      </c>
      <c r="D4" s="149">
        <v>4</v>
      </c>
    </row>
    <row r="5" spans="2:5" x14ac:dyDescent="0.25">
      <c r="C5" t="s">
        <v>105</v>
      </c>
      <c r="D5" s="149">
        <v>5</v>
      </c>
    </row>
    <row r="6" spans="2:5" x14ac:dyDescent="0.25">
      <c r="B6" s="104"/>
      <c r="C6" s="104" t="s">
        <v>126</v>
      </c>
      <c r="D6" s="150">
        <v>2</v>
      </c>
    </row>
    <row r="7" spans="2:5" x14ac:dyDescent="0.25">
      <c r="B7" s="96" t="s">
        <v>769</v>
      </c>
      <c r="C7" s="96" t="s">
        <v>81</v>
      </c>
      <c r="D7" s="151">
        <v>12</v>
      </c>
    </row>
    <row r="8" spans="2:5" x14ac:dyDescent="0.25">
      <c r="B8" s="96"/>
      <c r="C8" s="96" t="s">
        <v>105</v>
      </c>
      <c r="D8" s="151">
        <v>8</v>
      </c>
    </row>
    <row r="9" spans="2:5" x14ac:dyDescent="0.25">
      <c r="B9" s="104"/>
      <c r="C9" s="104" t="s">
        <v>126</v>
      </c>
      <c r="D9" s="150">
        <v>30</v>
      </c>
    </row>
    <row r="10" spans="2:5" x14ac:dyDescent="0.25">
      <c r="B10" s="96" t="s">
        <v>770</v>
      </c>
      <c r="C10" s="96" t="s">
        <v>105</v>
      </c>
      <c r="D10" s="149">
        <v>3</v>
      </c>
    </row>
    <row r="11" spans="2:5" x14ac:dyDescent="0.25">
      <c r="C11" s="96" t="s">
        <v>126</v>
      </c>
      <c r="D11" s="151">
        <v>29</v>
      </c>
    </row>
    <row r="12" spans="2:5" x14ac:dyDescent="0.25">
      <c r="B12" s="93" t="s">
        <v>771</v>
      </c>
      <c r="C12" s="95" t="s">
        <v>126</v>
      </c>
      <c r="D12" s="152">
        <v>4</v>
      </c>
    </row>
    <row r="13" spans="2:5" x14ac:dyDescent="0.25">
      <c r="B13" s="94" t="s">
        <v>291</v>
      </c>
      <c r="C13" s="93"/>
      <c r="D13" s="153">
        <f>SUM(D3:D12)</f>
        <v>107</v>
      </c>
    </row>
    <row r="14" spans="2:5" x14ac:dyDescent="0.25">
      <c r="D14" s="103"/>
    </row>
    <row r="15" spans="2:5" x14ac:dyDescent="0.25">
      <c r="D15" s="103"/>
    </row>
    <row r="16" spans="2:5" x14ac:dyDescent="0.25">
      <c r="B16" s="103"/>
      <c r="C16" s="103"/>
      <c r="D16" s="103"/>
      <c r="E16" s="103"/>
    </row>
    <row r="17" spans="2:5" x14ac:dyDescent="0.25">
      <c r="B17" s="103"/>
      <c r="C17" s="103"/>
      <c r="D17" s="103"/>
      <c r="E17" s="103"/>
    </row>
    <row r="18" spans="2:5" x14ac:dyDescent="0.25">
      <c r="B18" s="103"/>
      <c r="C18" s="103"/>
      <c r="D18" s="103"/>
      <c r="E18" s="103"/>
    </row>
    <row r="19" spans="2:5" x14ac:dyDescent="0.25">
      <c r="B19" s="103"/>
      <c r="C19" s="103"/>
      <c r="D19" s="103"/>
      <c r="E19" s="103"/>
    </row>
    <row r="20" spans="2:5" x14ac:dyDescent="0.25">
      <c r="B20" s="103"/>
      <c r="C20" s="103"/>
      <c r="D20" s="103"/>
      <c r="E20" s="103"/>
    </row>
    <row r="21" spans="2:5" x14ac:dyDescent="0.25">
      <c r="B21" s="103"/>
      <c r="C21" s="103"/>
      <c r="D21" s="103"/>
      <c r="E21" s="103"/>
    </row>
    <row r="22" spans="2:5" x14ac:dyDescent="0.25">
      <c r="B22" s="103"/>
      <c r="C22" s="103"/>
      <c r="D22" s="103"/>
      <c r="E22" s="103"/>
    </row>
    <row r="23" spans="2:5" x14ac:dyDescent="0.25">
      <c r="B23" s="103"/>
      <c r="C23" s="103"/>
      <c r="D23" s="103"/>
      <c r="E23" s="103"/>
    </row>
    <row r="24" spans="2:5" x14ac:dyDescent="0.25">
      <c r="B24" s="103"/>
      <c r="C24" s="103"/>
      <c r="D24" s="103"/>
      <c r="E24" s="103"/>
    </row>
    <row r="25" spans="2:5" x14ac:dyDescent="0.25">
      <c r="B25" s="103"/>
      <c r="C25" s="103"/>
      <c r="D25" s="103"/>
      <c r="E25" s="103"/>
    </row>
    <row r="26" spans="2:5" x14ac:dyDescent="0.25">
      <c r="B26" s="103"/>
      <c r="C26" s="103"/>
      <c r="D26" s="103"/>
      <c r="E26" s="103"/>
    </row>
    <row r="27" spans="2:5" x14ac:dyDescent="0.25">
      <c r="B27" s="103"/>
      <c r="C27" s="103"/>
      <c r="D27" s="103"/>
      <c r="E27" s="103"/>
    </row>
  </sheetData>
  <sheetProtection algorithmName="SHA-512" hashValue="O8tkjUFHld7ROwGOV59QF2C7h2hFyocvqRPZ79cjlbNOrcu6bHhU5M05zAmjVUVF9cEwdACOzgOUrhuL7AfLfQ==" saltValue="Zw6TexiFxqML6kpbtTIU3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P21"/>
  <sheetViews>
    <sheetView showGridLines="0" zoomScale="60" zoomScaleNormal="60" workbookViewId="0"/>
  </sheetViews>
  <sheetFormatPr baseColWidth="10" defaultRowHeight="15" x14ac:dyDescent="0.25"/>
  <cols>
    <col min="1" max="1" width="11.42578125" style="105" customWidth="1"/>
    <col min="2" max="2" width="5.7109375" style="105" customWidth="1"/>
    <col min="3" max="3" width="6.85546875" style="105" customWidth="1"/>
    <col min="4" max="4" width="19.28515625" style="105" customWidth="1"/>
    <col min="5" max="5" width="4.140625" style="105" customWidth="1"/>
    <col min="6" max="6" width="19.7109375" style="105" customWidth="1"/>
    <col min="7" max="7" width="2" style="105" customWidth="1"/>
    <col min="8" max="8" width="19.7109375" style="105" customWidth="1"/>
    <col min="9" max="9" width="2" style="105" customWidth="1"/>
    <col min="10" max="10" width="19.7109375" style="105" customWidth="1"/>
    <col min="11" max="11" width="2.42578125" style="105" customWidth="1"/>
    <col min="12" max="12" width="19.7109375" style="105" customWidth="1"/>
    <col min="13" max="13" width="2.5703125" style="105" customWidth="1"/>
    <col min="14" max="14" width="19.7109375" style="105" customWidth="1"/>
    <col min="15" max="15" width="5.7109375" style="105" customWidth="1"/>
    <col min="16" max="16384" width="11.42578125" style="105"/>
  </cols>
  <sheetData>
    <row r="1" spans="2:16" ht="20.25" customHeight="1" x14ac:dyDescent="0.25"/>
    <row r="2" spans="2:16" ht="27" customHeight="1" x14ac:dyDescent="0.25">
      <c r="B2" s="216" t="s">
        <v>312</v>
      </c>
      <c r="C2" s="217"/>
      <c r="D2" s="217"/>
      <c r="E2" s="217"/>
      <c r="F2" s="217"/>
      <c r="G2" s="217"/>
      <c r="H2" s="217"/>
      <c r="I2" s="217"/>
      <c r="J2" s="217"/>
      <c r="K2" s="217"/>
      <c r="L2" s="217"/>
      <c r="M2" s="217"/>
      <c r="N2" s="217"/>
      <c r="O2" s="218"/>
      <c r="P2" s="135"/>
    </row>
    <row r="3" spans="2:16" ht="30" customHeight="1" x14ac:dyDescent="0.25">
      <c r="B3" s="219"/>
      <c r="C3" s="220"/>
      <c r="D3" s="220"/>
      <c r="E3" s="220"/>
      <c r="F3" s="220"/>
      <c r="G3" s="220"/>
      <c r="H3" s="220"/>
      <c r="I3" s="220"/>
      <c r="J3" s="220"/>
      <c r="K3" s="220"/>
      <c r="L3" s="220"/>
      <c r="M3" s="220"/>
      <c r="N3" s="220"/>
      <c r="O3" s="221"/>
      <c r="P3" s="135"/>
    </row>
    <row r="4" spans="2:16" ht="20.25" customHeight="1" x14ac:dyDescent="0.25">
      <c r="B4" s="107"/>
      <c r="C4" s="109"/>
      <c r="D4" s="109"/>
      <c r="E4" s="109"/>
      <c r="F4" s="109"/>
      <c r="G4" s="109"/>
      <c r="H4" s="109"/>
      <c r="I4" s="109"/>
      <c r="J4" s="109"/>
      <c r="K4" s="109"/>
      <c r="L4" s="109"/>
      <c r="M4" s="109"/>
      <c r="N4" s="109"/>
      <c r="O4" s="122"/>
      <c r="P4" s="107"/>
    </row>
    <row r="5" spans="2:16" x14ac:dyDescent="0.25">
      <c r="B5" s="107"/>
      <c r="C5" s="109"/>
      <c r="D5" s="108"/>
      <c r="E5" s="109"/>
      <c r="F5" s="108"/>
      <c r="G5" s="109"/>
      <c r="H5" s="108"/>
      <c r="I5" s="109"/>
      <c r="J5" s="108"/>
      <c r="K5" s="109"/>
      <c r="L5" s="108"/>
      <c r="M5" s="109"/>
      <c r="N5" s="108"/>
      <c r="O5" s="122"/>
      <c r="P5" s="107"/>
    </row>
    <row r="6" spans="2:16" ht="40.5" customHeight="1" x14ac:dyDescent="0.25">
      <c r="B6" s="107"/>
      <c r="C6" s="215" t="s">
        <v>307</v>
      </c>
      <c r="D6" s="110" t="str">
        <f>Datos!T2</f>
        <v>Casi seguro (5)</v>
      </c>
      <c r="E6" s="109"/>
      <c r="F6" s="111">
        <f>COUNTIFS(Mapa_Proceso!$R$12:$R$34,$D6,Mapa_Proceso!$S$12:$S$34,F$16)</f>
        <v>0</v>
      </c>
      <c r="G6" s="112"/>
      <c r="H6" s="111">
        <f>COUNTIFS(Mapa_Proceso!$R$12:$R$34,$D6,Mapa_Proceso!$S$12:$S$34,H$16)</f>
        <v>0</v>
      </c>
      <c r="I6" s="112"/>
      <c r="J6" s="113">
        <f>COUNTIFS(Mapa_Proceso!$R$12:$R$34,$D6,Mapa_Proceso!$S$12:$S$34,J$16)</f>
        <v>0</v>
      </c>
      <c r="K6" s="112"/>
      <c r="L6" s="113">
        <f>COUNTIFS(Mapa_Proceso!$R$12:$R$34,$D6,Mapa_Proceso!$S$12:$S$34,L$16)</f>
        <v>0</v>
      </c>
      <c r="M6" s="112"/>
      <c r="N6" s="113">
        <f>COUNTIFS(Mapa_Proceso!$R$12:$R$34,$D6,Mapa_Proceso!$S$12:$S$34,N$16)</f>
        <v>0</v>
      </c>
      <c r="O6" s="122"/>
      <c r="P6" s="107"/>
    </row>
    <row r="7" spans="2:16" ht="12" customHeight="1" x14ac:dyDescent="0.25">
      <c r="B7" s="107"/>
      <c r="C7" s="215"/>
      <c r="D7" s="114"/>
      <c r="E7" s="109"/>
      <c r="F7" s="115"/>
      <c r="G7" s="112"/>
      <c r="H7" s="115"/>
      <c r="I7" s="112"/>
      <c r="J7" s="115"/>
      <c r="K7" s="112"/>
      <c r="L7" s="115"/>
      <c r="M7" s="112"/>
      <c r="N7" s="115"/>
      <c r="O7" s="122"/>
      <c r="P7" s="107"/>
    </row>
    <row r="8" spans="2:16" ht="40.5" customHeight="1" x14ac:dyDescent="0.25">
      <c r="B8" s="107"/>
      <c r="C8" s="215"/>
      <c r="D8" s="110" t="str">
        <f>Datos!T3</f>
        <v>Probable (4)</v>
      </c>
      <c r="E8" s="109"/>
      <c r="F8" s="116">
        <f>COUNTIFS(Mapa_Proceso!$R$12:$R$34,$D8,Mapa_Proceso!$S$12:$S$34,F$16)</f>
        <v>0</v>
      </c>
      <c r="G8" s="112"/>
      <c r="H8" s="111">
        <f>COUNTIFS(Mapa_Proceso!$R$12:$R$34,$D8,Mapa_Proceso!$S$12:$S$34,H$16)</f>
        <v>0</v>
      </c>
      <c r="I8" s="112"/>
      <c r="J8" s="111">
        <f>COUNTIFS(Mapa_Proceso!$R$12:$R$34,$D8,Mapa_Proceso!$S$12:$S$34,J$16)</f>
        <v>0</v>
      </c>
      <c r="K8" s="112"/>
      <c r="L8" s="113">
        <f>COUNTIFS(Mapa_Proceso!$R$12:$R$34,$D8,Mapa_Proceso!$S$12:$S$34,L$16)</f>
        <v>0</v>
      </c>
      <c r="M8" s="112"/>
      <c r="N8" s="113">
        <f>COUNTIFS(Mapa_Proceso!$R$12:$R$34,$D8,Mapa_Proceso!$S$12:$S$34,N$16)</f>
        <v>0</v>
      </c>
      <c r="O8" s="122"/>
      <c r="P8" s="107"/>
    </row>
    <row r="9" spans="2:16" ht="11.25" customHeight="1" x14ac:dyDescent="0.25">
      <c r="B9" s="107"/>
      <c r="C9" s="215"/>
      <c r="D9" s="114"/>
      <c r="E9" s="109"/>
      <c r="F9" s="115"/>
      <c r="G9" s="112"/>
      <c r="H9" s="115"/>
      <c r="I9" s="112"/>
      <c r="J9" s="115"/>
      <c r="K9" s="112"/>
      <c r="L9" s="115"/>
      <c r="M9" s="112"/>
      <c r="N9" s="115"/>
      <c r="O9" s="122"/>
      <c r="P9" s="107"/>
    </row>
    <row r="10" spans="2:16" ht="40.5" customHeight="1" x14ac:dyDescent="0.25">
      <c r="B10" s="107"/>
      <c r="C10" s="215"/>
      <c r="D10" s="110" t="str">
        <f>Datos!T4</f>
        <v>Posible (3)</v>
      </c>
      <c r="E10" s="109"/>
      <c r="F10" s="117">
        <f>COUNTIFS(Mapa_Proceso!$R$12:$R$34,$D10,Mapa_Proceso!$S$12:$S$34,F$16)</f>
        <v>0</v>
      </c>
      <c r="G10" s="112"/>
      <c r="H10" s="116">
        <f>COUNTIFS(Mapa_Proceso!$R$12:$R$34,$D10,Mapa_Proceso!$S$12:$S$34,H$16)</f>
        <v>0</v>
      </c>
      <c r="I10" s="112"/>
      <c r="J10" s="111">
        <f>COUNTIFS(Mapa_Proceso!$R$12:$R$34,$D10,Mapa_Proceso!$S$12:$S$34,J$16)</f>
        <v>0</v>
      </c>
      <c r="K10" s="112"/>
      <c r="L10" s="113">
        <f>COUNTIFS(Mapa_Proceso!$R$12:$R$34,$D10,Mapa_Proceso!$S$12:$S$34,L$16)</f>
        <v>0</v>
      </c>
      <c r="M10" s="112"/>
      <c r="N10" s="113">
        <f>COUNTIFS(Mapa_Proceso!$R$12:$R$34,$D10,Mapa_Proceso!$S$12:$S$34,N$16)</f>
        <v>0</v>
      </c>
      <c r="O10" s="122"/>
      <c r="P10" s="107"/>
    </row>
    <row r="11" spans="2:16" ht="9" customHeight="1" x14ac:dyDescent="0.25">
      <c r="B11" s="107"/>
      <c r="C11" s="215"/>
      <c r="D11" s="114"/>
      <c r="E11" s="109"/>
      <c r="F11" s="115"/>
      <c r="G11" s="112"/>
      <c r="H11" s="115"/>
      <c r="I11" s="112"/>
      <c r="J11" s="115"/>
      <c r="K11" s="112"/>
      <c r="L11" s="115"/>
      <c r="M11" s="112"/>
      <c r="N11" s="115"/>
      <c r="O11" s="122"/>
      <c r="P11" s="107"/>
    </row>
    <row r="12" spans="2:16" ht="40.5" customHeight="1" x14ac:dyDescent="0.25">
      <c r="B12" s="107"/>
      <c r="C12" s="215"/>
      <c r="D12" s="110" t="str">
        <f>Datos!T5</f>
        <v>Improbable (2)</v>
      </c>
      <c r="E12" s="109"/>
      <c r="F12" s="117">
        <f>COUNTIFS(Mapa_Proceso!$R$12:$R$34,$D12,Mapa_Proceso!$S$12:$S$34,F$16)</f>
        <v>0</v>
      </c>
      <c r="G12" s="112"/>
      <c r="H12" s="117">
        <f>COUNTIFS(Mapa_Proceso!$R$12:$R$34,$D12,Mapa_Proceso!$S$12:$S$34,H$16)</f>
        <v>0</v>
      </c>
      <c r="I12" s="112"/>
      <c r="J12" s="116">
        <f>COUNTIFS(Mapa_Proceso!$R$12:$R$34,$D12,Mapa_Proceso!$S$12:$S$34,J$16)</f>
        <v>0</v>
      </c>
      <c r="K12" s="112"/>
      <c r="L12" s="111">
        <f>COUNTIFS(Mapa_Proceso!$R$12:$R$34,$D12,Mapa_Proceso!$S$12:$S$34,L$16)</f>
        <v>0</v>
      </c>
      <c r="M12" s="112"/>
      <c r="N12" s="113">
        <f>COUNTIFS(Mapa_Proceso!$R$12:$R$34,$D12,Mapa_Proceso!$S$12:$S$34,N$16)</f>
        <v>0</v>
      </c>
      <c r="O12" s="122"/>
      <c r="P12" s="107"/>
    </row>
    <row r="13" spans="2:16" ht="9.75" customHeight="1" x14ac:dyDescent="0.25">
      <c r="B13" s="107"/>
      <c r="C13" s="215"/>
      <c r="D13" s="114"/>
      <c r="E13" s="109"/>
      <c r="F13" s="115"/>
      <c r="G13" s="112"/>
      <c r="H13" s="115"/>
      <c r="I13" s="112"/>
      <c r="J13" s="115"/>
      <c r="K13" s="112"/>
      <c r="L13" s="115"/>
      <c r="M13" s="112"/>
      <c r="N13" s="115"/>
      <c r="O13" s="122"/>
      <c r="P13" s="107"/>
    </row>
    <row r="14" spans="2:16" ht="40.5" customHeight="1" x14ac:dyDescent="0.25">
      <c r="B14" s="107"/>
      <c r="C14" s="215"/>
      <c r="D14" s="110" t="s">
        <v>144</v>
      </c>
      <c r="E14" s="109"/>
      <c r="F14" s="117">
        <f>COUNTIFS(Mapa_Proceso!$R$12:$R$34,$D14,Mapa_Proceso!$S$12:$S$34,F$16)</f>
        <v>0</v>
      </c>
      <c r="G14" s="112"/>
      <c r="H14" s="117">
        <f>COUNTIFS(Mapa_Proceso!$R$12:$R$34,$D14,Mapa_Proceso!$S$12:$S$34,H$16)</f>
        <v>0</v>
      </c>
      <c r="I14" s="112"/>
      <c r="J14" s="116">
        <f>COUNTIFS(Mapa_Proceso!$R$12:$R$34,$D14,Mapa_Proceso!$S$12:$S$34,J$16)</f>
        <v>2</v>
      </c>
      <c r="K14" s="112"/>
      <c r="L14" s="111">
        <f>COUNTIFS(Mapa_Proceso!$R$12:$R$34,$D14,Mapa_Proceso!$S$12:$S$34,L$16)</f>
        <v>12</v>
      </c>
      <c r="M14" s="112"/>
      <c r="N14" s="113">
        <f>COUNTIFS(Mapa_Proceso!$R$12:$R$34,$D14,Mapa_Proceso!$S$12:$S$34,N$16)</f>
        <v>9</v>
      </c>
      <c r="O14" s="122"/>
      <c r="P14" s="107"/>
    </row>
    <row r="15" spans="2:16" ht="27.75" customHeight="1" x14ac:dyDescent="0.25">
      <c r="B15" s="107"/>
      <c r="C15" s="109"/>
      <c r="D15" s="108"/>
      <c r="E15" s="109"/>
      <c r="F15" s="108"/>
      <c r="G15" s="109"/>
      <c r="H15" s="108"/>
      <c r="I15" s="109"/>
      <c r="J15" s="108"/>
      <c r="K15" s="109"/>
      <c r="L15" s="108"/>
      <c r="M15" s="109"/>
      <c r="N15" s="108"/>
      <c r="O15" s="122"/>
      <c r="P15" s="107"/>
    </row>
    <row r="16" spans="2:16" ht="41.25" customHeight="1" x14ac:dyDescent="0.25">
      <c r="B16" s="107"/>
      <c r="C16" s="109"/>
      <c r="D16" s="109"/>
      <c r="E16" s="109"/>
      <c r="F16" s="110" t="str">
        <f>Datos!U6</f>
        <v>Insignificante (1)</v>
      </c>
      <c r="G16" s="118"/>
      <c r="H16" s="110" t="str">
        <f>Datos!U5</f>
        <v>Menor (2)</v>
      </c>
      <c r="I16" s="118"/>
      <c r="J16" s="110" t="str">
        <f>Datos!U4</f>
        <v>Moderado (3)</v>
      </c>
      <c r="K16" s="118"/>
      <c r="L16" s="110" t="str">
        <f>Datos!U3</f>
        <v>Mayor (4)</v>
      </c>
      <c r="M16" s="118"/>
      <c r="N16" s="110" t="str">
        <f>Datos!U2</f>
        <v>Catastrófico (5)</v>
      </c>
      <c r="O16" s="122"/>
      <c r="P16" s="107"/>
    </row>
    <row r="17" spans="2:16" ht="41.25" customHeight="1" x14ac:dyDescent="0.25">
      <c r="B17" s="107"/>
      <c r="C17" s="109"/>
      <c r="D17" s="109"/>
      <c r="E17" s="109"/>
      <c r="F17" s="119"/>
      <c r="G17" s="120"/>
      <c r="H17" s="119"/>
      <c r="I17" s="120"/>
      <c r="J17" s="121" t="s">
        <v>306</v>
      </c>
      <c r="K17" s="120"/>
      <c r="L17" s="119"/>
      <c r="M17" s="120"/>
      <c r="N17" s="119"/>
      <c r="O17" s="122"/>
      <c r="P17" s="107"/>
    </row>
    <row r="18" spans="2:16" ht="18" customHeight="1" x14ac:dyDescent="0.25">
      <c r="B18" s="107"/>
      <c r="C18" s="109"/>
      <c r="D18" s="109"/>
      <c r="E18" s="109"/>
      <c r="F18" s="109"/>
      <c r="G18" s="109"/>
      <c r="H18" s="109"/>
      <c r="I18" s="109"/>
      <c r="J18" s="109"/>
      <c r="K18" s="109"/>
      <c r="L18" s="109"/>
      <c r="M18" s="109"/>
      <c r="N18" s="109"/>
      <c r="O18" s="122"/>
      <c r="P18" s="107"/>
    </row>
    <row r="19" spans="2:16" ht="26.25" x14ac:dyDescent="0.25">
      <c r="B19" s="107"/>
      <c r="C19" s="109"/>
      <c r="D19" s="121" t="s">
        <v>237</v>
      </c>
      <c r="E19" s="109"/>
      <c r="F19" s="123">
        <f>F10+F12+F14+H12+H14</f>
        <v>0</v>
      </c>
      <c r="G19" s="112"/>
      <c r="H19" s="123">
        <f>F8+H10+J12+J14</f>
        <v>2</v>
      </c>
      <c r="I19" s="112"/>
      <c r="J19" s="123">
        <f>F6+H6+H8+J8+J10+L12+L14</f>
        <v>12</v>
      </c>
      <c r="K19" s="112"/>
      <c r="L19" s="123">
        <f>J6+L6+N6+L8+N8+L10+N10+N12+N14</f>
        <v>9</v>
      </c>
      <c r="M19" s="120"/>
      <c r="N19" s="120"/>
      <c r="O19" s="122"/>
      <c r="P19" s="107"/>
    </row>
    <row r="20" spans="2:16" ht="26.25" customHeight="1" x14ac:dyDescent="0.3">
      <c r="B20" s="107"/>
      <c r="C20" s="109"/>
      <c r="D20" s="124">
        <f>SUM(F6:N14)</f>
        <v>23</v>
      </c>
      <c r="E20" s="109"/>
      <c r="F20" s="125" t="s">
        <v>308</v>
      </c>
      <c r="G20" s="126"/>
      <c r="H20" s="127" t="s">
        <v>86</v>
      </c>
      <c r="I20" s="126"/>
      <c r="J20" s="128" t="s">
        <v>309</v>
      </c>
      <c r="K20" s="126"/>
      <c r="L20" s="129" t="s">
        <v>310</v>
      </c>
      <c r="M20" s="109"/>
      <c r="N20" s="109"/>
      <c r="O20" s="122"/>
      <c r="P20" s="107"/>
    </row>
    <row r="21" spans="2:16" x14ac:dyDescent="0.25">
      <c r="B21" s="130"/>
      <c r="C21" s="131"/>
      <c r="D21" s="131"/>
      <c r="E21" s="131"/>
      <c r="F21" s="131"/>
      <c r="G21" s="131"/>
      <c r="H21" s="131"/>
      <c r="I21" s="131"/>
      <c r="J21" s="131"/>
      <c r="K21" s="131"/>
      <c r="L21" s="131"/>
      <c r="M21" s="131"/>
      <c r="N21" s="131"/>
      <c r="O21" s="132"/>
      <c r="P21" s="107"/>
    </row>
  </sheetData>
  <sheetProtection algorithmName="SHA-512" hashValue="a+4sD827mk2DiTFXHtbo+QH8xCyfcrp3f2PeGBEJ7uZrILKcKbd00BAKwdKYJnpnXk683uhLQ0Tr+jXn4DuNJw==" saltValue="qOrC3ER4TZacXIcIcaN2DA==" spinCount="100000"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3"/>
  <sheetViews>
    <sheetView workbookViewId="0"/>
  </sheetViews>
  <sheetFormatPr baseColWidth="10" defaultRowHeight="15" x14ac:dyDescent="0.25"/>
  <cols>
    <col min="1" max="1" width="64" customWidth="1"/>
    <col min="2" max="2" width="72.42578125" customWidth="1"/>
  </cols>
  <sheetData>
    <row r="1" spans="1:2" x14ac:dyDescent="0.25">
      <c r="A1" s="6" t="s">
        <v>2</v>
      </c>
      <c r="B1" s="91" t="s">
        <v>288</v>
      </c>
    </row>
    <row r="2" spans="1:2" x14ac:dyDescent="0.25">
      <c r="A2" s="18" t="s">
        <v>147</v>
      </c>
      <c r="B2" t="s">
        <v>270</v>
      </c>
    </row>
    <row r="3" spans="1:2" x14ac:dyDescent="0.25">
      <c r="A3" s="18" t="s">
        <v>90</v>
      </c>
      <c r="B3" t="s">
        <v>271</v>
      </c>
    </row>
    <row r="4" spans="1:2" x14ac:dyDescent="0.25">
      <c r="A4" s="18" t="s">
        <v>216</v>
      </c>
      <c r="B4" t="s">
        <v>272</v>
      </c>
    </row>
    <row r="5" spans="1:2" x14ac:dyDescent="0.25">
      <c r="A5" s="18" t="s">
        <v>201</v>
      </c>
      <c r="B5" t="s">
        <v>272</v>
      </c>
    </row>
    <row r="6" spans="1:2" x14ac:dyDescent="0.25">
      <c r="A6" s="18" t="s">
        <v>169</v>
      </c>
      <c r="B6" t="s">
        <v>273</v>
      </c>
    </row>
    <row r="7" spans="1:2" ht="25.5" x14ac:dyDescent="0.25">
      <c r="A7" s="18" t="s">
        <v>186</v>
      </c>
      <c r="B7" t="s">
        <v>273</v>
      </c>
    </row>
    <row r="8" spans="1:2" x14ac:dyDescent="0.25">
      <c r="A8" s="18" t="s">
        <v>209</v>
      </c>
      <c r="B8" t="s">
        <v>274</v>
      </c>
    </row>
    <row r="9" spans="1:2" x14ac:dyDescent="0.25">
      <c r="A9" s="18" t="s">
        <v>182</v>
      </c>
      <c r="B9" t="s">
        <v>275</v>
      </c>
    </row>
    <row r="10" spans="1:2" x14ac:dyDescent="0.25">
      <c r="A10" s="18" t="s">
        <v>159</v>
      </c>
      <c r="B10" t="s">
        <v>276</v>
      </c>
    </row>
    <row r="11" spans="1:2" ht="25.5" x14ac:dyDescent="0.25">
      <c r="A11" s="18" t="s">
        <v>189</v>
      </c>
      <c r="B11" t="s">
        <v>277</v>
      </c>
    </row>
    <row r="12" spans="1:2" x14ac:dyDescent="0.25">
      <c r="A12" s="18" t="s">
        <v>225</v>
      </c>
      <c r="B12" t="s">
        <v>278</v>
      </c>
    </row>
    <row r="13" spans="1:2" x14ac:dyDescent="0.25">
      <c r="A13" s="18" t="s">
        <v>36</v>
      </c>
      <c r="B13" t="s">
        <v>279</v>
      </c>
    </row>
    <row r="14" spans="1:2" ht="38.25" x14ac:dyDescent="0.25">
      <c r="A14" s="18" t="s">
        <v>65</v>
      </c>
      <c r="B14" t="s">
        <v>280</v>
      </c>
    </row>
    <row r="15" spans="1:2" x14ac:dyDescent="0.25">
      <c r="A15" s="18" t="s">
        <v>193</v>
      </c>
      <c r="B15" t="s">
        <v>281</v>
      </c>
    </row>
    <row r="16" spans="1:2" x14ac:dyDescent="0.25">
      <c r="A16" s="18" t="s">
        <v>112</v>
      </c>
      <c r="B16" t="s">
        <v>282</v>
      </c>
    </row>
    <row r="17" spans="1:2" x14ac:dyDescent="0.25">
      <c r="A17" s="18" t="s">
        <v>219</v>
      </c>
      <c r="B17" t="s">
        <v>283</v>
      </c>
    </row>
    <row r="18" spans="1:2" x14ac:dyDescent="0.25">
      <c r="A18" s="18" t="s">
        <v>197</v>
      </c>
      <c r="B18" t="s">
        <v>284</v>
      </c>
    </row>
    <row r="19" spans="1:2" x14ac:dyDescent="0.25">
      <c r="A19" s="18" t="s">
        <v>213</v>
      </c>
      <c r="B19" t="s">
        <v>284</v>
      </c>
    </row>
    <row r="20" spans="1:2" x14ac:dyDescent="0.25">
      <c r="A20" s="18" t="s">
        <v>205</v>
      </c>
      <c r="B20" t="s">
        <v>284</v>
      </c>
    </row>
    <row r="21" spans="1:2" x14ac:dyDescent="0.25">
      <c r="A21" s="18" t="s">
        <v>222</v>
      </c>
      <c r="B21" t="s">
        <v>285</v>
      </c>
    </row>
    <row r="22" spans="1:2" x14ac:dyDescent="0.25">
      <c r="A22" s="18" t="s">
        <v>176</v>
      </c>
      <c r="B22" t="s">
        <v>286</v>
      </c>
    </row>
    <row r="23" spans="1:2" x14ac:dyDescent="0.25">
      <c r="A23" s="18" t="s">
        <v>130</v>
      </c>
      <c r="B23" t="s">
        <v>287</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B6" sqref="B6"/>
    </sheetView>
  </sheetViews>
  <sheetFormatPr baseColWidth="10" defaultRowHeight="15" x14ac:dyDescent="0.25"/>
  <cols>
    <col min="1" max="1" width="24.28515625" style="105" bestFit="1" customWidth="1"/>
    <col min="2" max="2" width="56.5703125" style="105" bestFit="1" customWidth="1"/>
    <col min="3" max="3" width="16.7109375" style="105" bestFit="1" customWidth="1"/>
    <col min="4" max="4" width="23.140625" style="105" bestFit="1" customWidth="1"/>
    <col min="5" max="16384" width="11.42578125" style="105"/>
  </cols>
  <sheetData>
    <row r="3" spans="1:3" x14ac:dyDescent="0.25">
      <c r="A3" s="136" t="s">
        <v>266</v>
      </c>
      <c r="B3" s="136" t="s">
        <v>256</v>
      </c>
      <c r="C3" s="105" t="s">
        <v>269</v>
      </c>
    </row>
    <row r="4" spans="1:3" x14ac:dyDescent="0.25">
      <c r="A4" s="105" t="s">
        <v>64</v>
      </c>
      <c r="B4" s="105" t="s">
        <v>40</v>
      </c>
      <c r="C4" s="137">
        <v>10</v>
      </c>
    </row>
    <row r="5" spans="1:3" x14ac:dyDescent="0.25">
      <c r="B5" s="105" t="s">
        <v>68</v>
      </c>
      <c r="C5" s="137">
        <v>6</v>
      </c>
    </row>
    <row r="6" spans="1:3" x14ac:dyDescent="0.25">
      <c r="B6" s="105" t="s">
        <v>116</v>
      </c>
      <c r="C6" s="137">
        <v>3</v>
      </c>
    </row>
    <row r="7" spans="1:3" x14ac:dyDescent="0.25">
      <c r="B7" s="105" t="s">
        <v>150</v>
      </c>
      <c r="C7" s="137">
        <v>3</v>
      </c>
    </row>
    <row r="8" spans="1:3" x14ac:dyDescent="0.25">
      <c r="B8" s="105" t="s">
        <v>94</v>
      </c>
      <c r="C8" s="137">
        <v>1</v>
      </c>
    </row>
    <row r="9" spans="1:3" x14ac:dyDescent="0.25">
      <c r="A9" s="105" t="s">
        <v>292</v>
      </c>
      <c r="C9" s="137">
        <v>23</v>
      </c>
    </row>
    <row r="10" spans="1:3" x14ac:dyDescent="0.25">
      <c r="A10" s="105" t="s">
        <v>35</v>
      </c>
      <c r="B10" s="105" t="s">
        <v>39</v>
      </c>
      <c r="C10" s="137">
        <v>10</v>
      </c>
    </row>
    <row r="11" spans="1:3" x14ac:dyDescent="0.25">
      <c r="B11" s="105" t="s">
        <v>93</v>
      </c>
      <c r="C11" s="137">
        <v>42</v>
      </c>
    </row>
    <row r="12" spans="1:3" x14ac:dyDescent="0.25">
      <c r="B12" s="105" t="s">
        <v>115</v>
      </c>
      <c r="C12" s="137">
        <v>2</v>
      </c>
    </row>
    <row r="13" spans="1:3" x14ac:dyDescent="0.25">
      <c r="B13" s="105" t="s">
        <v>133</v>
      </c>
      <c r="C13" s="137">
        <v>16</v>
      </c>
    </row>
    <row r="14" spans="1:3" x14ac:dyDescent="0.25">
      <c r="B14" s="105" t="s">
        <v>149</v>
      </c>
      <c r="C14" s="137">
        <v>1</v>
      </c>
    </row>
    <row r="15" spans="1:3" x14ac:dyDescent="0.25">
      <c r="B15" s="105" t="s">
        <v>171</v>
      </c>
      <c r="C15" s="137">
        <v>8</v>
      </c>
    </row>
    <row r="16" spans="1:3" x14ac:dyDescent="0.25">
      <c r="B16" s="105" t="s">
        <v>178</v>
      </c>
      <c r="C16" s="137">
        <v>2</v>
      </c>
    </row>
    <row r="17" spans="1:3" x14ac:dyDescent="0.25">
      <c r="B17" s="105" t="s">
        <v>161</v>
      </c>
      <c r="C17" s="137">
        <v>3</v>
      </c>
    </row>
    <row r="18" spans="1:3" x14ac:dyDescent="0.25">
      <c r="A18" s="105" t="s">
        <v>293</v>
      </c>
      <c r="C18" s="137">
        <v>84</v>
      </c>
    </row>
    <row r="19" spans="1:3" x14ac:dyDescent="0.25">
      <c r="A19" s="105" t="s">
        <v>267</v>
      </c>
      <c r="C19" s="137">
        <v>107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RowHeight="15" x14ac:dyDescent="0.25"/>
  <cols>
    <col min="1" max="1" width="22.5703125" style="105" customWidth="1"/>
    <col min="2" max="2" width="4.28515625" style="105" customWidth="1"/>
    <col min="3" max="3" width="11.85546875" style="105" customWidth="1"/>
    <col min="4" max="4" width="21.140625" style="105" customWidth="1"/>
    <col min="5" max="16384" width="11.42578125" style="105"/>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05" t="s">
        <v>299</v>
      </c>
      <c r="B9" s="105" t="e">
        <f>COUNTIF(Mapa_Proceso!#REF!,Perpectivas!$A$3)+COUNTIF(Mapa_Proceso!#REF!,Perpectivas!$A$4)+COUNTIF(Mapa_Proceso!#REF!,Perpectivas!$A$2)</f>
        <v>#REF!</v>
      </c>
    </row>
    <row r="10" spans="1:2" x14ac:dyDescent="0.25">
      <c r="A10" s="105" t="s">
        <v>136</v>
      </c>
      <c r="B10" s="105" t="e">
        <f>COUNTIF(Mapa_Proceso!#REF!,Perpectivas!$A$3)+COUNTIF(Mapa_Proceso!#REF!,Perpectivas!$A$4)+COUNTIF(Mapa_Proceso!#REF!,Perpectivas!$A$2)</f>
        <v>#REF!</v>
      </c>
    </row>
    <row r="11" spans="1:2" x14ac:dyDescent="0.25">
      <c r="A11" s="105" t="s">
        <v>70</v>
      </c>
      <c r="B11" s="105" t="e">
        <f>COUNTIF(Mapa_Proceso!#REF!,Perpectivas!$A$3)+COUNTIF(Mapa_Proceso!#REF!,Perpectivas!$A$4)+COUNTIF(Mapa_Proceso!#REF!,Perpectivas!$A$2)</f>
        <v>#REF!</v>
      </c>
    </row>
    <row r="12" spans="1:2" x14ac:dyDescent="0.25">
      <c r="A12" s="105" t="s">
        <v>298</v>
      </c>
      <c r="B12" s="105" t="e">
        <f>COUNTIF(Mapa_Proceso!#REF!,Perpectivas!$A$3)+COUNTIF(Mapa_Proceso!#REF!,Perpectivas!$A$4)+COUNTIF(Mapa_Proceso!#REF!,Perpectivas!$A$2)</f>
        <v>#REF!</v>
      </c>
    </row>
    <row r="13" spans="1:2" x14ac:dyDescent="0.25">
      <c r="A13" s="105" t="s">
        <v>297</v>
      </c>
      <c r="B13" s="105" t="e">
        <f>COUNTIF(Mapa_Proceso!#REF!,Perpectivas!$A$3)+COUNTIF(Mapa_Proceso!#REF!,Perpectivas!$A$4)+COUNTIF(Mapa_Proceso!#REF!,Perpectivas!$A$2)</f>
        <v>#REF!</v>
      </c>
    </row>
    <row r="14" spans="1:2" x14ac:dyDescent="0.25">
      <c r="A14" s="105" t="s">
        <v>152</v>
      </c>
      <c r="B14" s="105"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41"/>
  <sheetViews>
    <sheetView topLeftCell="A25" workbookViewId="0">
      <selection activeCell="C32" sqref="C32:C41"/>
    </sheetView>
  </sheetViews>
  <sheetFormatPr baseColWidth="10" defaultRowHeight="15" x14ac:dyDescent="0.25"/>
  <cols>
    <col min="1" max="1" width="17.5703125" bestFit="1" customWidth="1"/>
    <col min="2" max="2" width="22.42578125" bestFit="1" customWidth="1"/>
    <col min="3" max="3" width="9.5703125" bestFit="1" customWidth="1"/>
    <col min="4" max="4" width="9.85546875" bestFit="1" customWidth="1"/>
    <col min="5" max="5" width="13.140625" bestFit="1" customWidth="1"/>
    <col min="6"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313</v>
      </c>
    </row>
    <row r="3" spans="1:8" x14ac:dyDescent="0.25">
      <c r="A3" s="88" t="s">
        <v>269</v>
      </c>
      <c r="B3" s="88" t="s">
        <v>268</v>
      </c>
    </row>
    <row r="4" spans="1:8" x14ac:dyDescent="0.25">
      <c r="A4" s="88" t="s">
        <v>266</v>
      </c>
      <c r="B4" t="s">
        <v>52</v>
      </c>
      <c r="C4" t="s">
        <v>79</v>
      </c>
      <c r="D4" t="s">
        <v>125</v>
      </c>
      <c r="E4" t="s">
        <v>104</v>
      </c>
      <c r="F4" t="s">
        <v>267</v>
      </c>
    </row>
    <row r="5" spans="1:8" x14ac:dyDescent="0.25">
      <c r="A5" s="89" t="s">
        <v>51</v>
      </c>
      <c r="B5" s="90"/>
      <c r="C5" s="90">
        <v>2</v>
      </c>
      <c r="D5" s="90"/>
      <c r="E5" s="90"/>
      <c r="F5" s="90">
        <v>2</v>
      </c>
    </row>
    <row r="6" spans="1:8" x14ac:dyDescent="0.25">
      <c r="A6" s="89" t="s">
        <v>124</v>
      </c>
      <c r="B6" s="90">
        <v>1</v>
      </c>
      <c r="C6" s="90">
        <v>3</v>
      </c>
      <c r="D6" s="90">
        <v>1</v>
      </c>
      <c r="E6" s="90">
        <v>3</v>
      </c>
      <c r="F6" s="90">
        <v>8</v>
      </c>
    </row>
    <row r="7" spans="1:8" x14ac:dyDescent="0.25">
      <c r="A7" s="89" t="s">
        <v>103</v>
      </c>
      <c r="B7" s="90">
        <v>3</v>
      </c>
      <c r="C7" s="90">
        <v>3</v>
      </c>
      <c r="D7" s="90">
        <v>6</v>
      </c>
      <c r="E7" s="90">
        <v>6</v>
      </c>
      <c r="F7" s="90">
        <v>18</v>
      </c>
    </row>
    <row r="8" spans="1:8" x14ac:dyDescent="0.25">
      <c r="A8" s="89" t="s">
        <v>78</v>
      </c>
      <c r="B8" s="90">
        <v>1</v>
      </c>
      <c r="C8" s="90">
        <v>1</v>
      </c>
      <c r="D8" s="90">
        <v>1</v>
      </c>
      <c r="E8" s="90"/>
      <c r="F8" s="90">
        <v>3</v>
      </c>
    </row>
    <row r="9" spans="1:8" x14ac:dyDescent="0.25">
      <c r="A9" s="89" t="s">
        <v>144</v>
      </c>
      <c r="B9" s="90">
        <v>10</v>
      </c>
      <c r="C9" s="90">
        <v>40</v>
      </c>
      <c r="D9" s="90">
        <v>3</v>
      </c>
      <c r="E9" s="90">
        <v>23</v>
      </c>
      <c r="F9" s="90">
        <v>76</v>
      </c>
    </row>
    <row r="10" spans="1:8" x14ac:dyDescent="0.25">
      <c r="A10" s="89" t="s">
        <v>267</v>
      </c>
      <c r="B10" s="90">
        <v>15</v>
      </c>
      <c r="C10" s="90">
        <v>49</v>
      </c>
      <c r="D10" s="90">
        <v>11</v>
      </c>
      <c r="E10" s="90">
        <v>32</v>
      </c>
      <c r="F10" s="90">
        <v>107</v>
      </c>
    </row>
    <row r="12" spans="1:8" x14ac:dyDescent="0.25">
      <c r="A12" s="89"/>
      <c r="B12" s="90"/>
      <c r="C12" s="90"/>
      <c r="D12" s="90"/>
      <c r="E12" s="90"/>
      <c r="F12" s="90"/>
      <c r="G12" s="90"/>
      <c r="H12" s="90"/>
    </row>
    <row r="13" spans="1:8" x14ac:dyDescent="0.25">
      <c r="A13" s="89"/>
      <c r="B13" s="90"/>
      <c r="C13" s="90"/>
      <c r="D13" s="90"/>
      <c r="E13" s="90"/>
      <c r="F13" s="90"/>
      <c r="G13" s="90"/>
      <c r="H13" s="90"/>
    </row>
    <row r="14" spans="1:8" x14ac:dyDescent="0.25">
      <c r="A14" s="89"/>
      <c r="B14" s="90"/>
      <c r="C14" s="90"/>
      <c r="D14" s="90"/>
      <c r="E14" s="90"/>
      <c r="F14" s="90"/>
      <c r="G14" s="90"/>
      <c r="H14" s="90"/>
    </row>
    <row r="18" spans="1:24" x14ac:dyDescent="0.25">
      <c r="A18" t="s">
        <v>314</v>
      </c>
    </row>
    <row r="19" spans="1:24" x14ac:dyDescent="0.25">
      <c r="A19" s="88" t="s">
        <v>269</v>
      </c>
      <c r="B19" s="88" t="s">
        <v>268</v>
      </c>
    </row>
    <row r="20" spans="1:24" x14ac:dyDescent="0.25">
      <c r="A20" s="88" t="s">
        <v>266</v>
      </c>
      <c r="B20" t="s">
        <v>52</v>
      </c>
      <c r="C20" t="s">
        <v>145</v>
      </c>
      <c r="D20" t="s">
        <v>79</v>
      </c>
      <c r="E20" t="s">
        <v>125</v>
      </c>
      <c r="F20" t="s">
        <v>104</v>
      </c>
      <c r="G20" t="s">
        <v>267</v>
      </c>
    </row>
    <row r="21" spans="1:24" x14ac:dyDescent="0.25">
      <c r="A21" s="89" t="s">
        <v>124</v>
      </c>
      <c r="B21" s="90"/>
      <c r="C21" s="90">
        <v>2</v>
      </c>
      <c r="D21" s="90">
        <v>1</v>
      </c>
      <c r="E21" s="90">
        <v>1</v>
      </c>
      <c r="F21" s="90">
        <v>1</v>
      </c>
      <c r="G21" s="90">
        <v>5</v>
      </c>
    </row>
    <row r="22" spans="1:24" x14ac:dyDescent="0.25">
      <c r="A22" s="89" t="s">
        <v>103</v>
      </c>
      <c r="B22" s="90">
        <v>1</v>
      </c>
      <c r="C22" s="90">
        <v>2</v>
      </c>
      <c r="D22" s="90"/>
      <c r="E22" s="90">
        <v>1</v>
      </c>
      <c r="F22" s="90">
        <v>1</v>
      </c>
      <c r="G22" s="90">
        <v>5</v>
      </c>
    </row>
    <row r="23" spans="1:24" x14ac:dyDescent="0.25">
      <c r="A23" s="89" t="s">
        <v>78</v>
      </c>
      <c r="B23" s="90"/>
      <c r="C23" s="90"/>
      <c r="D23" s="90"/>
      <c r="E23" s="90"/>
      <c r="F23" s="90">
        <v>1</v>
      </c>
      <c r="G23" s="90">
        <v>1</v>
      </c>
    </row>
    <row r="24" spans="1:24" x14ac:dyDescent="0.25">
      <c r="A24" s="89" t="s">
        <v>144</v>
      </c>
      <c r="B24" s="90">
        <v>9</v>
      </c>
      <c r="C24" s="90">
        <v>23</v>
      </c>
      <c r="D24" s="90">
        <v>13</v>
      </c>
      <c r="E24" s="90">
        <v>37</v>
      </c>
      <c r="F24" s="90">
        <v>14</v>
      </c>
      <c r="G24" s="90">
        <v>96</v>
      </c>
    </row>
    <row r="25" spans="1:24" x14ac:dyDescent="0.25">
      <c r="A25" s="89" t="s">
        <v>267</v>
      </c>
      <c r="B25" s="90">
        <v>10</v>
      </c>
      <c r="C25" s="90">
        <v>27</v>
      </c>
      <c r="D25" s="90">
        <v>14</v>
      </c>
      <c r="E25" s="90">
        <v>39</v>
      </c>
      <c r="F25" s="90">
        <v>17</v>
      </c>
      <c r="G25" s="90">
        <v>107</v>
      </c>
    </row>
    <row r="31" spans="1:24" x14ac:dyDescent="0.25">
      <c r="A31" s="88" t="s">
        <v>302</v>
      </c>
      <c r="B31" s="88" t="s">
        <v>305</v>
      </c>
      <c r="C31" t="s">
        <v>269</v>
      </c>
    </row>
    <row r="32" spans="1:24" x14ac:dyDescent="0.25">
      <c r="A32" t="s">
        <v>81</v>
      </c>
      <c r="B32" t="s">
        <v>81</v>
      </c>
      <c r="C32" s="90">
        <v>12</v>
      </c>
      <c r="K32" s="88"/>
      <c r="L32" s="88"/>
      <c r="M32" s="88"/>
      <c r="N32" s="88"/>
      <c r="O32" s="88"/>
      <c r="P32" s="88"/>
      <c r="Q32" s="88"/>
      <c r="R32" s="88"/>
      <c r="S32" s="88"/>
      <c r="T32" s="88"/>
      <c r="U32" s="88"/>
      <c r="V32" s="88"/>
      <c r="W32" s="88"/>
      <c r="X32" s="88"/>
    </row>
    <row r="33" spans="1:3" x14ac:dyDescent="0.25">
      <c r="B33" t="s">
        <v>126</v>
      </c>
      <c r="C33" s="90">
        <v>30</v>
      </c>
    </row>
    <row r="34" spans="1:3" x14ac:dyDescent="0.25">
      <c r="B34" t="s">
        <v>105</v>
      </c>
      <c r="C34" s="90">
        <v>8</v>
      </c>
    </row>
    <row r="35" spans="1:3" x14ac:dyDescent="0.25">
      <c r="A35" t="s">
        <v>126</v>
      </c>
      <c r="B35" t="s">
        <v>126</v>
      </c>
      <c r="C35" s="90">
        <v>4</v>
      </c>
    </row>
    <row r="36" spans="1:3" x14ac:dyDescent="0.25">
      <c r="A36" t="s">
        <v>54</v>
      </c>
      <c r="B36" t="s">
        <v>81</v>
      </c>
      <c r="C36" s="90">
        <v>4</v>
      </c>
    </row>
    <row r="37" spans="1:3" x14ac:dyDescent="0.25">
      <c r="B37" t="s">
        <v>126</v>
      </c>
      <c r="C37" s="90">
        <v>2</v>
      </c>
    </row>
    <row r="38" spans="1:3" x14ac:dyDescent="0.25">
      <c r="B38" t="s">
        <v>54</v>
      </c>
      <c r="C38" s="90">
        <v>10</v>
      </c>
    </row>
    <row r="39" spans="1:3" x14ac:dyDescent="0.25">
      <c r="B39" t="s">
        <v>105</v>
      </c>
      <c r="C39" s="90">
        <v>5</v>
      </c>
    </row>
    <row r="40" spans="1:3" x14ac:dyDescent="0.25">
      <c r="A40" t="s">
        <v>105</v>
      </c>
      <c r="B40" t="s">
        <v>126</v>
      </c>
      <c r="C40" s="90">
        <v>29</v>
      </c>
    </row>
    <row r="41" spans="1:3" x14ac:dyDescent="0.25">
      <c r="B41" t="s">
        <v>105</v>
      </c>
      <c r="C41" s="90">
        <v>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8" t="s">
        <v>266</v>
      </c>
      <c r="B3" s="88" t="s">
        <v>296</v>
      </c>
      <c r="C3" t="s">
        <v>269</v>
      </c>
    </row>
    <row r="4" spans="1:3" x14ac:dyDescent="0.25">
      <c r="A4" s="89" t="s">
        <v>81</v>
      </c>
      <c r="B4" s="89" t="s">
        <v>110</v>
      </c>
      <c r="C4" s="90">
        <v>1</v>
      </c>
    </row>
    <row r="5" spans="1:3" x14ac:dyDescent="0.25">
      <c r="B5" s="89" t="s">
        <v>61</v>
      </c>
      <c r="C5" s="90">
        <v>17</v>
      </c>
    </row>
    <row r="6" spans="1:3" x14ac:dyDescent="0.25">
      <c r="B6" s="89" t="s">
        <v>86</v>
      </c>
      <c r="C6" s="90">
        <v>1</v>
      </c>
    </row>
    <row r="7" spans="1:3" x14ac:dyDescent="0.25">
      <c r="A7" s="89" t="s">
        <v>126</v>
      </c>
      <c r="B7" s="89" t="s">
        <v>61</v>
      </c>
      <c r="C7" s="90">
        <v>57</v>
      </c>
    </row>
    <row r="8" spans="1:3" x14ac:dyDescent="0.25">
      <c r="B8" s="89" t="s">
        <v>86</v>
      </c>
      <c r="C8" s="90">
        <v>2</v>
      </c>
    </row>
    <row r="9" spans="1:3" x14ac:dyDescent="0.25">
      <c r="A9" s="89" t="s">
        <v>54</v>
      </c>
      <c r="B9" s="89" t="s">
        <v>61</v>
      </c>
      <c r="C9" s="90">
        <v>7</v>
      </c>
    </row>
    <row r="10" spans="1:3" x14ac:dyDescent="0.25">
      <c r="A10" s="89" t="s">
        <v>105</v>
      </c>
      <c r="B10" s="89" t="s">
        <v>61</v>
      </c>
      <c r="C10" s="90">
        <v>17</v>
      </c>
    </row>
    <row r="11" spans="1:3" x14ac:dyDescent="0.25">
      <c r="B11" s="89" t="s">
        <v>86</v>
      </c>
      <c r="C11" s="90">
        <v>3</v>
      </c>
    </row>
    <row r="12" spans="1:3" x14ac:dyDescent="0.25">
      <c r="A12" s="89" t="s">
        <v>267</v>
      </c>
      <c r="C12" s="90">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BT34"/>
  <sheetViews>
    <sheetView showGridLines="0" tabSelected="1" view="pageBreakPreview" zoomScale="60" zoomScaleNormal="60" workbookViewId="0"/>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3" width="50.7109375" style="2" customWidth="1"/>
    <col min="14" max="15" width="5.28515625" style="2" customWidth="1"/>
    <col min="16" max="16" width="18.85546875" style="2" customWidth="1"/>
    <col min="17" max="17" width="31.140625" style="2" customWidth="1"/>
    <col min="18" max="19" width="5.28515625" style="2" customWidth="1"/>
    <col min="20" max="20" width="18.85546875" style="2" customWidth="1"/>
    <col min="21" max="21" width="31.140625" style="2" customWidth="1"/>
    <col min="22" max="22" width="15.85546875" style="2" customWidth="1"/>
    <col min="23" max="23" width="134" style="2" customWidth="1"/>
    <col min="24" max="24" width="22" style="2" customWidth="1"/>
    <col min="25" max="25" width="26.28515625" style="2" customWidth="1"/>
    <col min="26" max="27" width="20.42578125" style="2" customWidth="1"/>
    <col min="28" max="28" width="57.7109375" style="2" customWidth="1"/>
    <col min="29" max="30" width="31.85546875" style="2" customWidth="1"/>
    <col min="31" max="32" width="20.42578125" style="2" customWidth="1"/>
    <col min="33" max="35" width="31.85546875" style="2" customWidth="1"/>
    <col min="36" max="36" width="14.7109375" style="2" customWidth="1"/>
    <col min="37" max="37" width="23.42578125" style="2" customWidth="1"/>
    <col min="38" max="38" width="31.42578125" style="2" customWidth="1"/>
    <col min="39" max="39" width="14.7109375" style="2" customWidth="1"/>
    <col min="40" max="40" width="23.42578125" style="2" customWidth="1"/>
    <col min="41" max="41" width="31.42578125" style="2" customWidth="1"/>
    <col min="42" max="42" width="14.7109375" style="2" customWidth="1"/>
    <col min="43" max="43" width="23.42578125" style="2" customWidth="1"/>
    <col min="44" max="44" width="31.42578125" style="2" customWidth="1"/>
    <col min="45" max="45" width="14.7109375" style="2" customWidth="1"/>
    <col min="46" max="46" width="23.42578125" style="2" customWidth="1"/>
    <col min="47" max="47" width="31.42578125" style="2" customWidth="1"/>
    <col min="48" max="48" width="14.7109375" style="2" customWidth="1"/>
    <col min="49" max="49" width="23.42578125" style="2" customWidth="1"/>
    <col min="50" max="50" width="31.42578125" style="2" customWidth="1"/>
    <col min="51" max="51" width="14.7109375" style="2" customWidth="1"/>
    <col min="52" max="52" width="23.42578125" style="2" customWidth="1"/>
    <col min="53" max="53" width="31.42578125" style="2" customWidth="1"/>
    <col min="54" max="54" width="14.7109375" style="2" customWidth="1"/>
    <col min="55" max="55" width="23.42578125" style="2" customWidth="1"/>
    <col min="56" max="56" width="31.42578125" style="2" customWidth="1"/>
    <col min="57" max="57" width="14.7109375" style="2" customWidth="1"/>
    <col min="58" max="58" width="23.42578125" style="2" customWidth="1"/>
    <col min="59" max="59" width="31.42578125" style="2" customWidth="1"/>
    <col min="60" max="60" width="14.7109375" style="2" customWidth="1"/>
    <col min="61" max="61" width="23.42578125" style="2" customWidth="1"/>
    <col min="62" max="62" width="31.42578125" style="2" customWidth="1"/>
    <col min="63" max="63" width="14.7109375" style="2" customWidth="1"/>
    <col min="64" max="64" width="23.42578125" style="2" customWidth="1"/>
    <col min="65" max="65" width="31.42578125" style="2" customWidth="1"/>
    <col min="66" max="66" width="14.7109375" style="2" customWidth="1"/>
    <col min="67" max="67" width="23.42578125" style="2" customWidth="1"/>
    <col min="68" max="68" width="31.42578125" style="2" customWidth="1"/>
    <col min="69" max="69" width="14.7109375" style="2" customWidth="1"/>
    <col min="70" max="70" width="23.42578125" style="2" customWidth="1"/>
    <col min="71" max="71" width="31.42578125" style="2" customWidth="1"/>
    <col min="72" max="72" width="11.42578125" style="2" customWidth="1"/>
    <col min="73" max="16384" width="11.42578125" style="2"/>
  </cols>
  <sheetData>
    <row r="1" spans="1:72" ht="81" customHeight="1" x14ac:dyDescent="0.2">
      <c r="A1" s="84"/>
      <c r="B1" s="165"/>
      <c r="C1" s="165"/>
      <c r="D1" s="165"/>
      <c r="E1" s="165"/>
      <c r="F1" s="165"/>
      <c r="G1" s="165"/>
      <c r="H1" s="165"/>
      <c r="I1" s="165"/>
      <c r="J1" s="165"/>
      <c r="K1" s="165"/>
      <c r="L1" s="165"/>
      <c r="M1" s="165"/>
      <c r="N1" s="165"/>
      <c r="O1" s="165"/>
      <c r="P1" s="165"/>
      <c r="Q1" s="165"/>
      <c r="R1" s="165"/>
      <c r="S1" s="165"/>
      <c r="T1" s="165"/>
      <c r="U1" s="165"/>
      <c r="V1" s="165"/>
      <c r="W1" s="165"/>
      <c r="X1" s="165"/>
      <c r="Y1" s="165"/>
      <c r="Z1" s="165"/>
      <c r="AA1" s="165"/>
      <c r="AB1" s="165"/>
      <c r="AC1" s="165"/>
      <c r="AD1" s="165"/>
      <c r="AE1" s="165"/>
      <c r="AF1" s="165"/>
      <c r="AG1" s="165"/>
      <c r="AH1" s="165"/>
      <c r="AI1" s="166"/>
    </row>
    <row r="2" spans="1:72" ht="9.75" customHeight="1" x14ac:dyDescent="0.2">
      <c r="A2" s="163" t="s">
        <v>265</v>
      </c>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4"/>
    </row>
    <row r="3" spans="1:72" ht="9.75" customHeight="1" x14ac:dyDescent="0.2">
      <c r="A3" s="163"/>
      <c r="B3" s="163"/>
      <c r="C3" s="163"/>
      <c r="D3" s="163"/>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3"/>
      <c r="AG3" s="163"/>
      <c r="AH3" s="163"/>
      <c r="AI3" s="164"/>
    </row>
    <row r="4" spans="1:72" ht="9.75" customHeight="1" x14ac:dyDescent="0.2">
      <c r="A4" s="163"/>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4"/>
    </row>
    <row r="5" spans="1:72" ht="5.25" customHeight="1" x14ac:dyDescent="0.2">
      <c r="A5" s="84"/>
      <c r="B5" s="167"/>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9"/>
    </row>
    <row r="6" spans="1:72" ht="18" customHeight="1" x14ac:dyDescent="0.2">
      <c r="A6" s="83" t="s">
        <v>247</v>
      </c>
      <c r="B6" s="102">
        <v>44025</v>
      </c>
      <c r="C6" s="3"/>
      <c r="D6" s="8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54"/>
    </row>
    <row r="7" spans="1:72" ht="4.5" customHeight="1" x14ac:dyDescent="0.2">
      <c r="A7" s="84"/>
      <c r="B7" s="84"/>
      <c r="AI7" s="45"/>
    </row>
    <row r="8" spans="1:72" ht="5.25" customHeight="1" thickBot="1" x14ac:dyDescent="0.25">
      <c r="A8" s="46"/>
      <c r="B8" s="84"/>
      <c r="AI8" s="45"/>
    </row>
    <row r="9" spans="1:72" ht="18" customHeight="1" x14ac:dyDescent="0.2">
      <c r="A9" s="86"/>
      <c r="B9" s="199" t="s">
        <v>248</v>
      </c>
      <c r="C9" s="199"/>
      <c r="D9" s="199"/>
      <c r="E9" s="199"/>
      <c r="F9" s="200"/>
      <c r="G9" s="203" t="s">
        <v>249</v>
      </c>
      <c r="H9" s="204"/>
      <c r="I9" s="205"/>
      <c r="J9" s="209" t="s">
        <v>250</v>
      </c>
      <c r="K9" s="210"/>
      <c r="L9" s="210"/>
      <c r="M9" s="211"/>
      <c r="N9" s="162"/>
      <c r="O9" s="170" t="s">
        <v>251</v>
      </c>
      <c r="P9" s="170"/>
      <c r="Q9" s="171"/>
      <c r="R9" s="178" t="s">
        <v>252</v>
      </c>
      <c r="S9" s="179"/>
      <c r="T9" s="179"/>
      <c r="U9" s="180"/>
      <c r="V9" s="175" t="s">
        <v>246</v>
      </c>
      <c r="W9" s="176"/>
      <c r="X9" s="176"/>
      <c r="Y9" s="176"/>
      <c r="Z9" s="176"/>
      <c r="AA9" s="176"/>
      <c r="AB9" s="176"/>
      <c r="AC9" s="176"/>
      <c r="AD9" s="176"/>
      <c r="AE9" s="176"/>
      <c r="AF9" s="176"/>
      <c r="AG9" s="176"/>
      <c r="AH9" s="176"/>
      <c r="AI9" s="177"/>
      <c r="AJ9" s="193" t="s">
        <v>244</v>
      </c>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5"/>
    </row>
    <row r="10" spans="1:72" ht="21.95" customHeight="1" x14ac:dyDescent="0.2">
      <c r="A10" s="87"/>
      <c r="B10" s="201"/>
      <c r="C10" s="201"/>
      <c r="D10" s="201"/>
      <c r="E10" s="201"/>
      <c r="F10" s="202"/>
      <c r="G10" s="206"/>
      <c r="H10" s="207"/>
      <c r="I10" s="208"/>
      <c r="J10" s="212"/>
      <c r="K10" s="213"/>
      <c r="L10" s="213"/>
      <c r="M10" s="214"/>
      <c r="N10" s="60"/>
      <c r="O10" s="172"/>
      <c r="P10" s="173"/>
      <c r="Q10" s="174"/>
      <c r="R10" s="181"/>
      <c r="S10" s="182"/>
      <c r="T10" s="182"/>
      <c r="U10" s="183"/>
      <c r="V10" s="64"/>
      <c r="W10" s="184" t="s">
        <v>253</v>
      </c>
      <c r="X10" s="185"/>
      <c r="Y10" s="185"/>
      <c r="Z10" s="185"/>
      <c r="AA10" s="186"/>
      <c r="AB10" s="187" t="s">
        <v>254</v>
      </c>
      <c r="AC10" s="188"/>
      <c r="AD10" s="188"/>
      <c r="AE10" s="188"/>
      <c r="AF10" s="189"/>
      <c r="AG10" s="190" t="s">
        <v>255</v>
      </c>
      <c r="AH10" s="191"/>
      <c r="AI10" s="192"/>
      <c r="AJ10" s="196"/>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8"/>
    </row>
    <row r="11" spans="1:72" ht="132" customHeight="1" x14ac:dyDescent="0.2">
      <c r="A11" s="97" t="s">
        <v>228</v>
      </c>
      <c r="B11" s="73" t="s">
        <v>230</v>
      </c>
      <c r="C11" s="58" t="s">
        <v>256</v>
      </c>
      <c r="D11" s="82" t="s">
        <v>231</v>
      </c>
      <c r="E11" s="51" t="s">
        <v>229</v>
      </c>
      <c r="F11" s="51" t="s">
        <v>232</v>
      </c>
      <c r="G11" s="47" t="s">
        <v>234</v>
      </c>
      <c r="H11" s="47" t="s">
        <v>235</v>
      </c>
      <c r="I11" s="51" t="s">
        <v>233</v>
      </c>
      <c r="J11" s="47" t="s">
        <v>257</v>
      </c>
      <c r="K11" s="61" t="s">
        <v>258</v>
      </c>
      <c r="L11" s="47" t="s">
        <v>259</v>
      </c>
      <c r="M11" s="47" t="s">
        <v>315</v>
      </c>
      <c r="N11" s="62" t="s">
        <v>300</v>
      </c>
      <c r="O11" s="62" t="s">
        <v>301</v>
      </c>
      <c r="P11" s="63" t="s">
        <v>302</v>
      </c>
      <c r="Q11" s="63" t="s">
        <v>260</v>
      </c>
      <c r="R11" s="52" t="s">
        <v>303</v>
      </c>
      <c r="S11" s="48" t="s">
        <v>304</v>
      </c>
      <c r="T11" s="51" t="s">
        <v>305</v>
      </c>
      <c r="U11" s="51" t="s">
        <v>260</v>
      </c>
      <c r="V11" s="47" t="s">
        <v>261</v>
      </c>
      <c r="W11" s="51" t="s">
        <v>262</v>
      </c>
      <c r="X11" s="51" t="s">
        <v>239</v>
      </c>
      <c r="Y11" s="51" t="s">
        <v>240</v>
      </c>
      <c r="Z11" s="51" t="s">
        <v>241</v>
      </c>
      <c r="AA11" s="51" t="s">
        <v>242</v>
      </c>
      <c r="AB11" s="47" t="s">
        <v>262</v>
      </c>
      <c r="AC11" s="47" t="s">
        <v>239</v>
      </c>
      <c r="AD11" s="47" t="s">
        <v>240</v>
      </c>
      <c r="AE11" s="47" t="s">
        <v>241</v>
      </c>
      <c r="AF11" s="47" t="s">
        <v>242</v>
      </c>
      <c r="AG11" s="51" t="s">
        <v>243</v>
      </c>
      <c r="AH11" s="51" t="s">
        <v>239</v>
      </c>
      <c r="AI11" s="53" t="s">
        <v>240</v>
      </c>
      <c r="AJ11" s="70" t="s">
        <v>263</v>
      </c>
      <c r="AK11" s="81" t="s">
        <v>264</v>
      </c>
      <c r="AL11" s="75" t="s">
        <v>245</v>
      </c>
      <c r="AM11" s="51" t="s">
        <v>263</v>
      </c>
      <c r="AN11" s="76" t="s">
        <v>264</v>
      </c>
      <c r="AO11" s="73" t="s">
        <v>245</v>
      </c>
      <c r="AP11" s="47" t="s">
        <v>263</v>
      </c>
      <c r="AQ11" s="81" t="s">
        <v>264</v>
      </c>
      <c r="AR11" s="75" t="s">
        <v>245</v>
      </c>
      <c r="AS11" s="51" t="s">
        <v>263</v>
      </c>
      <c r="AT11" s="76" t="s">
        <v>264</v>
      </c>
      <c r="AU11" s="73" t="s">
        <v>245</v>
      </c>
      <c r="AV11" s="47" t="s">
        <v>263</v>
      </c>
      <c r="AW11" s="81" t="s">
        <v>264</v>
      </c>
      <c r="AX11" s="75" t="s">
        <v>245</v>
      </c>
      <c r="AY11" s="51" t="s">
        <v>263</v>
      </c>
      <c r="AZ11" s="76" t="s">
        <v>264</v>
      </c>
      <c r="BA11" s="73" t="s">
        <v>245</v>
      </c>
      <c r="BB11" s="47" t="s">
        <v>263</v>
      </c>
      <c r="BC11" s="81" t="s">
        <v>264</v>
      </c>
      <c r="BD11" s="75" t="s">
        <v>245</v>
      </c>
      <c r="BE11" s="51" t="s">
        <v>263</v>
      </c>
      <c r="BF11" s="76" t="s">
        <v>264</v>
      </c>
      <c r="BG11" s="73" t="s">
        <v>245</v>
      </c>
      <c r="BH11" s="47" t="s">
        <v>263</v>
      </c>
      <c r="BI11" s="81" t="s">
        <v>264</v>
      </c>
      <c r="BJ11" s="75" t="s">
        <v>245</v>
      </c>
      <c r="BK11" s="51" t="s">
        <v>263</v>
      </c>
      <c r="BL11" s="76" t="s">
        <v>264</v>
      </c>
      <c r="BM11" s="73" t="s">
        <v>245</v>
      </c>
      <c r="BN11" s="47" t="s">
        <v>263</v>
      </c>
      <c r="BO11" s="81" t="s">
        <v>264</v>
      </c>
      <c r="BP11" s="75" t="s">
        <v>245</v>
      </c>
      <c r="BQ11" s="51" t="s">
        <v>263</v>
      </c>
      <c r="BR11" s="81" t="s">
        <v>264</v>
      </c>
      <c r="BS11" s="79" t="s">
        <v>245</v>
      </c>
      <c r="BT11" s="2" t="s">
        <v>289</v>
      </c>
    </row>
    <row r="12" spans="1:72" ht="409.5" customHeight="1" x14ac:dyDescent="0.2">
      <c r="A12" s="55" t="s">
        <v>316</v>
      </c>
      <c r="B12" s="101" t="s">
        <v>339</v>
      </c>
      <c r="C12" s="59" t="s">
        <v>40</v>
      </c>
      <c r="D12" s="57" t="s">
        <v>340</v>
      </c>
      <c r="E12" s="98" t="s">
        <v>64</v>
      </c>
      <c r="F12" s="98" t="s">
        <v>92</v>
      </c>
      <c r="G12" s="55" t="s">
        <v>341</v>
      </c>
      <c r="H12" s="55" t="s">
        <v>342</v>
      </c>
      <c r="I12" s="55" t="s">
        <v>343</v>
      </c>
      <c r="J12" s="55" t="s">
        <v>344</v>
      </c>
      <c r="K12" s="55" t="s">
        <v>329</v>
      </c>
      <c r="L12" s="55" t="s">
        <v>330</v>
      </c>
      <c r="M12" s="55" t="s">
        <v>331</v>
      </c>
      <c r="N12" s="100" t="s">
        <v>144</v>
      </c>
      <c r="O12" s="100" t="s">
        <v>52</v>
      </c>
      <c r="P12" s="98" t="s">
        <v>54</v>
      </c>
      <c r="Q12" s="55" t="s">
        <v>345</v>
      </c>
      <c r="R12" s="100" t="s">
        <v>144</v>
      </c>
      <c r="S12" s="100" t="s">
        <v>52</v>
      </c>
      <c r="T12" s="98" t="s">
        <v>54</v>
      </c>
      <c r="U12" s="55" t="s">
        <v>346</v>
      </c>
      <c r="V12" s="98" t="s">
        <v>347</v>
      </c>
      <c r="W12" s="55" t="s">
        <v>332</v>
      </c>
      <c r="X12" s="55" t="s">
        <v>332</v>
      </c>
      <c r="Y12" s="55" t="s">
        <v>332</v>
      </c>
      <c r="Z12" s="55" t="s">
        <v>332</v>
      </c>
      <c r="AA12" s="55" t="s">
        <v>332</v>
      </c>
      <c r="AB12" s="55" t="s">
        <v>348</v>
      </c>
      <c r="AC12" s="55" t="s">
        <v>349</v>
      </c>
      <c r="AD12" s="55" t="s">
        <v>350</v>
      </c>
      <c r="AE12" s="55" t="s">
        <v>351</v>
      </c>
      <c r="AF12" s="55" t="s">
        <v>352</v>
      </c>
      <c r="AG12" s="55" t="s">
        <v>353</v>
      </c>
      <c r="AH12" s="55" t="s">
        <v>354</v>
      </c>
      <c r="AI12" s="56" t="s">
        <v>355</v>
      </c>
      <c r="AJ12" s="71">
        <v>43593</v>
      </c>
      <c r="AK12" s="72" t="s">
        <v>333</v>
      </c>
      <c r="AL12" s="77" t="s">
        <v>356</v>
      </c>
      <c r="AM12" s="69">
        <v>43755</v>
      </c>
      <c r="AN12" s="78" t="s">
        <v>335</v>
      </c>
      <c r="AO12" s="74" t="s">
        <v>357</v>
      </c>
      <c r="AP12" s="69" t="s">
        <v>358</v>
      </c>
      <c r="AQ12" s="72" t="s">
        <v>359</v>
      </c>
      <c r="AR12" s="77" t="s">
        <v>360</v>
      </c>
      <c r="AS12" s="69" t="s">
        <v>337</v>
      </c>
      <c r="AT12" s="78" t="s">
        <v>338</v>
      </c>
      <c r="AU12" s="74" t="s">
        <v>337</v>
      </c>
      <c r="AV12" s="69" t="s">
        <v>337</v>
      </c>
      <c r="AW12" s="72" t="s">
        <v>338</v>
      </c>
      <c r="AX12" s="77" t="s">
        <v>337</v>
      </c>
      <c r="AY12" s="69" t="s">
        <v>337</v>
      </c>
      <c r="AZ12" s="78" t="s">
        <v>338</v>
      </c>
      <c r="BA12" s="74" t="s">
        <v>337</v>
      </c>
      <c r="BB12" s="69" t="s">
        <v>337</v>
      </c>
      <c r="BC12" s="72" t="s">
        <v>338</v>
      </c>
      <c r="BD12" s="77" t="s">
        <v>337</v>
      </c>
      <c r="BE12" s="69" t="s">
        <v>337</v>
      </c>
      <c r="BF12" s="78" t="s">
        <v>338</v>
      </c>
      <c r="BG12" s="74" t="s">
        <v>337</v>
      </c>
      <c r="BH12" s="69" t="s">
        <v>337</v>
      </c>
      <c r="BI12" s="72" t="s">
        <v>338</v>
      </c>
      <c r="BJ12" s="77" t="s">
        <v>337</v>
      </c>
      <c r="BK12" s="69" t="s">
        <v>337</v>
      </c>
      <c r="BL12" s="78" t="s">
        <v>338</v>
      </c>
      <c r="BM12" s="74" t="s">
        <v>337</v>
      </c>
      <c r="BN12" s="69" t="s">
        <v>337</v>
      </c>
      <c r="BO12" s="72" t="s">
        <v>338</v>
      </c>
      <c r="BP12" s="77" t="s">
        <v>337</v>
      </c>
      <c r="BQ12" s="69" t="s">
        <v>337</v>
      </c>
      <c r="BR12" s="78" t="s">
        <v>338</v>
      </c>
      <c r="BS12" s="80" t="s">
        <v>337</v>
      </c>
      <c r="BT12" s="2" t="str">
        <f>IFERROR(VLOOKUP(A12,Listas!$A$2:$B$23,2,FALSE),"")</f>
        <v>Alta Consejería Distrital de Tecnologías de Información y Comunicaciones - TIC</v>
      </c>
    </row>
    <row r="13" spans="1:72" ht="409.5" customHeight="1" x14ac:dyDescent="0.2">
      <c r="A13" s="55" t="s">
        <v>65</v>
      </c>
      <c r="B13" s="101" t="s">
        <v>361</v>
      </c>
      <c r="C13" s="59" t="s">
        <v>40</v>
      </c>
      <c r="D13" s="57" t="s">
        <v>371</v>
      </c>
      <c r="E13" s="98" t="s">
        <v>64</v>
      </c>
      <c r="F13" s="98" t="s">
        <v>42</v>
      </c>
      <c r="G13" s="55" t="s">
        <v>372</v>
      </c>
      <c r="H13" s="55" t="s">
        <v>373</v>
      </c>
      <c r="I13" s="55" t="s">
        <v>374</v>
      </c>
      <c r="J13" s="55" t="s">
        <v>375</v>
      </c>
      <c r="K13" s="55" t="s">
        <v>329</v>
      </c>
      <c r="L13" s="55" t="s">
        <v>330</v>
      </c>
      <c r="M13" s="55" t="s">
        <v>362</v>
      </c>
      <c r="N13" s="100" t="s">
        <v>144</v>
      </c>
      <c r="O13" s="100" t="s">
        <v>79</v>
      </c>
      <c r="P13" s="98" t="s">
        <v>81</v>
      </c>
      <c r="Q13" s="55" t="s">
        <v>376</v>
      </c>
      <c r="R13" s="100" t="s">
        <v>144</v>
      </c>
      <c r="S13" s="100" t="s">
        <v>79</v>
      </c>
      <c r="T13" s="98" t="s">
        <v>81</v>
      </c>
      <c r="U13" s="55" t="s">
        <v>377</v>
      </c>
      <c r="V13" s="98" t="s">
        <v>347</v>
      </c>
      <c r="W13" s="55" t="s">
        <v>332</v>
      </c>
      <c r="X13" s="55" t="s">
        <v>332</v>
      </c>
      <c r="Y13" s="55" t="s">
        <v>332</v>
      </c>
      <c r="Z13" s="55" t="s">
        <v>332</v>
      </c>
      <c r="AA13" s="55" t="s">
        <v>332</v>
      </c>
      <c r="AB13" s="55" t="s">
        <v>363</v>
      </c>
      <c r="AC13" s="55" t="s">
        <v>364</v>
      </c>
      <c r="AD13" s="55" t="s">
        <v>378</v>
      </c>
      <c r="AE13" s="55" t="s">
        <v>365</v>
      </c>
      <c r="AF13" s="55" t="s">
        <v>366</v>
      </c>
      <c r="AG13" s="55" t="s">
        <v>379</v>
      </c>
      <c r="AH13" s="55" t="s">
        <v>367</v>
      </c>
      <c r="AI13" s="56" t="s">
        <v>380</v>
      </c>
      <c r="AJ13" s="71">
        <v>43496</v>
      </c>
      <c r="AK13" s="72" t="s">
        <v>333</v>
      </c>
      <c r="AL13" s="77" t="s">
        <v>368</v>
      </c>
      <c r="AM13" s="69">
        <v>43599</v>
      </c>
      <c r="AN13" s="78" t="s">
        <v>333</v>
      </c>
      <c r="AO13" s="74" t="s">
        <v>381</v>
      </c>
      <c r="AP13" s="69">
        <v>43759</v>
      </c>
      <c r="AQ13" s="72" t="s">
        <v>369</v>
      </c>
      <c r="AR13" s="77" t="s">
        <v>382</v>
      </c>
      <c r="AS13" s="69">
        <v>43896</v>
      </c>
      <c r="AT13" s="78" t="s">
        <v>383</v>
      </c>
      <c r="AU13" s="74" t="s">
        <v>384</v>
      </c>
      <c r="AV13" s="69" t="s">
        <v>337</v>
      </c>
      <c r="AW13" s="72" t="s">
        <v>338</v>
      </c>
      <c r="AX13" s="77" t="s">
        <v>337</v>
      </c>
      <c r="AY13" s="69" t="s">
        <v>337</v>
      </c>
      <c r="AZ13" s="78" t="s">
        <v>338</v>
      </c>
      <c r="BA13" s="74" t="s">
        <v>337</v>
      </c>
      <c r="BB13" s="69" t="s">
        <v>337</v>
      </c>
      <c r="BC13" s="72" t="s">
        <v>338</v>
      </c>
      <c r="BD13" s="77" t="s">
        <v>337</v>
      </c>
      <c r="BE13" s="69" t="s">
        <v>337</v>
      </c>
      <c r="BF13" s="78" t="s">
        <v>338</v>
      </c>
      <c r="BG13" s="74" t="s">
        <v>337</v>
      </c>
      <c r="BH13" s="69" t="s">
        <v>337</v>
      </c>
      <c r="BI13" s="72" t="s">
        <v>338</v>
      </c>
      <c r="BJ13" s="77" t="s">
        <v>337</v>
      </c>
      <c r="BK13" s="69" t="s">
        <v>337</v>
      </c>
      <c r="BL13" s="78" t="s">
        <v>338</v>
      </c>
      <c r="BM13" s="74" t="s">
        <v>337</v>
      </c>
      <c r="BN13" s="69" t="s">
        <v>337</v>
      </c>
      <c r="BO13" s="72" t="s">
        <v>338</v>
      </c>
      <c r="BP13" s="77" t="s">
        <v>337</v>
      </c>
      <c r="BQ13" s="69" t="s">
        <v>337</v>
      </c>
      <c r="BR13" s="78" t="s">
        <v>338</v>
      </c>
      <c r="BS13" s="80" t="s">
        <v>337</v>
      </c>
      <c r="BT13" s="2" t="str">
        <f>IFERROR(VLOOKUP(A13,Listas!$A$2:$B$23,2,FALSE),"")</f>
        <v>Alta Consejería para los Derechos de las Víctimas, la Paz y la Reconciliación</v>
      </c>
    </row>
    <row r="14" spans="1:72" ht="409.5" customHeight="1" x14ac:dyDescent="0.2">
      <c r="A14" s="55" t="s">
        <v>318</v>
      </c>
      <c r="B14" s="101" t="s">
        <v>411</v>
      </c>
      <c r="C14" s="59" t="s">
        <v>40</v>
      </c>
      <c r="D14" s="57" t="s">
        <v>412</v>
      </c>
      <c r="E14" s="98" t="s">
        <v>64</v>
      </c>
      <c r="F14" s="98" t="s">
        <v>42</v>
      </c>
      <c r="G14" s="55" t="s">
        <v>413</v>
      </c>
      <c r="H14" s="55" t="s">
        <v>342</v>
      </c>
      <c r="I14" s="55" t="s">
        <v>414</v>
      </c>
      <c r="J14" s="55" t="s">
        <v>415</v>
      </c>
      <c r="K14" s="55" t="s">
        <v>390</v>
      </c>
      <c r="L14" s="55" t="s">
        <v>385</v>
      </c>
      <c r="M14" s="55" t="s">
        <v>391</v>
      </c>
      <c r="N14" s="100" t="s">
        <v>144</v>
      </c>
      <c r="O14" s="100" t="s">
        <v>52</v>
      </c>
      <c r="P14" s="98" t="s">
        <v>54</v>
      </c>
      <c r="Q14" s="55" t="s">
        <v>416</v>
      </c>
      <c r="R14" s="100" t="s">
        <v>144</v>
      </c>
      <c r="S14" s="100" t="s">
        <v>52</v>
      </c>
      <c r="T14" s="98" t="s">
        <v>54</v>
      </c>
      <c r="U14" s="55" t="s">
        <v>417</v>
      </c>
      <c r="V14" s="98" t="s">
        <v>347</v>
      </c>
      <c r="W14" s="55" t="s">
        <v>392</v>
      </c>
      <c r="X14" s="55" t="s">
        <v>393</v>
      </c>
      <c r="Y14" s="55" t="s">
        <v>394</v>
      </c>
      <c r="Z14" s="55" t="s">
        <v>395</v>
      </c>
      <c r="AA14" s="55" t="s">
        <v>396</v>
      </c>
      <c r="AB14" s="55" t="s">
        <v>397</v>
      </c>
      <c r="AC14" s="55" t="s">
        <v>398</v>
      </c>
      <c r="AD14" s="55" t="s">
        <v>399</v>
      </c>
      <c r="AE14" s="55" t="s">
        <v>400</v>
      </c>
      <c r="AF14" s="55" t="s">
        <v>401</v>
      </c>
      <c r="AG14" s="55" t="s">
        <v>418</v>
      </c>
      <c r="AH14" s="55" t="s">
        <v>408</v>
      </c>
      <c r="AI14" s="56" t="s">
        <v>419</v>
      </c>
      <c r="AJ14" s="71">
        <v>43496</v>
      </c>
      <c r="AK14" s="72" t="s">
        <v>333</v>
      </c>
      <c r="AL14" s="77" t="s">
        <v>386</v>
      </c>
      <c r="AM14" s="69">
        <v>43593</v>
      </c>
      <c r="AN14" s="78" t="s">
        <v>333</v>
      </c>
      <c r="AO14" s="74" t="s">
        <v>420</v>
      </c>
      <c r="AP14" s="69">
        <v>43755</v>
      </c>
      <c r="AQ14" s="72" t="s">
        <v>421</v>
      </c>
      <c r="AR14" s="77" t="s">
        <v>422</v>
      </c>
      <c r="AS14" s="69">
        <v>43917</v>
      </c>
      <c r="AT14" s="78" t="s">
        <v>359</v>
      </c>
      <c r="AU14" s="74" t="s">
        <v>423</v>
      </c>
      <c r="AV14" s="69">
        <v>44022</v>
      </c>
      <c r="AW14" s="72" t="s">
        <v>336</v>
      </c>
      <c r="AX14" s="77" t="s">
        <v>410</v>
      </c>
      <c r="AY14" s="69" t="s">
        <v>337</v>
      </c>
      <c r="AZ14" s="78" t="s">
        <v>338</v>
      </c>
      <c r="BA14" s="74" t="s">
        <v>337</v>
      </c>
      <c r="BB14" s="69" t="s">
        <v>337</v>
      </c>
      <c r="BC14" s="72" t="s">
        <v>338</v>
      </c>
      <c r="BD14" s="77" t="s">
        <v>337</v>
      </c>
      <c r="BE14" s="69" t="s">
        <v>337</v>
      </c>
      <c r="BF14" s="78" t="s">
        <v>338</v>
      </c>
      <c r="BG14" s="74" t="s">
        <v>337</v>
      </c>
      <c r="BH14" s="69" t="s">
        <v>337</v>
      </c>
      <c r="BI14" s="72" t="s">
        <v>338</v>
      </c>
      <c r="BJ14" s="77" t="s">
        <v>337</v>
      </c>
      <c r="BK14" s="69" t="s">
        <v>337</v>
      </c>
      <c r="BL14" s="78" t="s">
        <v>338</v>
      </c>
      <c r="BM14" s="74" t="s">
        <v>337</v>
      </c>
      <c r="BN14" s="69" t="s">
        <v>337</v>
      </c>
      <c r="BO14" s="72" t="s">
        <v>338</v>
      </c>
      <c r="BP14" s="77" t="s">
        <v>337</v>
      </c>
      <c r="BQ14" s="69" t="s">
        <v>337</v>
      </c>
      <c r="BR14" s="78" t="s">
        <v>338</v>
      </c>
      <c r="BS14" s="80" t="s">
        <v>337</v>
      </c>
      <c r="BT14" s="2" t="str">
        <f>IFERROR(VLOOKUP(A14,Listas!$A$2:$B$23,2,FALSE),"")</f>
        <v>Dirección de Contratación</v>
      </c>
    </row>
    <row r="15" spans="1:72" ht="409.5" customHeight="1" x14ac:dyDescent="0.2">
      <c r="A15" s="55" t="s">
        <v>318</v>
      </c>
      <c r="B15" s="101" t="s">
        <v>424</v>
      </c>
      <c r="C15" s="59" t="s">
        <v>116</v>
      </c>
      <c r="D15" s="57" t="s">
        <v>425</v>
      </c>
      <c r="E15" s="98" t="s">
        <v>64</v>
      </c>
      <c r="F15" s="98" t="s">
        <v>42</v>
      </c>
      <c r="G15" s="55" t="s">
        <v>426</v>
      </c>
      <c r="H15" s="55" t="s">
        <v>427</v>
      </c>
      <c r="I15" s="55" t="s">
        <v>428</v>
      </c>
      <c r="J15" s="55" t="s">
        <v>415</v>
      </c>
      <c r="K15" s="55" t="s">
        <v>390</v>
      </c>
      <c r="L15" s="55" t="s">
        <v>385</v>
      </c>
      <c r="M15" s="55" t="s">
        <v>429</v>
      </c>
      <c r="N15" s="100" t="s">
        <v>144</v>
      </c>
      <c r="O15" s="100" t="s">
        <v>52</v>
      </c>
      <c r="P15" s="98" t="s">
        <v>54</v>
      </c>
      <c r="Q15" s="55" t="s">
        <v>430</v>
      </c>
      <c r="R15" s="100" t="s">
        <v>144</v>
      </c>
      <c r="S15" s="100" t="s">
        <v>52</v>
      </c>
      <c r="T15" s="98" t="s">
        <v>54</v>
      </c>
      <c r="U15" s="55" t="s">
        <v>431</v>
      </c>
      <c r="V15" s="98" t="s">
        <v>347</v>
      </c>
      <c r="W15" s="55" t="s">
        <v>332</v>
      </c>
      <c r="X15" s="55" t="s">
        <v>332</v>
      </c>
      <c r="Y15" s="55" t="s">
        <v>332</v>
      </c>
      <c r="Z15" s="55" t="s">
        <v>332</v>
      </c>
      <c r="AA15" s="55" t="s">
        <v>332</v>
      </c>
      <c r="AB15" s="55" t="s">
        <v>403</v>
      </c>
      <c r="AC15" s="55" t="s">
        <v>404</v>
      </c>
      <c r="AD15" s="55" t="s">
        <v>405</v>
      </c>
      <c r="AE15" s="55" t="s">
        <v>406</v>
      </c>
      <c r="AF15" s="55" t="s">
        <v>407</v>
      </c>
      <c r="AG15" s="55" t="s">
        <v>432</v>
      </c>
      <c r="AH15" s="55" t="s">
        <v>408</v>
      </c>
      <c r="AI15" s="56" t="s">
        <v>433</v>
      </c>
      <c r="AJ15" s="71">
        <v>43496</v>
      </c>
      <c r="AK15" s="72" t="s">
        <v>333</v>
      </c>
      <c r="AL15" s="77" t="s">
        <v>386</v>
      </c>
      <c r="AM15" s="69">
        <v>43594</v>
      </c>
      <c r="AN15" s="78" t="s">
        <v>333</v>
      </c>
      <c r="AO15" s="74" t="s">
        <v>420</v>
      </c>
      <c r="AP15" s="69">
        <v>43917</v>
      </c>
      <c r="AQ15" s="72" t="s">
        <v>359</v>
      </c>
      <c r="AR15" s="77" t="s">
        <v>434</v>
      </c>
      <c r="AS15" s="69">
        <v>44022</v>
      </c>
      <c r="AT15" s="78" t="s">
        <v>336</v>
      </c>
      <c r="AU15" s="74" t="s">
        <v>410</v>
      </c>
      <c r="AV15" s="69" t="s">
        <v>337</v>
      </c>
      <c r="AW15" s="72" t="s">
        <v>338</v>
      </c>
      <c r="AX15" s="77" t="s">
        <v>337</v>
      </c>
      <c r="AY15" s="69" t="s">
        <v>337</v>
      </c>
      <c r="AZ15" s="78" t="s">
        <v>338</v>
      </c>
      <c r="BA15" s="74" t="s">
        <v>337</v>
      </c>
      <c r="BB15" s="69" t="s">
        <v>337</v>
      </c>
      <c r="BC15" s="72" t="s">
        <v>338</v>
      </c>
      <c r="BD15" s="77" t="s">
        <v>337</v>
      </c>
      <c r="BE15" s="69" t="s">
        <v>337</v>
      </c>
      <c r="BF15" s="78" t="s">
        <v>338</v>
      </c>
      <c r="BG15" s="74" t="s">
        <v>337</v>
      </c>
      <c r="BH15" s="69" t="s">
        <v>337</v>
      </c>
      <c r="BI15" s="72" t="s">
        <v>338</v>
      </c>
      <c r="BJ15" s="77" t="s">
        <v>337</v>
      </c>
      <c r="BK15" s="69" t="s">
        <v>337</v>
      </c>
      <c r="BL15" s="78" t="s">
        <v>338</v>
      </c>
      <c r="BM15" s="74" t="s">
        <v>337</v>
      </c>
      <c r="BN15" s="69" t="s">
        <v>337</v>
      </c>
      <c r="BO15" s="72" t="s">
        <v>338</v>
      </c>
      <c r="BP15" s="77" t="s">
        <v>337</v>
      </c>
      <c r="BQ15" s="69" t="s">
        <v>337</v>
      </c>
      <c r="BR15" s="78" t="s">
        <v>338</v>
      </c>
      <c r="BS15" s="80" t="s">
        <v>337</v>
      </c>
      <c r="BT15" s="2" t="str">
        <f>IFERROR(VLOOKUP(A15,Listas!$A$2:$B$23,2,FALSE),"")</f>
        <v>Dirección de Contratación</v>
      </c>
    </row>
    <row r="16" spans="1:72" ht="409.5" customHeight="1" x14ac:dyDescent="0.2">
      <c r="A16" s="55" t="s">
        <v>319</v>
      </c>
      <c r="B16" s="101" t="s">
        <v>436</v>
      </c>
      <c r="C16" s="59" t="s">
        <v>40</v>
      </c>
      <c r="D16" s="57" t="s">
        <v>437</v>
      </c>
      <c r="E16" s="98" t="s">
        <v>64</v>
      </c>
      <c r="F16" s="98" t="s">
        <v>152</v>
      </c>
      <c r="G16" s="55" t="s">
        <v>438</v>
      </c>
      <c r="H16" s="55" t="s">
        <v>439</v>
      </c>
      <c r="I16" s="55" t="s">
        <v>440</v>
      </c>
      <c r="J16" s="55" t="s">
        <v>344</v>
      </c>
      <c r="K16" s="55" t="s">
        <v>329</v>
      </c>
      <c r="L16" s="55" t="s">
        <v>385</v>
      </c>
      <c r="M16" s="55" t="s">
        <v>388</v>
      </c>
      <c r="N16" s="100" t="s">
        <v>144</v>
      </c>
      <c r="O16" s="100" t="s">
        <v>79</v>
      </c>
      <c r="P16" s="98" t="s">
        <v>81</v>
      </c>
      <c r="Q16" s="55" t="s">
        <v>441</v>
      </c>
      <c r="R16" s="100" t="s">
        <v>144</v>
      </c>
      <c r="S16" s="100" t="s">
        <v>79</v>
      </c>
      <c r="T16" s="98" t="s">
        <v>81</v>
      </c>
      <c r="U16" s="55" t="s">
        <v>442</v>
      </c>
      <c r="V16" s="98" t="s">
        <v>347</v>
      </c>
      <c r="W16" s="55" t="s">
        <v>332</v>
      </c>
      <c r="X16" s="55" t="s">
        <v>332</v>
      </c>
      <c r="Y16" s="55" t="s">
        <v>332</v>
      </c>
      <c r="Z16" s="55" t="s">
        <v>332</v>
      </c>
      <c r="AA16" s="55" t="s">
        <v>332</v>
      </c>
      <c r="AB16" s="55" t="s">
        <v>443</v>
      </c>
      <c r="AC16" s="55" t="s">
        <v>444</v>
      </c>
      <c r="AD16" s="55" t="s">
        <v>445</v>
      </c>
      <c r="AE16" s="55" t="s">
        <v>446</v>
      </c>
      <c r="AF16" s="55" t="s">
        <v>447</v>
      </c>
      <c r="AG16" s="55" t="s">
        <v>448</v>
      </c>
      <c r="AH16" s="55" t="s">
        <v>449</v>
      </c>
      <c r="AI16" s="56" t="s">
        <v>450</v>
      </c>
      <c r="AJ16" s="71">
        <v>43353</v>
      </c>
      <c r="AK16" s="72" t="s">
        <v>333</v>
      </c>
      <c r="AL16" s="77" t="s">
        <v>435</v>
      </c>
      <c r="AM16" s="69">
        <v>43593</v>
      </c>
      <c r="AN16" s="78" t="s">
        <v>333</v>
      </c>
      <c r="AO16" s="74" t="s">
        <v>451</v>
      </c>
      <c r="AP16" s="69">
        <v>43763</v>
      </c>
      <c r="AQ16" s="72" t="s">
        <v>389</v>
      </c>
      <c r="AR16" s="77" t="s">
        <v>452</v>
      </c>
      <c r="AS16" s="69">
        <v>43895</v>
      </c>
      <c r="AT16" s="78" t="s">
        <v>453</v>
      </c>
      <c r="AU16" s="74" t="s">
        <v>454</v>
      </c>
      <c r="AV16" s="69" t="s">
        <v>337</v>
      </c>
      <c r="AW16" s="72" t="s">
        <v>338</v>
      </c>
      <c r="AX16" s="77" t="s">
        <v>337</v>
      </c>
      <c r="AY16" s="69" t="s">
        <v>337</v>
      </c>
      <c r="AZ16" s="78" t="s">
        <v>338</v>
      </c>
      <c r="BA16" s="74" t="s">
        <v>337</v>
      </c>
      <c r="BB16" s="69" t="s">
        <v>337</v>
      </c>
      <c r="BC16" s="72" t="s">
        <v>338</v>
      </c>
      <c r="BD16" s="77" t="s">
        <v>337</v>
      </c>
      <c r="BE16" s="69" t="s">
        <v>337</v>
      </c>
      <c r="BF16" s="78" t="s">
        <v>338</v>
      </c>
      <c r="BG16" s="74" t="s">
        <v>337</v>
      </c>
      <c r="BH16" s="69" t="s">
        <v>337</v>
      </c>
      <c r="BI16" s="72" t="s">
        <v>338</v>
      </c>
      <c r="BJ16" s="77" t="s">
        <v>337</v>
      </c>
      <c r="BK16" s="69" t="s">
        <v>337</v>
      </c>
      <c r="BL16" s="78" t="s">
        <v>338</v>
      </c>
      <c r="BM16" s="74" t="s">
        <v>337</v>
      </c>
      <c r="BN16" s="69" t="s">
        <v>337</v>
      </c>
      <c r="BO16" s="72" t="s">
        <v>338</v>
      </c>
      <c r="BP16" s="77" t="s">
        <v>337</v>
      </c>
      <c r="BQ16" s="69" t="s">
        <v>337</v>
      </c>
      <c r="BR16" s="78" t="s">
        <v>338</v>
      </c>
      <c r="BS16" s="80" t="s">
        <v>337</v>
      </c>
      <c r="BT16" s="2" t="str">
        <f>IFERROR(VLOOKUP(A16,Listas!$A$2:$B$23,2,FALSE),"")</f>
        <v xml:space="preserve"> Oficina de Control Interno Disciplinario</v>
      </c>
    </row>
    <row r="17" spans="1:72" ht="409.5" customHeight="1" x14ac:dyDescent="0.2">
      <c r="A17" s="55" t="s">
        <v>159</v>
      </c>
      <c r="B17" s="101" t="s">
        <v>456</v>
      </c>
      <c r="C17" s="59" t="s">
        <v>68</v>
      </c>
      <c r="D17" s="57" t="s">
        <v>459</v>
      </c>
      <c r="E17" s="98" t="s">
        <v>64</v>
      </c>
      <c r="F17" s="98" t="s">
        <v>152</v>
      </c>
      <c r="G17" s="55" t="s">
        <v>460</v>
      </c>
      <c r="H17" s="55" t="s">
        <v>461</v>
      </c>
      <c r="I17" s="55" t="s">
        <v>462</v>
      </c>
      <c r="J17" s="55" t="s">
        <v>463</v>
      </c>
      <c r="K17" s="55" t="s">
        <v>457</v>
      </c>
      <c r="L17" s="158" t="s">
        <v>385</v>
      </c>
      <c r="M17" s="158" t="s">
        <v>455</v>
      </c>
      <c r="N17" s="100" t="s">
        <v>144</v>
      </c>
      <c r="O17" s="100" t="s">
        <v>52</v>
      </c>
      <c r="P17" s="98" t="s">
        <v>54</v>
      </c>
      <c r="Q17" s="55" t="s">
        <v>464</v>
      </c>
      <c r="R17" s="100" t="s">
        <v>144</v>
      </c>
      <c r="S17" s="100" t="s">
        <v>52</v>
      </c>
      <c r="T17" s="98" t="s">
        <v>54</v>
      </c>
      <c r="U17" s="55" t="s">
        <v>465</v>
      </c>
      <c r="V17" s="98" t="s">
        <v>347</v>
      </c>
      <c r="W17" s="55" t="s">
        <v>332</v>
      </c>
      <c r="X17" s="55" t="s">
        <v>332</v>
      </c>
      <c r="Y17" s="55" t="s">
        <v>332</v>
      </c>
      <c r="Z17" s="55" t="s">
        <v>332</v>
      </c>
      <c r="AA17" s="55" t="s">
        <v>332</v>
      </c>
      <c r="AB17" s="55" t="s">
        <v>466</v>
      </c>
      <c r="AC17" s="55" t="s">
        <v>467</v>
      </c>
      <c r="AD17" s="55" t="s">
        <v>468</v>
      </c>
      <c r="AE17" s="55" t="s">
        <v>764</v>
      </c>
      <c r="AF17" s="55" t="s">
        <v>765</v>
      </c>
      <c r="AG17" s="55" t="s">
        <v>469</v>
      </c>
      <c r="AH17" s="55" t="s">
        <v>470</v>
      </c>
      <c r="AI17" s="56" t="s">
        <v>471</v>
      </c>
      <c r="AJ17" s="71">
        <v>43496</v>
      </c>
      <c r="AK17" s="72" t="s">
        <v>333</v>
      </c>
      <c r="AL17" s="77" t="s">
        <v>386</v>
      </c>
      <c r="AM17" s="69">
        <v>43594</v>
      </c>
      <c r="AN17" s="78" t="s">
        <v>333</v>
      </c>
      <c r="AO17" s="74" t="s">
        <v>458</v>
      </c>
      <c r="AP17" s="69">
        <v>43998</v>
      </c>
      <c r="AQ17" s="72" t="s">
        <v>333</v>
      </c>
      <c r="AR17" s="77" t="s">
        <v>472</v>
      </c>
      <c r="AS17" s="69" t="s">
        <v>337</v>
      </c>
      <c r="AT17" s="78" t="s">
        <v>338</v>
      </c>
      <c r="AU17" s="74" t="s">
        <v>337</v>
      </c>
      <c r="AV17" s="69" t="s">
        <v>337</v>
      </c>
      <c r="AW17" s="72" t="s">
        <v>338</v>
      </c>
      <c r="AX17" s="77" t="s">
        <v>337</v>
      </c>
      <c r="AY17" s="69" t="s">
        <v>337</v>
      </c>
      <c r="AZ17" s="78" t="s">
        <v>338</v>
      </c>
      <c r="BA17" s="74" t="s">
        <v>337</v>
      </c>
      <c r="BB17" s="69" t="s">
        <v>337</v>
      </c>
      <c r="BC17" s="72" t="s">
        <v>338</v>
      </c>
      <c r="BD17" s="77" t="s">
        <v>337</v>
      </c>
      <c r="BE17" s="69" t="s">
        <v>337</v>
      </c>
      <c r="BF17" s="78" t="s">
        <v>338</v>
      </c>
      <c r="BG17" s="74" t="s">
        <v>337</v>
      </c>
      <c r="BH17" s="69" t="s">
        <v>337</v>
      </c>
      <c r="BI17" s="72" t="s">
        <v>338</v>
      </c>
      <c r="BJ17" s="77" t="s">
        <v>337</v>
      </c>
      <c r="BK17" s="69" t="s">
        <v>337</v>
      </c>
      <c r="BL17" s="78" t="s">
        <v>338</v>
      </c>
      <c r="BM17" s="74" t="s">
        <v>337</v>
      </c>
      <c r="BN17" s="69" t="s">
        <v>337</v>
      </c>
      <c r="BO17" s="72" t="s">
        <v>338</v>
      </c>
      <c r="BP17" s="77" t="s">
        <v>337</v>
      </c>
      <c r="BQ17" s="69" t="s">
        <v>337</v>
      </c>
      <c r="BR17" s="78" t="s">
        <v>338</v>
      </c>
      <c r="BS17" s="80" t="s">
        <v>337</v>
      </c>
      <c r="BT17" s="2" t="str">
        <f>IFERROR(VLOOKUP(A17,Listas!$A$2:$B$23,2,FALSE),"")</f>
        <v>Subdirección de Imprenta Distrital</v>
      </c>
    </row>
    <row r="18" spans="1:72" ht="409.5" customHeight="1" x14ac:dyDescent="0.2">
      <c r="A18" s="55" t="s">
        <v>159</v>
      </c>
      <c r="B18" s="101" t="s">
        <v>456</v>
      </c>
      <c r="C18" s="59" t="s">
        <v>68</v>
      </c>
      <c r="D18" s="57" t="s">
        <v>473</v>
      </c>
      <c r="E18" s="98" t="s">
        <v>64</v>
      </c>
      <c r="F18" s="98" t="s">
        <v>152</v>
      </c>
      <c r="G18" s="55" t="s">
        <v>474</v>
      </c>
      <c r="H18" s="55" t="s">
        <v>461</v>
      </c>
      <c r="I18" s="55" t="s">
        <v>475</v>
      </c>
      <c r="J18" s="55" t="s">
        <v>344</v>
      </c>
      <c r="K18" s="55" t="s">
        <v>329</v>
      </c>
      <c r="L18" s="158" t="s">
        <v>385</v>
      </c>
      <c r="M18" s="158" t="s">
        <v>455</v>
      </c>
      <c r="N18" s="100" t="s">
        <v>144</v>
      </c>
      <c r="O18" s="100" t="s">
        <v>52</v>
      </c>
      <c r="P18" s="98" t="s">
        <v>54</v>
      </c>
      <c r="Q18" s="55" t="s">
        <v>464</v>
      </c>
      <c r="R18" s="100" t="s">
        <v>144</v>
      </c>
      <c r="S18" s="100" t="s">
        <v>52</v>
      </c>
      <c r="T18" s="98" t="s">
        <v>54</v>
      </c>
      <c r="U18" s="55" t="s">
        <v>465</v>
      </c>
      <c r="V18" s="98" t="s">
        <v>347</v>
      </c>
      <c r="W18" s="55" t="s">
        <v>476</v>
      </c>
      <c r="X18" s="55" t="s">
        <v>477</v>
      </c>
      <c r="Y18" s="55" t="s">
        <v>478</v>
      </c>
      <c r="Z18" s="55" t="s">
        <v>762</v>
      </c>
      <c r="AA18" s="55" t="s">
        <v>763</v>
      </c>
      <c r="AB18" s="55" t="s">
        <v>479</v>
      </c>
      <c r="AC18" s="55" t="s">
        <v>480</v>
      </c>
      <c r="AD18" s="55" t="s">
        <v>481</v>
      </c>
      <c r="AE18" s="55" t="s">
        <v>766</v>
      </c>
      <c r="AF18" s="55" t="s">
        <v>767</v>
      </c>
      <c r="AG18" s="55" t="s">
        <v>482</v>
      </c>
      <c r="AH18" s="55" t="s">
        <v>470</v>
      </c>
      <c r="AI18" s="56" t="s">
        <v>483</v>
      </c>
      <c r="AJ18" s="71">
        <v>43496</v>
      </c>
      <c r="AK18" s="72" t="s">
        <v>333</v>
      </c>
      <c r="AL18" s="77" t="s">
        <v>386</v>
      </c>
      <c r="AM18" s="69">
        <v>43594</v>
      </c>
      <c r="AN18" s="78" t="s">
        <v>333</v>
      </c>
      <c r="AO18" s="74" t="s">
        <v>458</v>
      </c>
      <c r="AP18" s="69">
        <v>43998</v>
      </c>
      <c r="AQ18" s="72" t="s">
        <v>333</v>
      </c>
      <c r="AR18" s="77" t="s">
        <v>472</v>
      </c>
      <c r="AS18" s="69" t="s">
        <v>337</v>
      </c>
      <c r="AT18" s="78" t="s">
        <v>338</v>
      </c>
      <c r="AU18" s="74" t="s">
        <v>337</v>
      </c>
      <c r="AV18" s="69" t="s">
        <v>337</v>
      </c>
      <c r="AW18" s="72" t="s">
        <v>338</v>
      </c>
      <c r="AX18" s="77" t="s">
        <v>337</v>
      </c>
      <c r="AY18" s="69" t="s">
        <v>337</v>
      </c>
      <c r="AZ18" s="78" t="s">
        <v>338</v>
      </c>
      <c r="BA18" s="74" t="s">
        <v>337</v>
      </c>
      <c r="BB18" s="69" t="s">
        <v>337</v>
      </c>
      <c r="BC18" s="72" t="s">
        <v>338</v>
      </c>
      <c r="BD18" s="77" t="s">
        <v>337</v>
      </c>
      <c r="BE18" s="69" t="s">
        <v>337</v>
      </c>
      <c r="BF18" s="78" t="s">
        <v>338</v>
      </c>
      <c r="BG18" s="74" t="s">
        <v>337</v>
      </c>
      <c r="BH18" s="69" t="s">
        <v>337</v>
      </c>
      <c r="BI18" s="72" t="s">
        <v>338</v>
      </c>
      <c r="BJ18" s="77" t="s">
        <v>337</v>
      </c>
      <c r="BK18" s="69" t="s">
        <v>337</v>
      </c>
      <c r="BL18" s="78" t="s">
        <v>338</v>
      </c>
      <c r="BM18" s="74" t="s">
        <v>337</v>
      </c>
      <c r="BN18" s="69" t="s">
        <v>337</v>
      </c>
      <c r="BO18" s="72" t="s">
        <v>338</v>
      </c>
      <c r="BP18" s="77" t="s">
        <v>337</v>
      </c>
      <c r="BQ18" s="69" t="s">
        <v>337</v>
      </c>
      <c r="BR18" s="78" t="s">
        <v>338</v>
      </c>
      <c r="BS18" s="80" t="s">
        <v>337</v>
      </c>
      <c r="BT18" s="2" t="str">
        <f>IFERROR(VLOOKUP(A18,Listas!$A$2:$B$23,2,FALSE),"")</f>
        <v>Subdirección de Imprenta Distrital</v>
      </c>
    </row>
    <row r="19" spans="1:72" ht="409.5" customHeight="1" x14ac:dyDescent="0.2">
      <c r="A19" s="55" t="s">
        <v>169</v>
      </c>
      <c r="B19" s="101" t="s">
        <v>486</v>
      </c>
      <c r="C19" s="59" t="s">
        <v>40</v>
      </c>
      <c r="D19" s="57" t="s">
        <v>487</v>
      </c>
      <c r="E19" s="98" t="s">
        <v>64</v>
      </c>
      <c r="F19" s="98" t="s">
        <v>92</v>
      </c>
      <c r="G19" s="55" t="s">
        <v>488</v>
      </c>
      <c r="H19" s="55" t="s">
        <v>489</v>
      </c>
      <c r="I19" s="55" t="s">
        <v>490</v>
      </c>
      <c r="J19" s="55" t="s">
        <v>344</v>
      </c>
      <c r="K19" s="55" t="s">
        <v>329</v>
      </c>
      <c r="L19" s="55" t="s">
        <v>385</v>
      </c>
      <c r="M19" s="55" t="s">
        <v>484</v>
      </c>
      <c r="N19" s="100" t="s">
        <v>144</v>
      </c>
      <c r="O19" s="100" t="s">
        <v>79</v>
      </c>
      <c r="P19" s="98" t="s">
        <v>81</v>
      </c>
      <c r="Q19" s="55" t="s">
        <v>491</v>
      </c>
      <c r="R19" s="100" t="s">
        <v>144</v>
      </c>
      <c r="S19" s="100" t="s">
        <v>79</v>
      </c>
      <c r="T19" s="98" t="s">
        <v>81</v>
      </c>
      <c r="U19" s="55" t="s">
        <v>492</v>
      </c>
      <c r="V19" s="98" t="s">
        <v>347</v>
      </c>
      <c r="W19" s="55" t="s">
        <v>332</v>
      </c>
      <c r="X19" s="55" t="s">
        <v>332</v>
      </c>
      <c r="Y19" s="55" t="s">
        <v>332</v>
      </c>
      <c r="Z19" s="55" t="s">
        <v>332</v>
      </c>
      <c r="AA19" s="55" t="s">
        <v>332</v>
      </c>
      <c r="AB19" s="55" t="s">
        <v>493</v>
      </c>
      <c r="AC19" s="55" t="s">
        <v>494</v>
      </c>
      <c r="AD19" s="55" t="s">
        <v>495</v>
      </c>
      <c r="AE19" s="55" t="s">
        <v>496</v>
      </c>
      <c r="AF19" s="55" t="s">
        <v>497</v>
      </c>
      <c r="AG19" s="55" t="s">
        <v>498</v>
      </c>
      <c r="AH19" s="55" t="s">
        <v>499</v>
      </c>
      <c r="AI19" s="56" t="s">
        <v>500</v>
      </c>
      <c r="AJ19" s="71">
        <v>43593</v>
      </c>
      <c r="AK19" s="72" t="s">
        <v>333</v>
      </c>
      <c r="AL19" s="77" t="s">
        <v>501</v>
      </c>
      <c r="AM19" s="69">
        <v>43784</v>
      </c>
      <c r="AN19" s="78" t="s">
        <v>333</v>
      </c>
      <c r="AO19" s="74" t="s">
        <v>502</v>
      </c>
      <c r="AP19" s="69">
        <v>43895</v>
      </c>
      <c r="AQ19" s="72" t="s">
        <v>453</v>
      </c>
      <c r="AR19" s="77" t="s">
        <v>503</v>
      </c>
      <c r="AS19" s="69" t="s">
        <v>337</v>
      </c>
      <c r="AT19" s="78" t="s">
        <v>338</v>
      </c>
      <c r="AU19" s="74" t="s">
        <v>337</v>
      </c>
      <c r="AV19" s="69" t="s">
        <v>337</v>
      </c>
      <c r="AW19" s="72" t="s">
        <v>338</v>
      </c>
      <c r="AX19" s="77" t="s">
        <v>337</v>
      </c>
      <c r="AY19" s="69" t="s">
        <v>337</v>
      </c>
      <c r="AZ19" s="78" t="s">
        <v>338</v>
      </c>
      <c r="BA19" s="74" t="s">
        <v>337</v>
      </c>
      <c r="BB19" s="69" t="s">
        <v>337</v>
      </c>
      <c r="BC19" s="72" t="s">
        <v>338</v>
      </c>
      <c r="BD19" s="77" t="s">
        <v>337</v>
      </c>
      <c r="BE19" s="69" t="s">
        <v>337</v>
      </c>
      <c r="BF19" s="78" t="s">
        <v>338</v>
      </c>
      <c r="BG19" s="74" t="s">
        <v>337</v>
      </c>
      <c r="BH19" s="69" t="s">
        <v>337</v>
      </c>
      <c r="BI19" s="72" t="s">
        <v>338</v>
      </c>
      <c r="BJ19" s="77" t="s">
        <v>337</v>
      </c>
      <c r="BK19" s="69" t="s">
        <v>337</v>
      </c>
      <c r="BL19" s="78" t="s">
        <v>338</v>
      </c>
      <c r="BM19" s="74" t="s">
        <v>337</v>
      </c>
      <c r="BN19" s="69" t="s">
        <v>337</v>
      </c>
      <c r="BO19" s="72" t="s">
        <v>338</v>
      </c>
      <c r="BP19" s="77" t="s">
        <v>337</v>
      </c>
      <c r="BQ19" s="69" t="s">
        <v>337</v>
      </c>
      <c r="BR19" s="78" t="s">
        <v>338</v>
      </c>
      <c r="BS19" s="80" t="s">
        <v>337</v>
      </c>
      <c r="BT19" s="2" t="str">
        <f>IFERROR(VLOOKUP(A19,Listas!$A$2:$B$23,2,FALSE),"")</f>
        <v xml:space="preserve"> Oficina de Tecnologías de la Información y las Comunicaciones</v>
      </c>
    </row>
    <row r="20" spans="1:72" ht="409.5" customHeight="1" x14ac:dyDescent="0.2">
      <c r="A20" s="55" t="s">
        <v>320</v>
      </c>
      <c r="B20" s="101" t="s">
        <v>504</v>
      </c>
      <c r="C20" s="59" t="s">
        <v>40</v>
      </c>
      <c r="D20" s="57" t="s">
        <v>505</v>
      </c>
      <c r="E20" s="98" t="s">
        <v>64</v>
      </c>
      <c r="F20" s="98" t="s">
        <v>152</v>
      </c>
      <c r="G20" s="55" t="s">
        <v>506</v>
      </c>
      <c r="H20" s="55" t="s">
        <v>342</v>
      </c>
      <c r="I20" s="55" t="s">
        <v>507</v>
      </c>
      <c r="J20" s="55" t="s">
        <v>344</v>
      </c>
      <c r="K20" s="55" t="s">
        <v>329</v>
      </c>
      <c r="L20" s="55" t="s">
        <v>385</v>
      </c>
      <c r="M20" s="55" t="s">
        <v>391</v>
      </c>
      <c r="N20" s="100" t="s">
        <v>144</v>
      </c>
      <c r="O20" s="100" t="s">
        <v>79</v>
      </c>
      <c r="P20" s="98" t="s">
        <v>81</v>
      </c>
      <c r="Q20" s="55" t="s">
        <v>508</v>
      </c>
      <c r="R20" s="100" t="s">
        <v>144</v>
      </c>
      <c r="S20" s="100" t="s">
        <v>79</v>
      </c>
      <c r="T20" s="98" t="s">
        <v>81</v>
      </c>
      <c r="U20" s="55" t="s">
        <v>509</v>
      </c>
      <c r="V20" s="98" t="s">
        <v>347</v>
      </c>
      <c r="W20" s="55" t="s">
        <v>332</v>
      </c>
      <c r="X20" s="55" t="s">
        <v>332</v>
      </c>
      <c r="Y20" s="55" t="s">
        <v>332</v>
      </c>
      <c r="Z20" s="55" t="s">
        <v>332</v>
      </c>
      <c r="AA20" s="55" t="s">
        <v>332</v>
      </c>
      <c r="AB20" s="55" t="s">
        <v>510</v>
      </c>
      <c r="AC20" s="55" t="s">
        <v>511</v>
      </c>
      <c r="AD20" s="55" t="s">
        <v>512</v>
      </c>
      <c r="AE20" s="55" t="s">
        <v>513</v>
      </c>
      <c r="AF20" s="55" t="s">
        <v>514</v>
      </c>
      <c r="AG20" s="55" t="s">
        <v>515</v>
      </c>
      <c r="AH20" s="55" t="s">
        <v>516</v>
      </c>
      <c r="AI20" s="56" t="s">
        <v>517</v>
      </c>
      <c r="AJ20" s="71">
        <v>43496</v>
      </c>
      <c r="AK20" s="72" t="s">
        <v>333</v>
      </c>
      <c r="AL20" s="77" t="s">
        <v>485</v>
      </c>
      <c r="AM20" s="69">
        <v>43594</v>
      </c>
      <c r="AN20" s="78" t="s">
        <v>333</v>
      </c>
      <c r="AO20" s="74" t="s">
        <v>518</v>
      </c>
      <c r="AP20" s="69">
        <v>43902</v>
      </c>
      <c r="AQ20" s="72" t="s">
        <v>453</v>
      </c>
      <c r="AR20" s="77" t="s">
        <v>454</v>
      </c>
      <c r="AS20" s="69" t="s">
        <v>337</v>
      </c>
      <c r="AT20" s="78" t="s">
        <v>338</v>
      </c>
      <c r="AU20" s="74" t="s">
        <v>337</v>
      </c>
      <c r="AV20" s="69" t="s">
        <v>337</v>
      </c>
      <c r="AW20" s="72" t="s">
        <v>338</v>
      </c>
      <c r="AX20" s="77" t="s">
        <v>337</v>
      </c>
      <c r="AY20" s="69" t="s">
        <v>337</v>
      </c>
      <c r="AZ20" s="78" t="s">
        <v>338</v>
      </c>
      <c r="BA20" s="74" t="s">
        <v>337</v>
      </c>
      <c r="BB20" s="69" t="s">
        <v>337</v>
      </c>
      <c r="BC20" s="72" t="s">
        <v>338</v>
      </c>
      <c r="BD20" s="77" t="s">
        <v>337</v>
      </c>
      <c r="BE20" s="69" t="s">
        <v>337</v>
      </c>
      <c r="BF20" s="78" t="s">
        <v>338</v>
      </c>
      <c r="BG20" s="74" t="s">
        <v>337</v>
      </c>
      <c r="BH20" s="69" t="s">
        <v>337</v>
      </c>
      <c r="BI20" s="72" t="s">
        <v>338</v>
      </c>
      <c r="BJ20" s="77" t="s">
        <v>337</v>
      </c>
      <c r="BK20" s="69" t="s">
        <v>337</v>
      </c>
      <c r="BL20" s="78" t="s">
        <v>338</v>
      </c>
      <c r="BM20" s="74" t="s">
        <v>337</v>
      </c>
      <c r="BN20" s="69" t="s">
        <v>337</v>
      </c>
      <c r="BO20" s="72" t="s">
        <v>338</v>
      </c>
      <c r="BP20" s="77" t="s">
        <v>337</v>
      </c>
      <c r="BQ20" s="69" t="s">
        <v>337</v>
      </c>
      <c r="BR20" s="78" t="s">
        <v>338</v>
      </c>
      <c r="BS20" s="80" t="s">
        <v>337</v>
      </c>
      <c r="BT20" s="2" t="str">
        <f>IFERROR(VLOOKUP(A20,Listas!$A$2:$B$23,2,FALSE),"")</f>
        <v xml:space="preserve"> Oficina de Control Interno </v>
      </c>
    </row>
    <row r="21" spans="1:72" ht="409.5" customHeight="1" x14ac:dyDescent="0.2">
      <c r="A21" s="55" t="s">
        <v>320</v>
      </c>
      <c r="B21" s="101" t="s">
        <v>504</v>
      </c>
      <c r="C21" s="59" t="s">
        <v>150</v>
      </c>
      <c r="D21" s="57" t="s">
        <v>519</v>
      </c>
      <c r="E21" s="98" t="s">
        <v>64</v>
      </c>
      <c r="F21" s="98" t="s">
        <v>152</v>
      </c>
      <c r="G21" s="55" t="s">
        <v>520</v>
      </c>
      <c r="H21" s="55" t="s">
        <v>342</v>
      </c>
      <c r="I21" s="55" t="s">
        <v>521</v>
      </c>
      <c r="J21" s="55" t="s">
        <v>344</v>
      </c>
      <c r="K21" s="55" t="s">
        <v>329</v>
      </c>
      <c r="L21" s="55" t="s">
        <v>385</v>
      </c>
      <c r="M21" s="55" t="s">
        <v>391</v>
      </c>
      <c r="N21" s="100" t="s">
        <v>144</v>
      </c>
      <c r="O21" s="100" t="s">
        <v>79</v>
      </c>
      <c r="P21" s="98" t="s">
        <v>81</v>
      </c>
      <c r="Q21" s="55" t="s">
        <v>508</v>
      </c>
      <c r="R21" s="100" t="s">
        <v>144</v>
      </c>
      <c r="S21" s="100" t="s">
        <v>79</v>
      </c>
      <c r="T21" s="98" t="s">
        <v>81</v>
      </c>
      <c r="U21" s="55" t="s">
        <v>509</v>
      </c>
      <c r="V21" s="98" t="s">
        <v>347</v>
      </c>
      <c r="W21" s="55" t="s">
        <v>332</v>
      </c>
      <c r="X21" s="55" t="s">
        <v>332</v>
      </c>
      <c r="Y21" s="55" t="s">
        <v>332</v>
      </c>
      <c r="Z21" s="55" t="s">
        <v>332</v>
      </c>
      <c r="AA21" s="55" t="s">
        <v>332</v>
      </c>
      <c r="AB21" s="55" t="s">
        <v>522</v>
      </c>
      <c r="AC21" s="55" t="s">
        <v>511</v>
      </c>
      <c r="AD21" s="55" t="s">
        <v>512</v>
      </c>
      <c r="AE21" s="55" t="s">
        <v>523</v>
      </c>
      <c r="AF21" s="55" t="s">
        <v>514</v>
      </c>
      <c r="AG21" s="55" t="s">
        <v>524</v>
      </c>
      <c r="AH21" s="55" t="s">
        <v>525</v>
      </c>
      <c r="AI21" s="56" t="s">
        <v>526</v>
      </c>
      <c r="AJ21" s="71">
        <v>43496</v>
      </c>
      <c r="AK21" s="72" t="s">
        <v>333</v>
      </c>
      <c r="AL21" s="77" t="s">
        <v>485</v>
      </c>
      <c r="AM21" s="69">
        <v>43594</v>
      </c>
      <c r="AN21" s="78" t="s">
        <v>333</v>
      </c>
      <c r="AO21" s="74" t="s">
        <v>518</v>
      </c>
      <c r="AP21" s="69">
        <v>43902</v>
      </c>
      <c r="AQ21" s="72" t="s">
        <v>453</v>
      </c>
      <c r="AR21" s="77" t="s">
        <v>454</v>
      </c>
      <c r="AS21" s="69" t="s">
        <v>337</v>
      </c>
      <c r="AT21" s="78" t="s">
        <v>338</v>
      </c>
      <c r="AU21" s="74" t="s">
        <v>337</v>
      </c>
      <c r="AV21" s="69" t="s">
        <v>337</v>
      </c>
      <c r="AW21" s="72" t="s">
        <v>338</v>
      </c>
      <c r="AX21" s="77" t="s">
        <v>337</v>
      </c>
      <c r="AY21" s="69" t="s">
        <v>337</v>
      </c>
      <c r="AZ21" s="78" t="s">
        <v>338</v>
      </c>
      <c r="BA21" s="74" t="s">
        <v>337</v>
      </c>
      <c r="BB21" s="69" t="s">
        <v>337</v>
      </c>
      <c r="BC21" s="72" t="s">
        <v>338</v>
      </c>
      <c r="BD21" s="77" t="s">
        <v>337</v>
      </c>
      <c r="BE21" s="69" t="s">
        <v>337</v>
      </c>
      <c r="BF21" s="78" t="s">
        <v>338</v>
      </c>
      <c r="BG21" s="74" t="s">
        <v>337</v>
      </c>
      <c r="BH21" s="69" t="s">
        <v>337</v>
      </c>
      <c r="BI21" s="72" t="s">
        <v>338</v>
      </c>
      <c r="BJ21" s="77" t="s">
        <v>337</v>
      </c>
      <c r="BK21" s="69" t="s">
        <v>337</v>
      </c>
      <c r="BL21" s="78" t="s">
        <v>338</v>
      </c>
      <c r="BM21" s="74" t="s">
        <v>337</v>
      </c>
      <c r="BN21" s="69" t="s">
        <v>337</v>
      </c>
      <c r="BO21" s="72" t="s">
        <v>338</v>
      </c>
      <c r="BP21" s="77" t="s">
        <v>337</v>
      </c>
      <c r="BQ21" s="69" t="s">
        <v>337</v>
      </c>
      <c r="BR21" s="78" t="s">
        <v>338</v>
      </c>
      <c r="BS21" s="80" t="s">
        <v>337</v>
      </c>
      <c r="BT21" s="2" t="str">
        <f>IFERROR(VLOOKUP(A21,Listas!$A$2:$B$23,2,FALSE),"")</f>
        <v xml:space="preserve"> Oficina de Control Interno </v>
      </c>
    </row>
    <row r="22" spans="1:72" ht="409.5" customHeight="1" x14ac:dyDescent="0.2">
      <c r="A22" s="55" t="s">
        <v>197</v>
      </c>
      <c r="B22" s="101" t="s">
        <v>531</v>
      </c>
      <c r="C22" s="59" t="s">
        <v>68</v>
      </c>
      <c r="D22" s="57" t="s">
        <v>532</v>
      </c>
      <c r="E22" s="98" t="s">
        <v>64</v>
      </c>
      <c r="F22" s="98" t="s">
        <v>152</v>
      </c>
      <c r="G22" s="55" t="s">
        <v>533</v>
      </c>
      <c r="H22" s="55" t="s">
        <v>534</v>
      </c>
      <c r="I22" s="55" t="s">
        <v>535</v>
      </c>
      <c r="J22" s="55" t="s">
        <v>344</v>
      </c>
      <c r="K22" s="55" t="s">
        <v>329</v>
      </c>
      <c r="L22" s="55" t="s">
        <v>385</v>
      </c>
      <c r="M22" s="55" t="s">
        <v>391</v>
      </c>
      <c r="N22" s="100" t="s">
        <v>144</v>
      </c>
      <c r="O22" s="100" t="s">
        <v>79</v>
      </c>
      <c r="P22" s="98" t="s">
        <v>81</v>
      </c>
      <c r="Q22" s="55" t="s">
        <v>536</v>
      </c>
      <c r="R22" s="100" t="s">
        <v>144</v>
      </c>
      <c r="S22" s="100" t="s">
        <v>79</v>
      </c>
      <c r="T22" s="98" t="s">
        <v>81</v>
      </c>
      <c r="U22" s="55" t="s">
        <v>537</v>
      </c>
      <c r="V22" s="98" t="s">
        <v>347</v>
      </c>
      <c r="W22" s="55" t="s">
        <v>332</v>
      </c>
      <c r="X22" s="55" t="s">
        <v>332</v>
      </c>
      <c r="Y22" s="55" t="s">
        <v>332</v>
      </c>
      <c r="Z22" s="55" t="s">
        <v>332</v>
      </c>
      <c r="AA22" s="55" t="s">
        <v>332</v>
      </c>
      <c r="AB22" s="55" t="s">
        <v>538</v>
      </c>
      <c r="AC22" s="55" t="s">
        <v>539</v>
      </c>
      <c r="AD22" s="55" t="s">
        <v>540</v>
      </c>
      <c r="AE22" s="55" t="s">
        <v>541</v>
      </c>
      <c r="AF22" s="55" t="s">
        <v>542</v>
      </c>
      <c r="AG22" s="55" t="s">
        <v>543</v>
      </c>
      <c r="AH22" s="55" t="s">
        <v>544</v>
      </c>
      <c r="AI22" s="56" t="s">
        <v>545</v>
      </c>
      <c r="AJ22" s="71">
        <v>43592</v>
      </c>
      <c r="AK22" s="72" t="s">
        <v>333</v>
      </c>
      <c r="AL22" s="77" t="s">
        <v>546</v>
      </c>
      <c r="AM22" s="69">
        <v>43776</v>
      </c>
      <c r="AN22" s="78" t="s">
        <v>369</v>
      </c>
      <c r="AO22" s="74" t="s">
        <v>547</v>
      </c>
      <c r="AP22" s="69">
        <v>43902</v>
      </c>
      <c r="AQ22" s="72" t="s">
        <v>409</v>
      </c>
      <c r="AR22" s="77" t="s">
        <v>548</v>
      </c>
      <c r="AS22" s="69" t="s">
        <v>337</v>
      </c>
      <c r="AT22" s="78" t="s">
        <v>338</v>
      </c>
      <c r="AU22" s="74" t="s">
        <v>337</v>
      </c>
      <c r="AV22" s="69" t="s">
        <v>337</v>
      </c>
      <c r="AW22" s="72" t="s">
        <v>338</v>
      </c>
      <c r="AX22" s="77" t="s">
        <v>337</v>
      </c>
      <c r="AY22" s="69" t="s">
        <v>337</v>
      </c>
      <c r="AZ22" s="78" t="s">
        <v>338</v>
      </c>
      <c r="BA22" s="74" t="s">
        <v>337</v>
      </c>
      <c r="BB22" s="69" t="s">
        <v>337</v>
      </c>
      <c r="BC22" s="72" t="s">
        <v>338</v>
      </c>
      <c r="BD22" s="77" t="s">
        <v>337</v>
      </c>
      <c r="BE22" s="69" t="s">
        <v>337</v>
      </c>
      <c r="BF22" s="78" t="s">
        <v>338</v>
      </c>
      <c r="BG22" s="74" t="s">
        <v>337</v>
      </c>
      <c r="BH22" s="69" t="s">
        <v>337</v>
      </c>
      <c r="BI22" s="72" t="s">
        <v>338</v>
      </c>
      <c r="BJ22" s="77" t="s">
        <v>337</v>
      </c>
      <c r="BK22" s="69" t="s">
        <v>337</v>
      </c>
      <c r="BL22" s="78" t="s">
        <v>338</v>
      </c>
      <c r="BM22" s="74" t="s">
        <v>337</v>
      </c>
      <c r="BN22" s="69" t="s">
        <v>337</v>
      </c>
      <c r="BO22" s="72" t="s">
        <v>338</v>
      </c>
      <c r="BP22" s="77" t="s">
        <v>337</v>
      </c>
      <c r="BQ22" s="69" t="s">
        <v>337</v>
      </c>
      <c r="BR22" s="78" t="s">
        <v>338</v>
      </c>
      <c r="BS22" s="80" t="s">
        <v>337</v>
      </c>
      <c r="BT22" s="2" t="str">
        <f>IFERROR(VLOOKUP(A22,Listas!$A$2:$B$23,2,FALSE),"")</f>
        <v>Subdirección de Servicios Administrativos</v>
      </c>
    </row>
    <row r="23" spans="1:72" ht="409.5" customHeight="1" x14ac:dyDescent="0.2">
      <c r="A23" s="55" t="s">
        <v>209</v>
      </c>
      <c r="B23" s="101" t="s">
        <v>551</v>
      </c>
      <c r="C23" s="59" t="s">
        <v>116</v>
      </c>
      <c r="D23" s="57" t="s">
        <v>552</v>
      </c>
      <c r="E23" s="98" t="s">
        <v>64</v>
      </c>
      <c r="F23" s="98" t="s">
        <v>70</v>
      </c>
      <c r="G23" s="55" t="s">
        <v>553</v>
      </c>
      <c r="H23" s="55" t="s">
        <v>554</v>
      </c>
      <c r="I23" s="55" t="s">
        <v>555</v>
      </c>
      <c r="J23" s="55" t="s">
        <v>344</v>
      </c>
      <c r="K23" s="55" t="s">
        <v>329</v>
      </c>
      <c r="L23" s="55" t="s">
        <v>330</v>
      </c>
      <c r="M23" s="55" t="s">
        <v>549</v>
      </c>
      <c r="N23" s="100" t="s">
        <v>124</v>
      </c>
      <c r="O23" s="100" t="s">
        <v>104</v>
      </c>
      <c r="P23" s="98" t="s">
        <v>105</v>
      </c>
      <c r="Q23" s="55" t="s">
        <v>556</v>
      </c>
      <c r="R23" s="100" t="s">
        <v>144</v>
      </c>
      <c r="S23" s="100" t="s">
        <v>104</v>
      </c>
      <c r="T23" s="98" t="s">
        <v>105</v>
      </c>
      <c r="U23" s="55" t="s">
        <v>557</v>
      </c>
      <c r="V23" s="98" t="s">
        <v>347</v>
      </c>
      <c r="W23" s="55" t="s">
        <v>332</v>
      </c>
      <c r="X23" s="55" t="s">
        <v>332</v>
      </c>
      <c r="Y23" s="55" t="s">
        <v>332</v>
      </c>
      <c r="Z23" s="55" t="s">
        <v>332</v>
      </c>
      <c r="AA23" s="55" t="s">
        <v>332</v>
      </c>
      <c r="AB23" s="55" t="s">
        <v>558</v>
      </c>
      <c r="AC23" s="55" t="s">
        <v>559</v>
      </c>
      <c r="AD23" s="55" t="s">
        <v>560</v>
      </c>
      <c r="AE23" s="55" t="s">
        <v>561</v>
      </c>
      <c r="AF23" s="55" t="s">
        <v>562</v>
      </c>
      <c r="AG23" s="55" t="s">
        <v>563</v>
      </c>
      <c r="AH23" s="55" t="s">
        <v>564</v>
      </c>
      <c r="AI23" s="56" t="s">
        <v>565</v>
      </c>
      <c r="AJ23" s="71">
        <v>43496</v>
      </c>
      <c r="AK23" s="72" t="s">
        <v>333</v>
      </c>
      <c r="AL23" s="77" t="s">
        <v>566</v>
      </c>
      <c r="AM23" s="69">
        <v>43759</v>
      </c>
      <c r="AN23" s="78" t="s">
        <v>383</v>
      </c>
      <c r="AO23" s="74" t="s">
        <v>567</v>
      </c>
      <c r="AP23" s="69">
        <v>43909</v>
      </c>
      <c r="AQ23" s="72" t="s">
        <v>453</v>
      </c>
      <c r="AR23" s="77" t="s">
        <v>568</v>
      </c>
      <c r="AS23" s="69" t="s">
        <v>569</v>
      </c>
      <c r="AT23" s="78" t="s">
        <v>338</v>
      </c>
      <c r="AU23" s="74" t="s">
        <v>337</v>
      </c>
      <c r="AV23" s="69" t="s">
        <v>337</v>
      </c>
      <c r="AW23" s="72" t="s">
        <v>338</v>
      </c>
      <c r="AX23" s="77" t="s">
        <v>337</v>
      </c>
      <c r="AY23" s="69" t="s">
        <v>337</v>
      </c>
      <c r="AZ23" s="78" t="s">
        <v>338</v>
      </c>
      <c r="BA23" s="74" t="s">
        <v>337</v>
      </c>
      <c r="BB23" s="69" t="s">
        <v>337</v>
      </c>
      <c r="BC23" s="72" t="s">
        <v>338</v>
      </c>
      <c r="BD23" s="77" t="s">
        <v>337</v>
      </c>
      <c r="BE23" s="69" t="s">
        <v>337</v>
      </c>
      <c r="BF23" s="78" t="s">
        <v>338</v>
      </c>
      <c r="BG23" s="74" t="s">
        <v>337</v>
      </c>
      <c r="BH23" s="69" t="s">
        <v>337</v>
      </c>
      <c r="BI23" s="72" t="s">
        <v>338</v>
      </c>
      <c r="BJ23" s="77" t="s">
        <v>337</v>
      </c>
      <c r="BK23" s="69" t="s">
        <v>337</v>
      </c>
      <c r="BL23" s="78" t="s">
        <v>338</v>
      </c>
      <c r="BM23" s="74" t="s">
        <v>337</v>
      </c>
      <c r="BN23" s="69" t="s">
        <v>337</v>
      </c>
      <c r="BO23" s="72" t="s">
        <v>338</v>
      </c>
      <c r="BP23" s="77" t="s">
        <v>337</v>
      </c>
      <c r="BQ23" s="69" t="s">
        <v>337</v>
      </c>
      <c r="BR23" s="78" t="s">
        <v>338</v>
      </c>
      <c r="BS23" s="80" t="s">
        <v>337</v>
      </c>
      <c r="BT23" s="2" t="str">
        <f>IFERROR(VLOOKUP(A23,Listas!$A$2:$B$23,2,FALSE),"")</f>
        <v>Subsecretaría de Servicio a la Ciudadanía</v>
      </c>
    </row>
    <row r="24" spans="1:72" ht="409.5" customHeight="1" x14ac:dyDescent="0.2">
      <c r="A24" s="55" t="s">
        <v>209</v>
      </c>
      <c r="B24" s="101" t="s">
        <v>570</v>
      </c>
      <c r="C24" s="59" t="s">
        <v>40</v>
      </c>
      <c r="D24" s="57" t="s">
        <v>571</v>
      </c>
      <c r="E24" s="98" t="s">
        <v>64</v>
      </c>
      <c r="F24" s="98" t="s">
        <v>152</v>
      </c>
      <c r="G24" s="55" t="s">
        <v>572</v>
      </c>
      <c r="H24" s="55" t="s">
        <v>439</v>
      </c>
      <c r="I24" s="55" t="s">
        <v>573</v>
      </c>
      <c r="J24" s="55" t="s">
        <v>344</v>
      </c>
      <c r="K24" s="55" t="s">
        <v>329</v>
      </c>
      <c r="L24" s="55" t="s">
        <v>387</v>
      </c>
      <c r="M24" s="55" t="s">
        <v>549</v>
      </c>
      <c r="N24" s="100" t="s">
        <v>144</v>
      </c>
      <c r="O24" s="100" t="s">
        <v>104</v>
      </c>
      <c r="P24" s="98" t="s">
        <v>105</v>
      </c>
      <c r="Q24" s="55" t="s">
        <v>574</v>
      </c>
      <c r="R24" s="100" t="s">
        <v>144</v>
      </c>
      <c r="S24" s="100" t="s">
        <v>104</v>
      </c>
      <c r="T24" s="98" t="s">
        <v>105</v>
      </c>
      <c r="U24" s="55" t="s">
        <v>575</v>
      </c>
      <c r="V24" s="98" t="s">
        <v>347</v>
      </c>
      <c r="W24" s="55" t="s">
        <v>332</v>
      </c>
      <c r="X24" s="55" t="s">
        <v>332</v>
      </c>
      <c r="Y24" s="55" t="s">
        <v>332</v>
      </c>
      <c r="Z24" s="55" t="s">
        <v>332</v>
      </c>
      <c r="AA24" s="55" t="s">
        <v>332</v>
      </c>
      <c r="AB24" s="55" t="s">
        <v>576</v>
      </c>
      <c r="AC24" s="55" t="s">
        <v>577</v>
      </c>
      <c r="AD24" s="55" t="s">
        <v>560</v>
      </c>
      <c r="AE24" s="55" t="s">
        <v>561</v>
      </c>
      <c r="AF24" s="55" t="s">
        <v>562</v>
      </c>
      <c r="AG24" s="55" t="s">
        <v>578</v>
      </c>
      <c r="AH24" s="55" t="s">
        <v>579</v>
      </c>
      <c r="AI24" s="56" t="s">
        <v>580</v>
      </c>
      <c r="AJ24" s="71">
        <v>43496</v>
      </c>
      <c r="AK24" s="72" t="s">
        <v>333</v>
      </c>
      <c r="AL24" s="77" t="s">
        <v>550</v>
      </c>
      <c r="AM24" s="69">
        <v>43593</v>
      </c>
      <c r="AN24" s="78" t="s">
        <v>333</v>
      </c>
      <c r="AO24" s="74" t="s">
        <v>581</v>
      </c>
      <c r="AP24" s="69">
        <v>43759</v>
      </c>
      <c r="AQ24" s="72" t="s">
        <v>389</v>
      </c>
      <c r="AR24" s="77" t="s">
        <v>582</v>
      </c>
      <c r="AS24" s="69">
        <v>43909</v>
      </c>
      <c r="AT24" s="78" t="s">
        <v>583</v>
      </c>
      <c r="AU24" s="74" t="s">
        <v>584</v>
      </c>
      <c r="AV24" s="69" t="s">
        <v>337</v>
      </c>
      <c r="AW24" s="72" t="s">
        <v>338</v>
      </c>
      <c r="AX24" s="77" t="s">
        <v>337</v>
      </c>
      <c r="AY24" s="69" t="s">
        <v>337</v>
      </c>
      <c r="AZ24" s="78" t="s">
        <v>338</v>
      </c>
      <c r="BA24" s="74" t="s">
        <v>337</v>
      </c>
      <c r="BB24" s="69" t="s">
        <v>337</v>
      </c>
      <c r="BC24" s="72" t="s">
        <v>338</v>
      </c>
      <c r="BD24" s="77" t="s">
        <v>337</v>
      </c>
      <c r="BE24" s="69" t="s">
        <v>337</v>
      </c>
      <c r="BF24" s="78" t="s">
        <v>338</v>
      </c>
      <c r="BG24" s="74" t="s">
        <v>337</v>
      </c>
      <c r="BH24" s="69" t="s">
        <v>337</v>
      </c>
      <c r="BI24" s="72" t="s">
        <v>338</v>
      </c>
      <c r="BJ24" s="77" t="s">
        <v>337</v>
      </c>
      <c r="BK24" s="69" t="s">
        <v>337</v>
      </c>
      <c r="BL24" s="78" t="s">
        <v>338</v>
      </c>
      <c r="BM24" s="74" t="s">
        <v>337</v>
      </c>
      <c r="BN24" s="69" t="s">
        <v>337</v>
      </c>
      <c r="BO24" s="72" t="s">
        <v>338</v>
      </c>
      <c r="BP24" s="77" t="s">
        <v>337</v>
      </c>
      <c r="BQ24" s="69" t="s">
        <v>337</v>
      </c>
      <c r="BR24" s="78" t="s">
        <v>338</v>
      </c>
      <c r="BS24" s="80" t="s">
        <v>337</v>
      </c>
      <c r="BT24" s="2" t="str">
        <f>IFERROR(VLOOKUP(A24,Listas!$A$2:$B$23,2,FALSE),"")</f>
        <v>Subsecretaría de Servicio a la Ciudadanía</v>
      </c>
    </row>
    <row r="25" spans="1:72" ht="409.5" customHeight="1" x14ac:dyDescent="0.2">
      <c r="A25" s="55" t="s">
        <v>189</v>
      </c>
      <c r="B25" s="101" t="s">
        <v>588</v>
      </c>
      <c r="C25" s="59" t="s">
        <v>68</v>
      </c>
      <c r="D25" s="57" t="s">
        <v>589</v>
      </c>
      <c r="E25" s="98" t="s">
        <v>64</v>
      </c>
      <c r="F25" s="98" t="s">
        <v>152</v>
      </c>
      <c r="G25" s="55" t="s">
        <v>590</v>
      </c>
      <c r="H25" s="55" t="s">
        <v>591</v>
      </c>
      <c r="I25" s="55" t="s">
        <v>592</v>
      </c>
      <c r="J25" s="55" t="s">
        <v>593</v>
      </c>
      <c r="K25" s="55" t="s">
        <v>329</v>
      </c>
      <c r="L25" s="55" t="s">
        <v>330</v>
      </c>
      <c r="M25" s="55" t="s">
        <v>455</v>
      </c>
      <c r="N25" s="100" t="s">
        <v>144</v>
      </c>
      <c r="O25" s="100" t="s">
        <v>79</v>
      </c>
      <c r="P25" s="98" t="s">
        <v>81</v>
      </c>
      <c r="Q25" s="55" t="s">
        <v>594</v>
      </c>
      <c r="R25" s="100" t="s">
        <v>144</v>
      </c>
      <c r="S25" s="100" t="s">
        <v>79</v>
      </c>
      <c r="T25" s="98" t="s">
        <v>81</v>
      </c>
      <c r="U25" s="55" t="s">
        <v>595</v>
      </c>
      <c r="V25" s="98" t="s">
        <v>347</v>
      </c>
      <c r="W25" s="55" t="s">
        <v>332</v>
      </c>
      <c r="X25" s="55" t="s">
        <v>332</v>
      </c>
      <c r="Y25" s="55" t="s">
        <v>332</v>
      </c>
      <c r="Z25" s="55" t="s">
        <v>332</v>
      </c>
      <c r="AA25" s="55" t="s">
        <v>332</v>
      </c>
      <c r="AB25" s="55" t="s">
        <v>596</v>
      </c>
      <c r="AC25" s="55" t="s">
        <v>597</v>
      </c>
      <c r="AD25" s="55" t="s">
        <v>598</v>
      </c>
      <c r="AE25" s="55" t="s">
        <v>599</v>
      </c>
      <c r="AF25" s="55" t="s">
        <v>600</v>
      </c>
      <c r="AG25" s="55" t="s">
        <v>601</v>
      </c>
      <c r="AH25" s="55" t="s">
        <v>602</v>
      </c>
      <c r="AI25" s="56" t="s">
        <v>603</v>
      </c>
      <c r="AJ25" s="71">
        <v>43496</v>
      </c>
      <c r="AK25" s="72" t="s">
        <v>333</v>
      </c>
      <c r="AL25" s="77" t="s">
        <v>586</v>
      </c>
      <c r="AM25" s="69">
        <v>43594</v>
      </c>
      <c r="AN25" s="78" t="s">
        <v>402</v>
      </c>
      <c r="AO25" s="74" t="s">
        <v>604</v>
      </c>
      <c r="AP25" s="69">
        <v>43787</v>
      </c>
      <c r="AQ25" s="72" t="s">
        <v>333</v>
      </c>
      <c r="AR25" s="77" t="s">
        <v>587</v>
      </c>
      <c r="AS25" s="69">
        <v>43916</v>
      </c>
      <c r="AT25" s="78" t="s">
        <v>333</v>
      </c>
      <c r="AU25" s="74" t="s">
        <v>605</v>
      </c>
      <c r="AV25" s="69">
        <v>44025</v>
      </c>
      <c r="AW25" s="72" t="s">
        <v>530</v>
      </c>
      <c r="AX25" s="77" t="s">
        <v>606</v>
      </c>
      <c r="AY25" s="69" t="s">
        <v>337</v>
      </c>
      <c r="AZ25" s="78" t="s">
        <v>338</v>
      </c>
      <c r="BA25" s="74" t="s">
        <v>337</v>
      </c>
      <c r="BB25" s="69" t="s">
        <v>337</v>
      </c>
      <c r="BC25" s="72" t="s">
        <v>338</v>
      </c>
      <c r="BD25" s="77" t="s">
        <v>337</v>
      </c>
      <c r="BE25" s="69" t="s">
        <v>337</v>
      </c>
      <c r="BF25" s="78" t="s">
        <v>338</v>
      </c>
      <c r="BG25" s="74" t="s">
        <v>337</v>
      </c>
      <c r="BH25" s="69" t="s">
        <v>337</v>
      </c>
      <c r="BI25" s="72" t="s">
        <v>338</v>
      </c>
      <c r="BJ25" s="77" t="s">
        <v>337</v>
      </c>
      <c r="BK25" s="69" t="s">
        <v>337</v>
      </c>
      <c r="BL25" s="78" t="s">
        <v>338</v>
      </c>
      <c r="BM25" s="74" t="s">
        <v>337</v>
      </c>
      <c r="BN25" s="69" t="s">
        <v>337</v>
      </c>
      <c r="BO25" s="72" t="s">
        <v>338</v>
      </c>
      <c r="BP25" s="77" t="s">
        <v>337</v>
      </c>
      <c r="BQ25" s="69" t="s">
        <v>337</v>
      </c>
      <c r="BR25" s="78" t="s">
        <v>338</v>
      </c>
      <c r="BS25" s="80" t="s">
        <v>337</v>
      </c>
      <c r="BT25" s="2" t="str">
        <f>IFERROR(VLOOKUP(A25,Listas!$A$2:$B$23,2,FALSE),"")</f>
        <v>Dirección Distrital de Archivo de Bogotá</v>
      </c>
    </row>
    <row r="26" spans="1:72" ht="409.5" customHeight="1" x14ac:dyDescent="0.2">
      <c r="A26" s="55" t="s">
        <v>189</v>
      </c>
      <c r="B26" s="101" t="s">
        <v>607</v>
      </c>
      <c r="C26" s="59" t="s">
        <v>40</v>
      </c>
      <c r="D26" s="57" t="s">
        <v>608</v>
      </c>
      <c r="E26" s="98" t="s">
        <v>64</v>
      </c>
      <c r="F26" s="98" t="s">
        <v>42</v>
      </c>
      <c r="G26" s="55" t="s">
        <v>609</v>
      </c>
      <c r="H26" s="55" t="s">
        <v>610</v>
      </c>
      <c r="I26" s="55" t="s">
        <v>611</v>
      </c>
      <c r="J26" s="55" t="s">
        <v>593</v>
      </c>
      <c r="K26" s="55" t="s">
        <v>329</v>
      </c>
      <c r="L26" s="55" t="s">
        <v>529</v>
      </c>
      <c r="M26" s="55" t="s">
        <v>455</v>
      </c>
      <c r="N26" s="100" t="s">
        <v>144</v>
      </c>
      <c r="O26" s="100" t="s">
        <v>79</v>
      </c>
      <c r="P26" s="98" t="s">
        <v>81</v>
      </c>
      <c r="Q26" s="55" t="s">
        <v>612</v>
      </c>
      <c r="R26" s="100" t="s">
        <v>144</v>
      </c>
      <c r="S26" s="100" t="s">
        <v>79</v>
      </c>
      <c r="T26" s="98" t="s">
        <v>81</v>
      </c>
      <c r="U26" s="55" t="s">
        <v>613</v>
      </c>
      <c r="V26" s="98" t="s">
        <v>347</v>
      </c>
      <c r="W26" s="55" t="s">
        <v>332</v>
      </c>
      <c r="X26" s="55" t="s">
        <v>332</v>
      </c>
      <c r="Y26" s="55" t="s">
        <v>332</v>
      </c>
      <c r="Z26" s="55" t="s">
        <v>332</v>
      </c>
      <c r="AA26" s="55" t="s">
        <v>332</v>
      </c>
      <c r="AB26" s="55" t="s">
        <v>614</v>
      </c>
      <c r="AC26" s="55" t="s">
        <v>615</v>
      </c>
      <c r="AD26" s="55" t="s">
        <v>616</v>
      </c>
      <c r="AE26" s="55" t="s">
        <v>561</v>
      </c>
      <c r="AF26" s="55" t="s">
        <v>617</v>
      </c>
      <c r="AG26" s="55" t="s">
        <v>618</v>
      </c>
      <c r="AH26" s="55" t="s">
        <v>619</v>
      </c>
      <c r="AI26" s="56" t="s">
        <v>620</v>
      </c>
      <c r="AJ26" s="71">
        <v>43496</v>
      </c>
      <c r="AK26" s="72" t="s">
        <v>333</v>
      </c>
      <c r="AL26" s="77" t="s">
        <v>586</v>
      </c>
      <c r="AM26" s="69">
        <v>43594</v>
      </c>
      <c r="AN26" s="78" t="s">
        <v>402</v>
      </c>
      <c r="AO26" s="74" t="s">
        <v>621</v>
      </c>
      <c r="AP26" s="69">
        <v>43787</v>
      </c>
      <c r="AQ26" s="72" t="s">
        <v>333</v>
      </c>
      <c r="AR26" s="77" t="s">
        <v>587</v>
      </c>
      <c r="AS26" s="69">
        <v>43916</v>
      </c>
      <c r="AT26" s="78" t="s">
        <v>409</v>
      </c>
      <c r="AU26" s="74" t="s">
        <v>622</v>
      </c>
      <c r="AV26" s="69">
        <v>44025</v>
      </c>
      <c r="AW26" s="72" t="s">
        <v>528</v>
      </c>
      <c r="AX26" s="77" t="s">
        <v>623</v>
      </c>
      <c r="AY26" s="69" t="s">
        <v>337</v>
      </c>
      <c r="AZ26" s="78" t="s">
        <v>338</v>
      </c>
      <c r="BA26" s="74" t="s">
        <v>337</v>
      </c>
      <c r="BB26" s="69" t="s">
        <v>337</v>
      </c>
      <c r="BC26" s="72" t="s">
        <v>338</v>
      </c>
      <c r="BD26" s="77" t="s">
        <v>337</v>
      </c>
      <c r="BE26" s="69" t="s">
        <v>337</v>
      </c>
      <c r="BF26" s="78" t="s">
        <v>338</v>
      </c>
      <c r="BG26" s="74" t="s">
        <v>337</v>
      </c>
      <c r="BH26" s="69" t="s">
        <v>337</v>
      </c>
      <c r="BI26" s="72" t="s">
        <v>338</v>
      </c>
      <c r="BJ26" s="77" t="s">
        <v>337</v>
      </c>
      <c r="BK26" s="69" t="s">
        <v>337</v>
      </c>
      <c r="BL26" s="78" t="s">
        <v>338</v>
      </c>
      <c r="BM26" s="74" t="s">
        <v>337</v>
      </c>
      <c r="BN26" s="69" t="s">
        <v>337</v>
      </c>
      <c r="BO26" s="72" t="s">
        <v>338</v>
      </c>
      <c r="BP26" s="77" t="s">
        <v>337</v>
      </c>
      <c r="BQ26" s="69" t="s">
        <v>337</v>
      </c>
      <c r="BR26" s="78" t="s">
        <v>338</v>
      </c>
      <c r="BS26" s="80" t="s">
        <v>337</v>
      </c>
      <c r="BT26" s="2" t="str">
        <f>IFERROR(VLOOKUP(A26,Listas!$A$2:$B$23,2,FALSE),"")</f>
        <v>Dirección Distrital de Archivo de Bogotá</v>
      </c>
    </row>
    <row r="27" spans="1:72" ht="409.5" customHeight="1" x14ac:dyDescent="0.2">
      <c r="A27" s="55" t="s">
        <v>205</v>
      </c>
      <c r="B27" s="101" t="s">
        <v>624</v>
      </c>
      <c r="C27" s="59" t="s">
        <v>68</v>
      </c>
      <c r="D27" s="57" t="s">
        <v>625</v>
      </c>
      <c r="E27" s="98" t="s">
        <v>64</v>
      </c>
      <c r="F27" s="98" t="s">
        <v>152</v>
      </c>
      <c r="G27" s="55" t="s">
        <v>626</v>
      </c>
      <c r="H27" s="55" t="s">
        <v>342</v>
      </c>
      <c r="I27" s="55" t="s">
        <v>627</v>
      </c>
      <c r="J27" s="55" t="s">
        <v>344</v>
      </c>
      <c r="K27" s="55" t="s">
        <v>329</v>
      </c>
      <c r="L27" s="55" t="s">
        <v>385</v>
      </c>
      <c r="M27" s="55" t="s">
        <v>388</v>
      </c>
      <c r="N27" s="100" t="s">
        <v>144</v>
      </c>
      <c r="O27" s="100" t="s">
        <v>79</v>
      </c>
      <c r="P27" s="98" t="s">
        <v>81</v>
      </c>
      <c r="Q27" s="55" t="s">
        <v>628</v>
      </c>
      <c r="R27" s="100" t="s">
        <v>144</v>
      </c>
      <c r="S27" s="100" t="s">
        <v>79</v>
      </c>
      <c r="T27" s="98" t="s">
        <v>81</v>
      </c>
      <c r="U27" s="55" t="s">
        <v>629</v>
      </c>
      <c r="V27" s="98" t="s">
        <v>347</v>
      </c>
      <c r="W27" s="55" t="s">
        <v>332</v>
      </c>
      <c r="X27" s="55" t="s">
        <v>332</v>
      </c>
      <c r="Y27" s="55" t="s">
        <v>332</v>
      </c>
      <c r="Z27" s="55" t="s">
        <v>332</v>
      </c>
      <c r="AA27" s="55" t="s">
        <v>332</v>
      </c>
      <c r="AB27" s="55" t="s">
        <v>630</v>
      </c>
      <c r="AC27" s="55" t="s">
        <v>631</v>
      </c>
      <c r="AD27" s="55" t="s">
        <v>632</v>
      </c>
      <c r="AE27" s="55" t="s">
        <v>633</v>
      </c>
      <c r="AF27" s="55" t="s">
        <v>634</v>
      </c>
      <c r="AG27" s="55" t="s">
        <v>635</v>
      </c>
      <c r="AH27" s="55" t="s">
        <v>636</v>
      </c>
      <c r="AI27" s="56" t="s">
        <v>637</v>
      </c>
      <c r="AJ27" s="71">
        <v>43592</v>
      </c>
      <c r="AK27" s="72" t="s">
        <v>333</v>
      </c>
      <c r="AL27" s="77" t="s">
        <v>368</v>
      </c>
      <c r="AM27" s="69">
        <v>43768</v>
      </c>
      <c r="AN27" s="78" t="s">
        <v>638</v>
      </c>
      <c r="AO27" s="74" t="s">
        <v>639</v>
      </c>
      <c r="AP27" s="69">
        <v>43902</v>
      </c>
      <c r="AQ27" s="72" t="s">
        <v>453</v>
      </c>
      <c r="AR27" s="77" t="s">
        <v>640</v>
      </c>
      <c r="AS27" s="69" t="s">
        <v>337</v>
      </c>
      <c r="AT27" s="78" t="s">
        <v>338</v>
      </c>
      <c r="AU27" s="74" t="s">
        <v>337</v>
      </c>
      <c r="AV27" s="69" t="s">
        <v>337</v>
      </c>
      <c r="AW27" s="72" t="s">
        <v>338</v>
      </c>
      <c r="AX27" s="77" t="s">
        <v>337</v>
      </c>
      <c r="AY27" s="69" t="s">
        <v>337</v>
      </c>
      <c r="AZ27" s="78" t="s">
        <v>338</v>
      </c>
      <c r="BA27" s="74" t="s">
        <v>337</v>
      </c>
      <c r="BB27" s="69" t="s">
        <v>337</v>
      </c>
      <c r="BC27" s="72" t="s">
        <v>338</v>
      </c>
      <c r="BD27" s="77" t="s">
        <v>337</v>
      </c>
      <c r="BE27" s="69" t="s">
        <v>337</v>
      </c>
      <c r="BF27" s="78" t="s">
        <v>338</v>
      </c>
      <c r="BG27" s="74" t="s">
        <v>337</v>
      </c>
      <c r="BH27" s="69" t="s">
        <v>337</v>
      </c>
      <c r="BI27" s="72" t="s">
        <v>338</v>
      </c>
      <c r="BJ27" s="77" t="s">
        <v>337</v>
      </c>
      <c r="BK27" s="69" t="s">
        <v>337</v>
      </c>
      <c r="BL27" s="78" t="s">
        <v>338</v>
      </c>
      <c r="BM27" s="74" t="s">
        <v>337</v>
      </c>
      <c r="BN27" s="69" t="s">
        <v>337</v>
      </c>
      <c r="BO27" s="72" t="s">
        <v>338</v>
      </c>
      <c r="BP27" s="77" t="s">
        <v>337</v>
      </c>
      <c r="BQ27" s="69" t="s">
        <v>337</v>
      </c>
      <c r="BR27" s="78" t="s">
        <v>338</v>
      </c>
      <c r="BS27" s="80" t="s">
        <v>337</v>
      </c>
      <c r="BT27" s="2" t="str">
        <f>IFERROR(VLOOKUP(A27,Listas!$A$2:$B$23,2,FALSE),"")</f>
        <v>Subdirección de Servicios Administrativos</v>
      </c>
    </row>
    <row r="28" spans="1:72" ht="409.5" customHeight="1" x14ac:dyDescent="0.2">
      <c r="A28" s="55" t="s">
        <v>323</v>
      </c>
      <c r="B28" s="101" t="s">
        <v>641</v>
      </c>
      <c r="C28" s="59" t="s">
        <v>150</v>
      </c>
      <c r="D28" s="57" t="s">
        <v>642</v>
      </c>
      <c r="E28" s="98" t="s">
        <v>64</v>
      </c>
      <c r="F28" s="98" t="s">
        <v>92</v>
      </c>
      <c r="G28" s="55" t="s">
        <v>643</v>
      </c>
      <c r="H28" s="55" t="s">
        <v>342</v>
      </c>
      <c r="I28" s="55" t="s">
        <v>644</v>
      </c>
      <c r="J28" s="55" t="s">
        <v>593</v>
      </c>
      <c r="K28" s="55" t="s">
        <v>329</v>
      </c>
      <c r="L28" s="55" t="s">
        <v>385</v>
      </c>
      <c r="M28" s="55" t="s">
        <v>388</v>
      </c>
      <c r="N28" s="100" t="s">
        <v>144</v>
      </c>
      <c r="O28" s="100" t="s">
        <v>79</v>
      </c>
      <c r="P28" s="98" t="s">
        <v>81</v>
      </c>
      <c r="Q28" s="55" t="s">
        <v>645</v>
      </c>
      <c r="R28" s="100" t="s">
        <v>144</v>
      </c>
      <c r="S28" s="100" t="s">
        <v>79</v>
      </c>
      <c r="T28" s="98" t="s">
        <v>81</v>
      </c>
      <c r="U28" s="55" t="s">
        <v>646</v>
      </c>
      <c r="V28" s="98" t="s">
        <v>347</v>
      </c>
      <c r="W28" s="55" t="s">
        <v>332</v>
      </c>
      <c r="X28" s="55" t="s">
        <v>332</v>
      </c>
      <c r="Y28" s="55" t="s">
        <v>332</v>
      </c>
      <c r="Z28" s="55" t="s">
        <v>332</v>
      </c>
      <c r="AA28" s="55" t="s">
        <v>332</v>
      </c>
      <c r="AB28" s="55" t="s">
        <v>647</v>
      </c>
      <c r="AC28" s="55" t="s">
        <v>648</v>
      </c>
      <c r="AD28" s="55" t="s">
        <v>649</v>
      </c>
      <c r="AE28" s="55" t="s">
        <v>650</v>
      </c>
      <c r="AF28" s="55" t="s">
        <v>651</v>
      </c>
      <c r="AG28" s="55" t="s">
        <v>652</v>
      </c>
      <c r="AH28" s="55" t="s">
        <v>653</v>
      </c>
      <c r="AI28" s="56" t="s">
        <v>654</v>
      </c>
      <c r="AJ28" s="71">
        <v>43593</v>
      </c>
      <c r="AK28" s="72" t="s">
        <v>333</v>
      </c>
      <c r="AL28" s="77" t="s">
        <v>586</v>
      </c>
      <c r="AM28" s="69">
        <v>43783</v>
      </c>
      <c r="AN28" s="78" t="s">
        <v>333</v>
      </c>
      <c r="AO28" s="74" t="s">
        <v>655</v>
      </c>
      <c r="AP28" s="69">
        <v>43914</v>
      </c>
      <c r="AQ28" s="72" t="s">
        <v>453</v>
      </c>
      <c r="AR28" s="77" t="s">
        <v>656</v>
      </c>
      <c r="AS28" s="69" t="s">
        <v>337</v>
      </c>
      <c r="AT28" s="78" t="s">
        <v>338</v>
      </c>
      <c r="AU28" s="74" t="s">
        <v>337</v>
      </c>
      <c r="AV28" s="69" t="s">
        <v>337</v>
      </c>
      <c r="AW28" s="72" t="s">
        <v>338</v>
      </c>
      <c r="AX28" s="77" t="s">
        <v>337</v>
      </c>
      <c r="AY28" s="69" t="s">
        <v>337</v>
      </c>
      <c r="AZ28" s="78" t="s">
        <v>338</v>
      </c>
      <c r="BA28" s="74" t="s">
        <v>337</v>
      </c>
      <c r="BB28" s="69" t="s">
        <v>337</v>
      </c>
      <c r="BC28" s="72" t="s">
        <v>338</v>
      </c>
      <c r="BD28" s="77" t="s">
        <v>337</v>
      </c>
      <c r="BE28" s="69" t="s">
        <v>337</v>
      </c>
      <c r="BF28" s="78" t="s">
        <v>338</v>
      </c>
      <c r="BG28" s="74" t="s">
        <v>337</v>
      </c>
      <c r="BH28" s="69" t="s">
        <v>337</v>
      </c>
      <c r="BI28" s="72" t="s">
        <v>338</v>
      </c>
      <c r="BJ28" s="77" t="s">
        <v>337</v>
      </c>
      <c r="BK28" s="69" t="s">
        <v>337</v>
      </c>
      <c r="BL28" s="78" t="s">
        <v>338</v>
      </c>
      <c r="BM28" s="74" t="s">
        <v>337</v>
      </c>
      <c r="BN28" s="69" t="s">
        <v>337</v>
      </c>
      <c r="BO28" s="72" t="s">
        <v>338</v>
      </c>
      <c r="BP28" s="77" t="s">
        <v>337</v>
      </c>
      <c r="BQ28" s="69" t="s">
        <v>337</v>
      </c>
      <c r="BR28" s="78" t="s">
        <v>338</v>
      </c>
      <c r="BS28" s="80" t="s">
        <v>337</v>
      </c>
      <c r="BT28" s="2" t="str">
        <f>IFERROR(VLOOKUP(A28,Listas!$A$2:$B$23,2,FALSE),"")</f>
        <v>Subdirección de Servicios Administrativos</v>
      </c>
    </row>
    <row r="29" spans="1:72" ht="409.5" customHeight="1" x14ac:dyDescent="0.2">
      <c r="A29" s="55" t="s">
        <v>324</v>
      </c>
      <c r="B29" s="101" t="s">
        <v>658</v>
      </c>
      <c r="C29" s="59" t="s">
        <v>40</v>
      </c>
      <c r="D29" s="57" t="s">
        <v>659</v>
      </c>
      <c r="E29" s="98" t="s">
        <v>64</v>
      </c>
      <c r="F29" s="98" t="s">
        <v>70</v>
      </c>
      <c r="G29" s="55" t="s">
        <v>660</v>
      </c>
      <c r="H29" s="55" t="s">
        <v>661</v>
      </c>
      <c r="I29" s="55" t="s">
        <v>662</v>
      </c>
      <c r="J29" s="55" t="s">
        <v>663</v>
      </c>
      <c r="K29" s="55" t="s">
        <v>664</v>
      </c>
      <c r="L29" s="55" t="s">
        <v>385</v>
      </c>
      <c r="M29" s="55" t="s">
        <v>455</v>
      </c>
      <c r="N29" s="100" t="s">
        <v>144</v>
      </c>
      <c r="O29" s="100" t="s">
        <v>79</v>
      </c>
      <c r="P29" s="98" t="s">
        <v>81</v>
      </c>
      <c r="Q29" s="55" t="s">
        <v>665</v>
      </c>
      <c r="R29" s="100" t="s">
        <v>144</v>
      </c>
      <c r="S29" s="100" t="s">
        <v>79</v>
      </c>
      <c r="T29" s="98" t="s">
        <v>81</v>
      </c>
      <c r="U29" s="55" t="s">
        <v>666</v>
      </c>
      <c r="V29" s="98" t="s">
        <v>347</v>
      </c>
      <c r="W29" s="55" t="s">
        <v>332</v>
      </c>
      <c r="X29" s="55" t="s">
        <v>332</v>
      </c>
      <c r="Y29" s="55" t="s">
        <v>332</v>
      </c>
      <c r="Z29" s="55" t="s">
        <v>332</v>
      </c>
      <c r="AA29" s="55" t="s">
        <v>332</v>
      </c>
      <c r="AB29" s="55" t="s">
        <v>667</v>
      </c>
      <c r="AC29" s="55" t="s">
        <v>668</v>
      </c>
      <c r="AD29" s="55" t="s">
        <v>669</v>
      </c>
      <c r="AE29" s="55" t="s">
        <v>585</v>
      </c>
      <c r="AF29" s="55" t="s">
        <v>670</v>
      </c>
      <c r="AG29" s="55" t="s">
        <v>671</v>
      </c>
      <c r="AH29" s="55" t="s">
        <v>657</v>
      </c>
      <c r="AI29" s="56" t="s">
        <v>672</v>
      </c>
      <c r="AJ29" s="71">
        <v>43496</v>
      </c>
      <c r="AK29" s="72" t="s">
        <v>333</v>
      </c>
      <c r="AL29" s="77" t="s">
        <v>386</v>
      </c>
      <c r="AM29" s="69">
        <v>43594</v>
      </c>
      <c r="AN29" s="78" t="s">
        <v>527</v>
      </c>
      <c r="AO29" s="74" t="s">
        <v>673</v>
      </c>
      <c r="AP29" s="69">
        <v>43769</v>
      </c>
      <c r="AQ29" s="72" t="s">
        <v>389</v>
      </c>
      <c r="AR29" s="77" t="s">
        <v>674</v>
      </c>
      <c r="AS29" s="69">
        <v>43921</v>
      </c>
      <c r="AT29" s="78" t="s">
        <v>370</v>
      </c>
      <c r="AU29" s="74" t="s">
        <v>675</v>
      </c>
      <c r="AV29" s="69">
        <v>44025</v>
      </c>
      <c r="AW29" s="72" t="s">
        <v>336</v>
      </c>
      <c r="AX29" s="77" t="s">
        <v>676</v>
      </c>
      <c r="AY29" s="69" t="s">
        <v>337</v>
      </c>
      <c r="AZ29" s="78" t="s">
        <v>338</v>
      </c>
      <c r="BA29" s="74" t="s">
        <v>337</v>
      </c>
      <c r="BB29" s="69" t="s">
        <v>337</v>
      </c>
      <c r="BC29" s="72" t="s">
        <v>338</v>
      </c>
      <c r="BD29" s="77" t="s">
        <v>337</v>
      </c>
      <c r="BE29" s="69" t="s">
        <v>337</v>
      </c>
      <c r="BF29" s="78" t="s">
        <v>338</v>
      </c>
      <c r="BG29" s="74" t="s">
        <v>337</v>
      </c>
      <c r="BH29" s="69" t="s">
        <v>337</v>
      </c>
      <c r="BI29" s="72" t="s">
        <v>338</v>
      </c>
      <c r="BJ29" s="77" t="s">
        <v>337</v>
      </c>
      <c r="BK29" s="69" t="s">
        <v>337</v>
      </c>
      <c r="BL29" s="78" t="s">
        <v>338</v>
      </c>
      <c r="BM29" s="74" t="s">
        <v>337</v>
      </c>
      <c r="BN29" s="69" t="s">
        <v>337</v>
      </c>
      <c r="BO29" s="72" t="s">
        <v>338</v>
      </c>
      <c r="BP29" s="77" t="s">
        <v>337</v>
      </c>
      <c r="BQ29" s="69" t="s">
        <v>337</v>
      </c>
      <c r="BR29" s="78" t="s">
        <v>338</v>
      </c>
      <c r="BS29" s="80" t="s">
        <v>337</v>
      </c>
      <c r="BT29" s="2" t="str">
        <f>IFERROR(VLOOKUP(A29,Listas!$A$2:$B$23,2,FALSE),"")</f>
        <v>Dirección de Talento Humano</v>
      </c>
    </row>
    <row r="30" spans="1:72" ht="409.5" customHeight="1" x14ac:dyDescent="0.2">
      <c r="A30" s="55" t="s">
        <v>324</v>
      </c>
      <c r="B30" s="101" t="s">
        <v>677</v>
      </c>
      <c r="C30" s="59" t="s">
        <v>68</v>
      </c>
      <c r="D30" s="57" t="s">
        <v>678</v>
      </c>
      <c r="E30" s="98" t="s">
        <v>64</v>
      </c>
      <c r="F30" s="98" t="s">
        <v>136</v>
      </c>
      <c r="G30" s="55" t="s">
        <v>679</v>
      </c>
      <c r="H30" s="55" t="s">
        <v>680</v>
      </c>
      <c r="I30" s="55" t="s">
        <v>681</v>
      </c>
      <c r="J30" s="55" t="s">
        <v>682</v>
      </c>
      <c r="K30" s="55" t="s">
        <v>329</v>
      </c>
      <c r="L30" s="55" t="s">
        <v>330</v>
      </c>
      <c r="M30" s="55" t="s">
        <v>455</v>
      </c>
      <c r="N30" s="100" t="s">
        <v>144</v>
      </c>
      <c r="O30" s="100" t="s">
        <v>79</v>
      </c>
      <c r="P30" s="98" t="s">
        <v>81</v>
      </c>
      <c r="Q30" s="55" t="s">
        <v>683</v>
      </c>
      <c r="R30" s="100" t="s">
        <v>144</v>
      </c>
      <c r="S30" s="100" t="s">
        <v>79</v>
      </c>
      <c r="T30" s="98" t="s">
        <v>81</v>
      </c>
      <c r="U30" s="55" t="s">
        <v>666</v>
      </c>
      <c r="V30" s="98" t="s">
        <v>347</v>
      </c>
      <c r="W30" s="55" t="s">
        <v>332</v>
      </c>
      <c r="X30" s="55" t="s">
        <v>332</v>
      </c>
      <c r="Y30" s="55" t="s">
        <v>332</v>
      </c>
      <c r="Z30" s="55" t="s">
        <v>332</v>
      </c>
      <c r="AA30" s="55" t="s">
        <v>332</v>
      </c>
      <c r="AB30" s="55" t="s">
        <v>684</v>
      </c>
      <c r="AC30" s="55" t="s">
        <v>685</v>
      </c>
      <c r="AD30" s="55" t="s">
        <v>686</v>
      </c>
      <c r="AE30" s="55" t="s">
        <v>585</v>
      </c>
      <c r="AF30" s="55" t="s">
        <v>670</v>
      </c>
      <c r="AG30" s="55" t="s">
        <v>687</v>
      </c>
      <c r="AH30" s="55" t="s">
        <v>688</v>
      </c>
      <c r="AI30" s="56" t="s">
        <v>689</v>
      </c>
      <c r="AJ30" s="71">
        <v>43496</v>
      </c>
      <c r="AK30" s="72" t="s">
        <v>333</v>
      </c>
      <c r="AL30" s="77" t="s">
        <v>386</v>
      </c>
      <c r="AM30" s="69">
        <v>43593</v>
      </c>
      <c r="AN30" s="78" t="s">
        <v>527</v>
      </c>
      <c r="AO30" s="74" t="s">
        <v>690</v>
      </c>
      <c r="AP30" s="69">
        <v>43769</v>
      </c>
      <c r="AQ30" s="72" t="s">
        <v>359</v>
      </c>
      <c r="AR30" s="77" t="s">
        <v>691</v>
      </c>
      <c r="AS30" s="69">
        <v>43921</v>
      </c>
      <c r="AT30" s="78" t="s">
        <v>370</v>
      </c>
      <c r="AU30" s="74" t="s">
        <v>692</v>
      </c>
      <c r="AV30" s="69">
        <v>44025</v>
      </c>
      <c r="AW30" s="72" t="s">
        <v>336</v>
      </c>
      <c r="AX30" s="77" t="s">
        <v>693</v>
      </c>
      <c r="AY30" s="69" t="s">
        <v>337</v>
      </c>
      <c r="AZ30" s="78" t="s">
        <v>338</v>
      </c>
      <c r="BA30" s="74" t="s">
        <v>337</v>
      </c>
      <c r="BB30" s="69" t="s">
        <v>337</v>
      </c>
      <c r="BC30" s="72" t="s">
        <v>338</v>
      </c>
      <c r="BD30" s="77" t="s">
        <v>337</v>
      </c>
      <c r="BE30" s="69" t="s">
        <v>337</v>
      </c>
      <c r="BF30" s="78" t="s">
        <v>338</v>
      </c>
      <c r="BG30" s="74" t="s">
        <v>337</v>
      </c>
      <c r="BH30" s="69" t="s">
        <v>337</v>
      </c>
      <c r="BI30" s="72" t="s">
        <v>338</v>
      </c>
      <c r="BJ30" s="77" t="s">
        <v>337</v>
      </c>
      <c r="BK30" s="69" t="s">
        <v>337</v>
      </c>
      <c r="BL30" s="78" t="s">
        <v>338</v>
      </c>
      <c r="BM30" s="74" t="s">
        <v>337</v>
      </c>
      <c r="BN30" s="69" t="s">
        <v>337</v>
      </c>
      <c r="BO30" s="72" t="s">
        <v>338</v>
      </c>
      <c r="BP30" s="77" t="s">
        <v>337</v>
      </c>
      <c r="BQ30" s="69" t="s">
        <v>337</v>
      </c>
      <c r="BR30" s="78" t="s">
        <v>338</v>
      </c>
      <c r="BS30" s="80" t="s">
        <v>337</v>
      </c>
      <c r="BT30" s="2" t="str">
        <f>IFERROR(VLOOKUP(A30,Listas!$A$2:$B$23,2,FALSE),"")</f>
        <v>Dirección de Talento Humano</v>
      </c>
    </row>
    <row r="31" spans="1:72" ht="409.5" customHeight="1" x14ac:dyDescent="0.2">
      <c r="A31" s="55" t="s">
        <v>325</v>
      </c>
      <c r="B31" s="101" t="s">
        <v>694</v>
      </c>
      <c r="C31" s="59" t="s">
        <v>116</v>
      </c>
      <c r="D31" s="57" t="s">
        <v>695</v>
      </c>
      <c r="E31" s="98" t="s">
        <v>64</v>
      </c>
      <c r="F31" s="98" t="s">
        <v>136</v>
      </c>
      <c r="G31" s="55" t="s">
        <v>696</v>
      </c>
      <c r="H31" s="55" t="s">
        <v>439</v>
      </c>
      <c r="I31" s="55" t="s">
        <v>697</v>
      </c>
      <c r="J31" s="55" t="s">
        <v>344</v>
      </c>
      <c r="K31" s="55" t="s">
        <v>329</v>
      </c>
      <c r="L31" s="55" t="s">
        <v>698</v>
      </c>
      <c r="M31" s="55" t="s">
        <v>388</v>
      </c>
      <c r="N31" s="100" t="s">
        <v>144</v>
      </c>
      <c r="O31" s="100" t="s">
        <v>52</v>
      </c>
      <c r="P31" s="98" t="s">
        <v>54</v>
      </c>
      <c r="Q31" s="55" t="s">
        <v>699</v>
      </c>
      <c r="R31" s="100" t="s">
        <v>144</v>
      </c>
      <c r="S31" s="100" t="s">
        <v>52</v>
      </c>
      <c r="T31" s="98" t="s">
        <v>54</v>
      </c>
      <c r="U31" s="55" t="s">
        <v>700</v>
      </c>
      <c r="V31" s="98" t="s">
        <v>347</v>
      </c>
      <c r="W31" s="55" t="s">
        <v>332</v>
      </c>
      <c r="X31" s="55" t="s">
        <v>332</v>
      </c>
      <c r="Y31" s="55" t="s">
        <v>332</v>
      </c>
      <c r="Z31" s="55" t="s">
        <v>332</v>
      </c>
      <c r="AA31" s="55" t="s">
        <v>332</v>
      </c>
      <c r="AB31" s="55" t="s">
        <v>701</v>
      </c>
      <c r="AC31" s="55" t="s">
        <v>702</v>
      </c>
      <c r="AD31" s="55" t="s">
        <v>703</v>
      </c>
      <c r="AE31" s="55" t="s">
        <v>704</v>
      </c>
      <c r="AF31" s="55" t="s">
        <v>705</v>
      </c>
      <c r="AG31" s="55" t="s">
        <v>706</v>
      </c>
      <c r="AH31" s="55" t="s">
        <v>707</v>
      </c>
      <c r="AI31" s="56" t="s">
        <v>708</v>
      </c>
      <c r="AJ31" s="71">
        <v>44013</v>
      </c>
      <c r="AK31" s="72" t="s">
        <v>333</v>
      </c>
      <c r="AL31" s="77" t="s">
        <v>709</v>
      </c>
      <c r="AM31" s="69" t="s">
        <v>337</v>
      </c>
      <c r="AN31" s="78" t="s">
        <v>338</v>
      </c>
      <c r="AO31" s="74" t="s">
        <v>337</v>
      </c>
      <c r="AP31" s="69" t="s">
        <v>337</v>
      </c>
      <c r="AQ31" s="72" t="s">
        <v>338</v>
      </c>
      <c r="AR31" s="77" t="s">
        <v>337</v>
      </c>
      <c r="AS31" s="69" t="s">
        <v>337</v>
      </c>
      <c r="AT31" s="78" t="s">
        <v>338</v>
      </c>
      <c r="AU31" s="74" t="s">
        <v>337</v>
      </c>
      <c r="AV31" s="69" t="s">
        <v>337</v>
      </c>
      <c r="AW31" s="72" t="s">
        <v>338</v>
      </c>
      <c r="AX31" s="77" t="s">
        <v>337</v>
      </c>
      <c r="AY31" s="69" t="s">
        <v>337</v>
      </c>
      <c r="AZ31" s="78" t="s">
        <v>338</v>
      </c>
      <c r="BA31" s="74" t="s">
        <v>337</v>
      </c>
      <c r="BB31" s="69" t="s">
        <v>337</v>
      </c>
      <c r="BC31" s="72" t="s">
        <v>338</v>
      </c>
      <c r="BD31" s="77" t="s">
        <v>337</v>
      </c>
      <c r="BE31" s="69" t="s">
        <v>337</v>
      </c>
      <c r="BF31" s="78" t="s">
        <v>338</v>
      </c>
      <c r="BG31" s="74" t="s">
        <v>337</v>
      </c>
      <c r="BH31" s="69" t="s">
        <v>337</v>
      </c>
      <c r="BI31" s="72" t="s">
        <v>338</v>
      </c>
      <c r="BJ31" s="77" t="s">
        <v>337</v>
      </c>
      <c r="BK31" s="69" t="s">
        <v>337</v>
      </c>
      <c r="BL31" s="78" t="s">
        <v>338</v>
      </c>
      <c r="BM31" s="74" t="s">
        <v>337</v>
      </c>
      <c r="BN31" s="69" t="s">
        <v>337</v>
      </c>
      <c r="BO31" s="72" t="s">
        <v>338</v>
      </c>
      <c r="BP31" s="77" t="s">
        <v>337</v>
      </c>
      <c r="BQ31" s="69" t="s">
        <v>337</v>
      </c>
      <c r="BR31" s="78" t="s">
        <v>338</v>
      </c>
      <c r="BS31" s="80" t="s">
        <v>337</v>
      </c>
      <c r="BT31" s="2" t="str">
        <f>IFERROR(VLOOKUP(A31,Listas!$A$2:$B$23,2,FALSE),"")</f>
        <v>Subdirección Financiera</v>
      </c>
    </row>
    <row r="32" spans="1:72" ht="409.5" customHeight="1" x14ac:dyDescent="0.2">
      <c r="A32" s="55" t="s">
        <v>325</v>
      </c>
      <c r="B32" s="101" t="s">
        <v>710</v>
      </c>
      <c r="C32" s="59" t="s">
        <v>150</v>
      </c>
      <c r="D32" s="57" t="s">
        <v>711</v>
      </c>
      <c r="E32" s="98" t="s">
        <v>64</v>
      </c>
      <c r="F32" s="98" t="s">
        <v>136</v>
      </c>
      <c r="G32" s="55" t="s">
        <v>712</v>
      </c>
      <c r="H32" s="55" t="s">
        <v>439</v>
      </c>
      <c r="I32" s="55" t="s">
        <v>713</v>
      </c>
      <c r="J32" s="55" t="s">
        <v>714</v>
      </c>
      <c r="K32" s="55" t="s">
        <v>329</v>
      </c>
      <c r="L32" s="55" t="s">
        <v>715</v>
      </c>
      <c r="M32" s="55" t="s">
        <v>388</v>
      </c>
      <c r="N32" s="100" t="s">
        <v>124</v>
      </c>
      <c r="O32" s="100" t="s">
        <v>52</v>
      </c>
      <c r="P32" s="98" t="s">
        <v>54</v>
      </c>
      <c r="Q32" s="55" t="s">
        <v>716</v>
      </c>
      <c r="R32" s="100" t="s">
        <v>144</v>
      </c>
      <c r="S32" s="100" t="s">
        <v>52</v>
      </c>
      <c r="T32" s="98" t="s">
        <v>54</v>
      </c>
      <c r="U32" s="55" t="s">
        <v>717</v>
      </c>
      <c r="V32" s="98" t="s">
        <v>347</v>
      </c>
      <c r="W32" s="55" t="s">
        <v>718</v>
      </c>
      <c r="X32" s="55" t="s">
        <v>719</v>
      </c>
      <c r="Y32" s="55" t="s">
        <v>720</v>
      </c>
      <c r="Z32" s="55" t="s">
        <v>721</v>
      </c>
      <c r="AA32" s="55" t="s">
        <v>722</v>
      </c>
      <c r="AB32" s="55" t="s">
        <v>332</v>
      </c>
      <c r="AC32" s="55" t="s">
        <v>332</v>
      </c>
      <c r="AD32" s="55" t="s">
        <v>332</v>
      </c>
      <c r="AE32" s="55" t="s">
        <v>332</v>
      </c>
      <c r="AF32" s="55" t="s">
        <v>332</v>
      </c>
      <c r="AG32" s="55" t="s">
        <v>723</v>
      </c>
      <c r="AH32" s="55" t="s">
        <v>724</v>
      </c>
      <c r="AI32" s="56" t="s">
        <v>725</v>
      </c>
      <c r="AJ32" s="71">
        <v>44013</v>
      </c>
      <c r="AK32" s="72" t="s">
        <v>333</v>
      </c>
      <c r="AL32" s="77" t="s">
        <v>709</v>
      </c>
      <c r="AM32" s="69" t="s">
        <v>337</v>
      </c>
      <c r="AN32" s="78" t="s">
        <v>338</v>
      </c>
      <c r="AO32" s="74" t="s">
        <v>337</v>
      </c>
      <c r="AP32" s="69" t="s">
        <v>337</v>
      </c>
      <c r="AQ32" s="72" t="s">
        <v>338</v>
      </c>
      <c r="AR32" s="77" t="s">
        <v>337</v>
      </c>
      <c r="AS32" s="69" t="s">
        <v>337</v>
      </c>
      <c r="AT32" s="78" t="s">
        <v>338</v>
      </c>
      <c r="AU32" s="74" t="s">
        <v>337</v>
      </c>
      <c r="AV32" s="69" t="s">
        <v>337</v>
      </c>
      <c r="AW32" s="72" t="s">
        <v>338</v>
      </c>
      <c r="AX32" s="77" t="s">
        <v>337</v>
      </c>
      <c r="AY32" s="69" t="s">
        <v>337</v>
      </c>
      <c r="AZ32" s="78" t="s">
        <v>338</v>
      </c>
      <c r="BA32" s="74" t="s">
        <v>337</v>
      </c>
      <c r="BB32" s="69" t="s">
        <v>337</v>
      </c>
      <c r="BC32" s="72" t="s">
        <v>338</v>
      </c>
      <c r="BD32" s="77" t="s">
        <v>337</v>
      </c>
      <c r="BE32" s="69" t="s">
        <v>337</v>
      </c>
      <c r="BF32" s="78" t="s">
        <v>338</v>
      </c>
      <c r="BG32" s="74" t="s">
        <v>337</v>
      </c>
      <c r="BH32" s="69" t="s">
        <v>337</v>
      </c>
      <c r="BI32" s="72" t="s">
        <v>338</v>
      </c>
      <c r="BJ32" s="77" t="s">
        <v>337</v>
      </c>
      <c r="BK32" s="69" t="s">
        <v>337</v>
      </c>
      <c r="BL32" s="78" t="s">
        <v>338</v>
      </c>
      <c r="BM32" s="74" t="s">
        <v>337</v>
      </c>
      <c r="BN32" s="69" t="s">
        <v>337</v>
      </c>
      <c r="BO32" s="72" t="s">
        <v>338</v>
      </c>
      <c r="BP32" s="77" t="s">
        <v>337</v>
      </c>
      <c r="BQ32" s="69" t="s">
        <v>337</v>
      </c>
      <c r="BR32" s="78" t="s">
        <v>338</v>
      </c>
      <c r="BS32" s="80" t="s">
        <v>337</v>
      </c>
      <c r="BT32" s="2" t="str">
        <f>IFERROR(VLOOKUP(A32,Listas!$A$2:$B$23,2,FALSE),"")</f>
        <v>Subdirección Financiera</v>
      </c>
    </row>
    <row r="33" spans="1:72" ht="409.5" customHeight="1" x14ac:dyDescent="0.2">
      <c r="A33" s="55" t="s">
        <v>326</v>
      </c>
      <c r="B33" s="101" t="s">
        <v>726</v>
      </c>
      <c r="C33" s="59" t="s">
        <v>40</v>
      </c>
      <c r="D33" s="57" t="s">
        <v>727</v>
      </c>
      <c r="E33" s="98" t="s">
        <v>64</v>
      </c>
      <c r="F33" s="98" t="s">
        <v>152</v>
      </c>
      <c r="G33" s="55" t="s">
        <v>728</v>
      </c>
      <c r="H33" s="55" t="s">
        <v>729</v>
      </c>
      <c r="I33" s="55" t="s">
        <v>730</v>
      </c>
      <c r="J33" s="55" t="s">
        <v>731</v>
      </c>
      <c r="K33" s="55" t="s">
        <v>329</v>
      </c>
      <c r="L33" s="55" t="s">
        <v>385</v>
      </c>
      <c r="M33" s="55" t="s">
        <v>455</v>
      </c>
      <c r="N33" s="100" t="s">
        <v>144</v>
      </c>
      <c r="O33" s="100" t="s">
        <v>52</v>
      </c>
      <c r="P33" s="98" t="s">
        <v>54</v>
      </c>
      <c r="Q33" s="55" t="s">
        <v>732</v>
      </c>
      <c r="R33" s="100" t="s">
        <v>144</v>
      </c>
      <c r="S33" s="100" t="s">
        <v>52</v>
      </c>
      <c r="T33" s="98" t="s">
        <v>54</v>
      </c>
      <c r="U33" s="55" t="s">
        <v>733</v>
      </c>
      <c r="V33" s="98" t="s">
        <v>347</v>
      </c>
      <c r="W33" s="55" t="s">
        <v>332</v>
      </c>
      <c r="X33" s="55" t="s">
        <v>332</v>
      </c>
      <c r="Y33" s="55" t="s">
        <v>332</v>
      </c>
      <c r="Z33" s="55" t="s">
        <v>332</v>
      </c>
      <c r="AA33" s="55" t="s">
        <v>332</v>
      </c>
      <c r="AB33" s="55" t="s">
        <v>734</v>
      </c>
      <c r="AC33" s="55" t="s">
        <v>735</v>
      </c>
      <c r="AD33" s="55" t="s">
        <v>736</v>
      </c>
      <c r="AE33" s="55" t="s">
        <v>737</v>
      </c>
      <c r="AF33" s="55" t="s">
        <v>738</v>
      </c>
      <c r="AG33" s="55" t="s">
        <v>739</v>
      </c>
      <c r="AH33" s="55" t="s">
        <v>740</v>
      </c>
      <c r="AI33" s="56" t="s">
        <v>741</v>
      </c>
      <c r="AJ33" s="71">
        <v>43599</v>
      </c>
      <c r="AK33" s="72" t="s">
        <v>333</v>
      </c>
      <c r="AL33" s="77" t="s">
        <v>368</v>
      </c>
      <c r="AM33" s="69">
        <v>43767</v>
      </c>
      <c r="AN33" s="78" t="s">
        <v>638</v>
      </c>
      <c r="AO33" s="74" t="s">
        <v>742</v>
      </c>
      <c r="AP33" s="69">
        <v>43901</v>
      </c>
      <c r="AQ33" s="72" t="s">
        <v>409</v>
      </c>
      <c r="AR33" s="77" t="s">
        <v>743</v>
      </c>
      <c r="AS33" s="69" t="s">
        <v>337</v>
      </c>
      <c r="AT33" s="78" t="s">
        <v>338</v>
      </c>
      <c r="AU33" s="74" t="s">
        <v>337</v>
      </c>
      <c r="AV33" s="69" t="s">
        <v>337</v>
      </c>
      <c r="AW33" s="72" t="s">
        <v>338</v>
      </c>
      <c r="AX33" s="77" t="s">
        <v>337</v>
      </c>
      <c r="AY33" s="69" t="s">
        <v>337</v>
      </c>
      <c r="AZ33" s="78" t="s">
        <v>338</v>
      </c>
      <c r="BA33" s="74" t="s">
        <v>337</v>
      </c>
      <c r="BB33" s="69" t="s">
        <v>337</v>
      </c>
      <c r="BC33" s="72" t="s">
        <v>338</v>
      </c>
      <c r="BD33" s="77" t="s">
        <v>337</v>
      </c>
      <c r="BE33" s="69" t="s">
        <v>337</v>
      </c>
      <c r="BF33" s="78" t="s">
        <v>338</v>
      </c>
      <c r="BG33" s="74" t="s">
        <v>337</v>
      </c>
      <c r="BH33" s="69" t="s">
        <v>337</v>
      </c>
      <c r="BI33" s="72" t="s">
        <v>338</v>
      </c>
      <c r="BJ33" s="77" t="s">
        <v>337</v>
      </c>
      <c r="BK33" s="69" t="s">
        <v>337</v>
      </c>
      <c r="BL33" s="78" t="s">
        <v>338</v>
      </c>
      <c r="BM33" s="74" t="s">
        <v>337</v>
      </c>
      <c r="BN33" s="69" t="s">
        <v>337</v>
      </c>
      <c r="BO33" s="72" t="s">
        <v>338</v>
      </c>
      <c r="BP33" s="77" t="s">
        <v>337</v>
      </c>
      <c r="BQ33" s="69" t="s">
        <v>337</v>
      </c>
      <c r="BR33" s="78" t="s">
        <v>338</v>
      </c>
      <c r="BS33" s="80" t="s">
        <v>337</v>
      </c>
      <c r="BT33" s="2" t="str">
        <f>IFERROR(VLOOKUP(A33,Listas!$A$2:$B$23,2,FALSE),"")</f>
        <v xml:space="preserve"> Oficina Asesora de Jurídica</v>
      </c>
    </row>
    <row r="34" spans="1:72" ht="409.5" customHeight="1" x14ac:dyDescent="0.2">
      <c r="A34" s="55" t="s">
        <v>186</v>
      </c>
      <c r="B34" s="101" t="s">
        <v>750</v>
      </c>
      <c r="C34" s="59" t="s">
        <v>94</v>
      </c>
      <c r="D34" s="57" t="s">
        <v>751</v>
      </c>
      <c r="E34" s="98" t="s">
        <v>64</v>
      </c>
      <c r="F34" s="98" t="s">
        <v>152</v>
      </c>
      <c r="G34" s="55" t="s">
        <v>752</v>
      </c>
      <c r="H34" s="55" t="s">
        <v>753</v>
      </c>
      <c r="I34" s="55" t="s">
        <v>754</v>
      </c>
      <c r="J34" s="55" t="s">
        <v>344</v>
      </c>
      <c r="K34" s="55" t="s">
        <v>329</v>
      </c>
      <c r="L34" s="55" t="s">
        <v>385</v>
      </c>
      <c r="M34" s="55" t="s">
        <v>484</v>
      </c>
      <c r="N34" s="100" t="s">
        <v>144</v>
      </c>
      <c r="O34" s="100" t="s">
        <v>52</v>
      </c>
      <c r="P34" s="98" t="s">
        <v>54</v>
      </c>
      <c r="Q34" s="55" t="s">
        <v>755</v>
      </c>
      <c r="R34" s="100" t="s">
        <v>144</v>
      </c>
      <c r="S34" s="100" t="s">
        <v>52</v>
      </c>
      <c r="T34" s="98" t="s">
        <v>54</v>
      </c>
      <c r="U34" s="55" t="s">
        <v>756</v>
      </c>
      <c r="V34" s="98" t="s">
        <v>347</v>
      </c>
      <c r="W34" s="55" t="s">
        <v>332</v>
      </c>
      <c r="X34" s="55" t="s">
        <v>332</v>
      </c>
      <c r="Y34" s="55" t="s">
        <v>332</v>
      </c>
      <c r="Z34" s="55" t="s">
        <v>332</v>
      </c>
      <c r="AA34" s="55" t="s">
        <v>332</v>
      </c>
      <c r="AB34" s="55" t="s">
        <v>744</v>
      </c>
      <c r="AC34" s="55" t="s">
        <v>745</v>
      </c>
      <c r="AD34" s="55" t="s">
        <v>746</v>
      </c>
      <c r="AE34" s="55" t="s">
        <v>747</v>
      </c>
      <c r="AF34" s="55" t="s">
        <v>748</v>
      </c>
      <c r="AG34" s="55" t="s">
        <v>757</v>
      </c>
      <c r="AH34" s="55" t="s">
        <v>758</v>
      </c>
      <c r="AI34" s="56" t="s">
        <v>759</v>
      </c>
      <c r="AJ34" s="71">
        <v>43593</v>
      </c>
      <c r="AK34" s="72" t="s">
        <v>333</v>
      </c>
      <c r="AL34" s="77" t="s">
        <v>760</v>
      </c>
      <c r="AM34" s="69">
        <v>43784</v>
      </c>
      <c r="AN34" s="78" t="s">
        <v>334</v>
      </c>
      <c r="AO34" s="74" t="s">
        <v>761</v>
      </c>
      <c r="AP34" s="69">
        <v>43895</v>
      </c>
      <c r="AQ34" s="72" t="s">
        <v>359</v>
      </c>
      <c r="AR34" s="77" t="s">
        <v>749</v>
      </c>
      <c r="AS34" s="69" t="s">
        <v>337</v>
      </c>
      <c r="AT34" s="78" t="s">
        <v>338</v>
      </c>
      <c r="AU34" s="74" t="s">
        <v>337</v>
      </c>
      <c r="AV34" s="69" t="s">
        <v>337</v>
      </c>
      <c r="AW34" s="72" t="s">
        <v>338</v>
      </c>
      <c r="AX34" s="77" t="s">
        <v>337</v>
      </c>
      <c r="AY34" s="69" t="s">
        <v>337</v>
      </c>
      <c r="AZ34" s="78" t="s">
        <v>338</v>
      </c>
      <c r="BA34" s="74" t="s">
        <v>337</v>
      </c>
      <c r="BB34" s="69" t="s">
        <v>337</v>
      </c>
      <c r="BC34" s="72" t="s">
        <v>338</v>
      </c>
      <c r="BD34" s="77" t="s">
        <v>337</v>
      </c>
      <c r="BE34" s="69" t="s">
        <v>337</v>
      </c>
      <c r="BF34" s="78" t="s">
        <v>338</v>
      </c>
      <c r="BG34" s="74" t="s">
        <v>337</v>
      </c>
      <c r="BH34" s="69" t="s">
        <v>337</v>
      </c>
      <c r="BI34" s="72" t="s">
        <v>338</v>
      </c>
      <c r="BJ34" s="77" t="s">
        <v>337</v>
      </c>
      <c r="BK34" s="69" t="s">
        <v>337</v>
      </c>
      <c r="BL34" s="78" t="s">
        <v>338</v>
      </c>
      <c r="BM34" s="74" t="s">
        <v>337</v>
      </c>
      <c r="BN34" s="69" t="s">
        <v>337</v>
      </c>
      <c r="BO34" s="72" t="s">
        <v>338</v>
      </c>
      <c r="BP34" s="77" t="s">
        <v>337</v>
      </c>
      <c r="BQ34" s="69" t="s">
        <v>337</v>
      </c>
      <c r="BR34" s="78" t="s">
        <v>338</v>
      </c>
      <c r="BS34" s="80" t="s">
        <v>337</v>
      </c>
      <c r="BT34" s="2" t="str">
        <f>IFERROR(VLOOKUP(A34,Listas!$A$2:$B$23,2,FALSE),"")</f>
        <v xml:space="preserve"> Oficina de Tecnologías de la Información y las Comunicaciones</v>
      </c>
    </row>
  </sheetData>
  <sheetProtection algorithmName="SHA-512" hashValue="Ulgk3I0xbvI3QncpcEJV7twEHjK56cBEpnQeAd9KA9bMiH5MJox8SubA8bnW5tbvTzAmvmBBYTO0rdGjc17QAQ==" saltValue="zh6gefvonOfxTxTfOiNlLw==" spinCount="100000" sheet="1" formatColumns="0" formatRows="0" autoFilter="0"/>
  <autoFilter ref="A11:BT11" xr:uid="{559EF652-B206-4F33-BAA0-8B7A9D934BAE}"/>
  <mergeCells count="13">
    <mergeCell ref="AJ9:BS10"/>
    <mergeCell ref="B9:F10"/>
    <mergeCell ref="G9:I10"/>
    <mergeCell ref="J9:M10"/>
    <mergeCell ref="A2:AI4"/>
    <mergeCell ref="B1:AI1"/>
    <mergeCell ref="B5:AI5"/>
    <mergeCell ref="O9:Q10"/>
    <mergeCell ref="V9:AI9"/>
    <mergeCell ref="R9:U10"/>
    <mergeCell ref="W10:AA10"/>
    <mergeCell ref="AB10:AF10"/>
    <mergeCell ref="AG10:AI10"/>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2</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3466" operator="equal" id="{056AF3D6-E6F0-48B9-81D5-21524BDA0EBE}">
            <xm:f>Datos!$W$5</xm:f>
            <x14:dxf>
              <fill>
                <patternFill>
                  <bgColor rgb="FF92D050"/>
                </patternFill>
              </fill>
            </x14:dxf>
          </x14:cfRule>
          <x14:cfRule type="cellIs" priority="3467" operator="equal" id="{29FA1DEC-2F0E-42DF-BCD1-D3351139CC81}">
            <xm:f>Datos!$W$4</xm:f>
            <x14:dxf>
              <fill>
                <patternFill>
                  <bgColor rgb="FFFFFF00"/>
                </patternFill>
              </fill>
            </x14:dxf>
          </x14:cfRule>
          <x14:cfRule type="cellIs" priority="3468" operator="equal" id="{0775E4B0-F038-495A-81E8-26CAE48DAC27}">
            <xm:f>Datos!$W$3</xm:f>
            <x14:dxf>
              <fill>
                <patternFill>
                  <bgColor rgb="FFFFC000"/>
                </patternFill>
              </fill>
            </x14:dxf>
          </x14:cfRule>
          <x14:cfRule type="cellIs" priority="3469" operator="equal" id="{95617627-F561-474A-94D7-F7D0EC12F5A2}">
            <xm:f>Datos!$W$2</xm:f>
            <x14:dxf>
              <fill>
                <patternFill>
                  <bgColor rgb="FFFF0000"/>
                </patternFill>
              </fill>
            </x14:dxf>
          </x14:cfRule>
          <xm:sqref>P12:P34 T12:T34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D18"/>
  <sheetViews>
    <sheetView showGridLines="0" workbookViewId="0"/>
  </sheetViews>
  <sheetFormatPr baseColWidth="10" defaultRowHeight="15" x14ac:dyDescent="0.25"/>
  <cols>
    <col min="1" max="1" width="30.42578125" style="105" customWidth="1"/>
    <col min="2" max="2" width="48.7109375" style="105" customWidth="1"/>
    <col min="3" max="3" width="12.7109375" style="105" customWidth="1"/>
    <col min="4" max="16384" width="11.42578125" style="105"/>
  </cols>
  <sheetData>
    <row r="1" spans="1:4" x14ac:dyDescent="0.25">
      <c r="A1" s="134" t="s">
        <v>294</v>
      </c>
      <c r="B1" s="134" t="s">
        <v>256</v>
      </c>
      <c r="C1" s="134" t="s">
        <v>290</v>
      </c>
      <c r="D1" s="134" t="s">
        <v>295</v>
      </c>
    </row>
    <row r="2" spans="1:4" x14ac:dyDescent="0.25">
      <c r="A2" s="138" t="s">
        <v>64</v>
      </c>
      <c r="B2" s="105" t="s">
        <v>40</v>
      </c>
      <c r="C2" s="155">
        <v>10</v>
      </c>
      <c r="D2" s="139">
        <f>C2/$C$7</f>
        <v>0.43478260869565216</v>
      </c>
    </row>
    <row r="3" spans="1:4" x14ac:dyDescent="0.25">
      <c r="B3" s="105" t="s">
        <v>68</v>
      </c>
      <c r="C3" s="155">
        <v>6</v>
      </c>
      <c r="D3" s="139">
        <f t="shared" ref="D3:D6" si="0">C3/$C$7</f>
        <v>0.2608695652173913</v>
      </c>
    </row>
    <row r="4" spans="1:4" x14ac:dyDescent="0.25">
      <c r="B4" s="105" t="s">
        <v>116</v>
      </c>
      <c r="C4" s="155">
        <v>3</v>
      </c>
      <c r="D4" s="139">
        <f t="shared" si="0"/>
        <v>0.13043478260869565</v>
      </c>
    </row>
    <row r="5" spans="1:4" x14ac:dyDescent="0.25">
      <c r="B5" s="105" t="s">
        <v>150</v>
      </c>
      <c r="C5" s="155">
        <v>3</v>
      </c>
      <c r="D5" s="139">
        <f t="shared" si="0"/>
        <v>0.13043478260869565</v>
      </c>
    </row>
    <row r="6" spans="1:4" x14ac:dyDescent="0.25">
      <c r="B6" s="105" t="s">
        <v>94</v>
      </c>
      <c r="C6" s="155">
        <v>1</v>
      </c>
      <c r="D6" s="139">
        <f t="shared" si="0"/>
        <v>4.3478260869565216E-2</v>
      </c>
    </row>
    <row r="7" spans="1:4" x14ac:dyDescent="0.25">
      <c r="A7" s="140" t="s">
        <v>292</v>
      </c>
      <c r="B7" s="141"/>
      <c r="C7" s="156">
        <f>SUM(C2:C6)</f>
        <v>23</v>
      </c>
      <c r="D7" s="142">
        <f>SUM(D2:D6)</f>
        <v>1</v>
      </c>
    </row>
    <row r="8" spans="1:4" x14ac:dyDescent="0.25">
      <c r="B8" s="154"/>
      <c r="C8" s="155"/>
      <c r="D8" s="143"/>
    </row>
    <row r="9" spans="1:4" x14ac:dyDescent="0.25">
      <c r="A9" s="144" t="s">
        <v>35</v>
      </c>
      <c r="B9" s="105" t="s">
        <v>39</v>
      </c>
      <c r="C9" s="157">
        <v>10</v>
      </c>
      <c r="D9" s="145">
        <f>C9/$C$17</f>
        <v>0.11904761904761904</v>
      </c>
    </row>
    <row r="10" spans="1:4" x14ac:dyDescent="0.25">
      <c r="B10" s="99" t="s">
        <v>93</v>
      </c>
      <c r="C10" s="155">
        <v>42</v>
      </c>
      <c r="D10" s="139">
        <f t="shared" ref="D10:D16" si="1">C10/$C$17</f>
        <v>0.5</v>
      </c>
    </row>
    <row r="11" spans="1:4" x14ac:dyDescent="0.25">
      <c r="B11" s="99" t="s">
        <v>115</v>
      </c>
      <c r="C11" s="155">
        <v>2</v>
      </c>
      <c r="D11" s="139">
        <f t="shared" si="1"/>
        <v>2.3809523809523808E-2</v>
      </c>
    </row>
    <row r="12" spans="1:4" x14ac:dyDescent="0.25">
      <c r="B12" s="99" t="s">
        <v>133</v>
      </c>
      <c r="C12" s="155">
        <v>16</v>
      </c>
      <c r="D12" s="139">
        <f t="shared" si="1"/>
        <v>0.19047619047619047</v>
      </c>
    </row>
    <row r="13" spans="1:4" x14ac:dyDescent="0.25">
      <c r="B13" s="99" t="s">
        <v>149</v>
      </c>
      <c r="C13" s="155">
        <v>1</v>
      </c>
      <c r="D13" s="139">
        <f t="shared" si="1"/>
        <v>1.1904761904761904E-2</v>
      </c>
    </row>
    <row r="14" spans="1:4" x14ac:dyDescent="0.25">
      <c r="B14" s="99" t="s">
        <v>171</v>
      </c>
      <c r="C14" s="155">
        <v>8</v>
      </c>
      <c r="D14" s="139">
        <f t="shared" si="1"/>
        <v>9.5238095238095233E-2</v>
      </c>
    </row>
    <row r="15" spans="1:4" x14ac:dyDescent="0.25">
      <c r="B15" s="99" t="s">
        <v>178</v>
      </c>
      <c r="C15" s="155">
        <v>2</v>
      </c>
      <c r="D15" s="139">
        <f t="shared" si="1"/>
        <v>2.3809523809523808E-2</v>
      </c>
    </row>
    <row r="16" spans="1:4" x14ac:dyDescent="0.25">
      <c r="B16" s="99" t="s">
        <v>161</v>
      </c>
      <c r="C16" s="155">
        <v>3</v>
      </c>
      <c r="D16" s="139">
        <f t="shared" si="1"/>
        <v>3.5714285714285712E-2</v>
      </c>
    </row>
    <row r="17" spans="1:4" x14ac:dyDescent="0.25">
      <c r="A17" s="146" t="s">
        <v>293</v>
      </c>
      <c r="B17" s="146"/>
      <c r="C17" s="133">
        <f>SUM(C9:C16)</f>
        <v>84</v>
      </c>
      <c r="D17" s="147">
        <f>SUM(D9:D16)</f>
        <v>1</v>
      </c>
    </row>
    <row r="18" spans="1:4" x14ac:dyDescent="0.25">
      <c r="A18" s="146" t="s">
        <v>267</v>
      </c>
      <c r="B18" s="146"/>
      <c r="C18" s="133">
        <f>C7+C17</f>
        <v>107</v>
      </c>
      <c r="D18" s="148"/>
    </row>
  </sheetData>
  <sheetProtection algorithmName="SHA-512" hashValue="tDrft/s+QrC/EsUAqHZsDG6BEb/7lC0qSoC1eSUuBM9FJ24Uia5LW0l+056rMPRqjcVMzAuBNro47PzwJi0SVA==" saltValue="HfoW+Er+ul8LF+eewdct6w=="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49"/>
  <sheetViews>
    <sheetView showGridLines="0" zoomScale="85" zoomScaleNormal="85" workbookViewId="0"/>
  </sheetViews>
  <sheetFormatPr baseColWidth="10" defaultColWidth="87.140625" defaultRowHeight="15" x14ac:dyDescent="0.25"/>
  <cols>
    <col min="1" max="1" width="87.140625" style="99"/>
    <col min="2" max="2" width="17.7109375" style="99" customWidth="1"/>
    <col min="3" max="3" width="87.140625" style="99"/>
    <col min="4" max="9" width="45.7109375" style="99" customWidth="1"/>
    <col min="10" max="16384" width="87.140625" style="99"/>
  </cols>
  <sheetData>
    <row r="3" spans="1:2" ht="30" x14ac:dyDescent="0.25">
      <c r="A3" s="159" t="s">
        <v>266</v>
      </c>
      <c r="B3" s="99" t="s">
        <v>328</v>
      </c>
    </row>
    <row r="4" spans="1:2" x14ac:dyDescent="0.25">
      <c r="A4" s="160" t="s">
        <v>285</v>
      </c>
      <c r="B4" s="161">
        <v>4</v>
      </c>
    </row>
    <row r="5" spans="1:2" x14ac:dyDescent="0.25">
      <c r="A5" s="160" t="s">
        <v>286</v>
      </c>
      <c r="B5" s="161">
        <v>4</v>
      </c>
    </row>
    <row r="6" spans="1:2" x14ac:dyDescent="0.25">
      <c r="A6" s="160" t="s">
        <v>287</v>
      </c>
      <c r="B6" s="161">
        <v>4</v>
      </c>
    </row>
    <row r="7" spans="1:2" x14ac:dyDescent="0.25">
      <c r="A7" s="160" t="s">
        <v>273</v>
      </c>
      <c r="B7" s="161">
        <v>7</v>
      </c>
    </row>
    <row r="8" spans="1:2" x14ac:dyDescent="0.25">
      <c r="A8" s="160" t="s">
        <v>279</v>
      </c>
      <c r="B8" s="161">
        <v>3</v>
      </c>
    </row>
    <row r="9" spans="1:2" x14ac:dyDescent="0.25">
      <c r="A9" s="160" t="s">
        <v>280</v>
      </c>
      <c r="B9" s="161">
        <v>3</v>
      </c>
    </row>
    <row r="10" spans="1:2" x14ac:dyDescent="0.25">
      <c r="A10" s="160" t="s">
        <v>282</v>
      </c>
      <c r="B10" s="161">
        <v>7</v>
      </c>
    </row>
    <row r="11" spans="1:2" x14ac:dyDescent="0.25">
      <c r="A11" s="160" t="s">
        <v>272</v>
      </c>
      <c r="B11" s="161">
        <v>13</v>
      </c>
    </row>
    <row r="12" spans="1:2" x14ac:dyDescent="0.25">
      <c r="A12" s="160" t="s">
        <v>277</v>
      </c>
      <c r="B12" s="161">
        <v>4</v>
      </c>
    </row>
    <row r="13" spans="1:2" x14ac:dyDescent="0.25">
      <c r="A13" s="160" t="s">
        <v>275</v>
      </c>
      <c r="B13" s="161">
        <v>2</v>
      </c>
    </row>
    <row r="14" spans="1:2" x14ac:dyDescent="0.25">
      <c r="A14" s="160" t="s">
        <v>278</v>
      </c>
      <c r="B14" s="161">
        <v>3</v>
      </c>
    </row>
    <row r="15" spans="1:2" x14ac:dyDescent="0.25">
      <c r="A15" s="160" t="s">
        <v>270</v>
      </c>
      <c r="B15" s="161">
        <v>3</v>
      </c>
    </row>
    <row r="16" spans="1:2" x14ac:dyDescent="0.25">
      <c r="A16" s="160" t="s">
        <v>271</v>
      </c>
      <c r="B16" s="161">
        <v>4</v>
      </c>
    </row>
    <row r="17" spans="1:3" x14ac:dyDescent="0.25">
      <c r="A17" s="160" t="s">
        <v>276</v>
      </c>
      <c r="B17" s="161">
        <v>6</v>
      </c>
    </row>
    <row r="18" spans="1:3" x14ac:dyDescent="0.25">
      <c r="A18" s="160" t="s">
        <v>284</v>
      </c>
      <c r="B18" s="161">
        <v>17</v>
      </c>
    </row>
    <row r="19" spans="1:3" x14ac:dyDescent="0.25">
      <c r="A19" s="160" t="s">
        <v>283</v>
      </c>
      <c r="B19" s="161">
        <v>6</v>
      </c>
    </row>
    <row r="20" spans="1:3" x14ac:dyDescent="0.25">
      <c r="A20" s="160" t="s">
        <v>274</v>
      </c>
      <c r="B20" s="161">
        <v>11</v>
      </c>
    </row>
    <row r="21" spans="1:3" x14ac:dyDescent="0.25">
      <c r="A21" s="160" t="s">
        <v>281</v>
      </c>
      <c r="B21" s="161">
        <v>6</v>
      </c>
    </row>
    <row r="22" spans="1:3" x14ac:dyDescent="0.25">
      <c r="A22" s="160" t="s">
        <v>267</v>
      </c>
      <c r="B22" s="161">
        <v>107</v>
      </c>
    </row>
    <row r="26" spans="1:3" ht="30" x14ac:dyDescent="0.25">
      <c r="A26" s="159" t="s">
        <v>266</v>
      </c>
      <c r="B26" s="99" t="s">
        <v>328</v>
      </c>
      <c r="C26" s="159"/>
    </row>
    <row r="27" spans="1:3" x14ac:dyDescent="0.25">
      <c r="A27" s="160" t="s">
        <v>316</v>
      </c>
      <c r="B27" s="161">
        <v>3</v>
      </c>
    </row>
    <row r="28" spans="1:3" ht="30" x14ac:dyDescent="0.25">
      <c r="A28" s="160" t="s">
        <v>65</v>
      </c>
      <c r="B28" s="161">
        <v>3</v>
      </c>
    </row>
    <row r="29" spans="1:3" x14ac:dyDescent="0.25">
      <c r="A29" s="160" t="s">
        <v>317</v>
      </c>
      <c r="B29" s="161">
        <v>4</v>
      </c>
    </row>
    <row r="30" spans="1:3" x14ac:dyDescent="0.25">
      <c r="A30" s="160" t="s">
        <v>318</v>
      </c>
      <c r="B30" s="161">
        <v>7</v>
      </c>
    </row>
    <row r="31" spans="1:3" x14ac:dyDescent="0.25">
      <c r="A31" s="160" t="s">
        <v>319</v>
      </c>
      <c r="B31" s="161">
        <v>4</v>
      </c>
    </row>
    <row r="32" spans="1:3" x14ac:dyDescent="0.25">
      <c r="A32" s="160" t="s">
        <v>147</v>
      </c>
      <c r="B32" s="161">
        <v>3</v>
      </c>
    </row>
    <row r="33" spans="1:2" x14ac:dyDescent="0.25">
      <c r="A33" s="160" t="s">
        <v>159</v>
      </c>
      <c r="B33" s="161">
        <v>6</v>
      </c>
    </row>
    <row r="34" spans="1:2" x14ac:dyDescent="0.25">
      <c r="A34" s="160" t="s">
        <v>169</v>
      </c>
      <c r="B34" s="161">
        <v>5</v>
      </c>
    </row>
    <row r="35" spans="1:2" x14ac:dyDescent="0.25">
      <c r="A35" s="160" t="s">
        <v>320</v>
      </c>
      <c r="B35" s="161">
        <v>4</v>
      </c>
    </row>
    <row r="36" spans="1:2" x14ac:dyDescent="0.25">
      <c r="A36" s="160" t="s">
        <v>182</v>
      </c>
      <c r="B36" s="161">
        <v>2</v>
      </c>
    </row>
    <row r="37" spans="1:2" x14ac:dyDescent="0.25">
      <c r="A37" s="160" t="s">
        <v>189</v>
      </c>
      <c r="B37" s="161">
        <v>4</v>
      </c>
    </row>
    <row r="38" spans="1:2" x14ac:dyDescent="0.25">
      <c r="A38" s="160" t="s">
        <v>321</v>
      </c>
      <c r="B38" s="161">
        <v>6</v>
      </c>
    </row>
    <row r="39" spans="1:2" x14ac:dyDescent="0.25">
      <c r="A39" s="160" t="s">
        <v>197</v>
      </c>
      <c r="B39" s="161">
        <v>4</v>
      </c>
    </row>
    <row r="40" spans="1:2" x14ac:dyDescent="0.25">
      <c r="A40" s="160" t="s">
        <v>322</v>
      </c>
      <c r="B40" s="161">
        <v>5</v>
      </c>
    </row>
    <row r="41" spans="1:2" x14ac:dyDescent="0.25">
      <c r="A41" s="160" t="s">
        <v>205</v>
      </c>
      <c r="B41" s="161">
        <v>5</v>
      </c>
    </row>
    <row r="42" spans="1:2" x14ac:dyDescent="0.25">
      <c r="A42" s="160" t="s">
        <v>209</v>
      </c>
      <c r="B42" s="161">
        <v>11</v>
      </c>
    </row>
    <row r="43" spans="1:2" x14ac:dyDescent="0.25">
      <c r="A43" s="160" t="s">
        <v>323</v>
      </c>
      <c r="B43" s="161">
        <v>8</v>
      </c>
    </row>
    <row r="44" spans="1:2" x14ac:dyDescent="0.25">
      <c r="A44" s="160" t="s">
        <v>324</v>
      </c>
      <c r="B44" s="161">
        <v>8</v>
      </c>
    </row>
    <row r="45" spans="1:2" x14ac:dyDescent="0.25">
      <c r="A45" s="160" t="s">
        <v>325</v>
      </c>
      <c r="B45" s="161">
        <v>6</v>
      </c>
    </row>
    <row r="46" spans="1:2" x14ac:dyDescent="0.25">
      <c r="A46" s="160" t="s">
        <v>326</v>
      </c>
      <c r="B46" s="161">
        <v>4</v>
      </c>
    </row>
    <row r="47" spans="1:2" x14ac:dyDescent="0.25">
      <c r="A47" s="160" t="s">
        <v>186</v>
      </c>
      <c r="B47" s="161">
        <v>2</v>
      </c>
    </row>
    <row r="48" spans="1:2" x14ac:dyDescent="0.25">
      <c r="A48" s="160" t="s">
        <v>327</v>
      </c>
      <c r="B48" s="161">
        <v>3</v>
      </c>
    </row>
    <row r="49" spans="1:2" x14ac:dyDescent="0.25">
      <c r="A49" s="160" t="s">
        <v>267</v>
      </c>
      <c r="B49" s="161">
        <v>107</v>
      </c>
    </row>
  </sheetData>
  <sheetProtection algorithmName="SHA-512" hashValue="CUVB5qCj2CMTPDDB0epjBn41wOwD7QWOyMIemL3A1ICsAScSwOEnYgk5CZtgPirySHOkSTwHkojeEl4v3XyytA==" saltValue="C26HS2jcJ9qZhrTTZvSDJw==" spinCount="100000"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2020-08-19T14:01:39Z</dcterms:modified>
  <cp:category/>
  <cp:contentStatus/>
</cp:coreProperties>
</file>