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ri\OneDrive\Documentos\PAAC\1-2020\PESV\"/>
    </mc:Choice>
  </mc:AlternateContent>
  <xr:revisionPtr revIDLastSave="0" documentId="8_{44E96389-8E64-44CD-A472-089B523490CB}" xr6:coauthVersionLast="45" xr6:coauthVersionMax="45" xr10:uidLastSave="{00000000-0000-0000-0000-000000000000}"/>
  <bookViews>
    <workbookView xWindow="-120" yWindow="-120" windowWidth="24240" windowHeight="13140" xr2:uid="{5C768AA5-6EC4-4200-9A8C-3EB7C2EA3518}"/>
  </bookViews>
  <sheets>
    <sheet name="1 Trimestre-2020" sheetId="1" r:id="rId1"/>
  </sheets>
  <externalReferences>
    <externalReference r:id="rId2"/>
  </externalReferences>
  <definedNames>
    <definedName name="_xlnm.Print_Area" localSheetId="0">'1 Trimestre-2020'!$A$1:$V$36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1" l="1"/>
  <c r="Q28" i="1"/>
  <c r="P28" i="1"/>
  <c r="M28" i="1"/>
  <c r="N28" i="1" s="1"/>
  <c r="L28" i="1"/>
  <c r="I28" i="1"/>
  <c r="J28" i="1" s="1"/>
  <c r="H28" i="1"/>
  <c r="E28" i="1"/>
  <c r="D28" i="1"/>
  <c r="Q27" i="1"/>
  <c r="P27" i="1"/>
  <c r="M27" i="1"/>
  <c r="N27" i="1" s="1"/>
  <c r="L27" i="1"/>
  <c r="I27" i="1"/>
  <c r="J27" i="1" s="1"/>
  <c r="H27" i="1"/>
  <c r="E27" i="1"/>
  <c r="D27" i="1"/>
  <c r="Q25" i="1"/>
  <c r="P25" i="1"/>
  <c r="R25" i="1" s="1"/>
  <c r="M25" i="1"/>
  <c r="L25" i="1"/>
  <c r="I25" i="1"/>
  <c r="H25" i="1"/>
  <c r="E25" i="1"/>
  <c r="D25" i="1"/>
  <c r="Q24" i="1"/>
  <c r="P24" i="1"/>
  <c r="M24" i="1"/>
  <c r="L24" i="1"/>
  <c r="I24" i="1"/>
  <c r="H24" i="1"/>
  <c r="E24" i="1"/>
  <c r="D24" i="1"/>
  <c r="Q23" i="1"/>
  <c r="P23" i="1"/>
  <c r="M23" i="1"/>
  <c r="L23" i="1"/>
  <c r="I23" i="1"/>
  <c r="H23" i="1"/>
  <c r="E23" i="1"/>
  <c r="D23" i="1"/>
  <c r="Q22" i="1"/>
  <c r="P22" i="1"/>
  <c r="M22" i="1"/>
  <c r="L22" i="1"/>
  <c r="I22" i="1"/>
  <c r="H22" i="1"/>
  <c r="E22" i="1"/>
  <c r="D22" i="1"/>
  <c r="Q20" i="1"/>
  <c r="R20" i="1" s="1"/>
  <c r="P20" i="1"/>
  <c r="M20" i="1"/>
  <c r="L20" i="1"/>
  <c r="I20" i="1"/>
  <c r="H20" i="1"/>
  <c r="E20" i="1"/>
  <c r="D20" i="1"/>
  <c r="Q19" i="1"/>
  <c r="P19" i="1"/>
  <c r="M19" i="1"/>
  <c r="L19" i="1"/>
  <c r="I19" i="1"/>
  <c r="H19" i="1"/>
  <c r="E19" i="1"/>
  <c r="F19" i="1" s="1"/>
  <c r="D19" i="1"/>
  <c r="Q18" i="1"/>
  <c r="P18" i="1"/>
  <c r="M18" i="1"/>
  <c r="N18" i="1" s="1"/>
  <c r="L18" i="1"/>
  <c r="I18" i="1"/>
  <c r="J18" i="1" s="1"/>
  <c r="H18" i="1"/>
  <c r="E18" i="1"/>
  <c r="D18" i="1"/>
  <c r="AD16" i="1"/>
  <c r="Q16" i="1"/>
  <c r="P16" i="1"/>
  <c r="M16" i="1"/>
  <c r="L16" i="1"/>
  <c r="I16" i="1"/>
  <c r="J16" i="1" s="1"/>
  <c r="H16" i="1"/>
  <c r="E16" i="1"/>
  <c r="D16" i="1"/>
  <c r="Q15" i="1"/>
  <c r="P15" i="1"/>
  <c r="M15" i="1"/>
  <c r="N15" i="1" s="1"/>
  <c r="L15" i="1"/>
  <c r="I15" i="1"/>
  <c r="H15" i="1"/>
  <c r="E15" i="1"/>
  <c r="F15" i="1" s="1"/>
  <c r="D15" i="1"/>
  <c r="Q14" i="1"/>
  <c r="R14" i="1" s="1"/>
  <c r="P14" i="1"/>
  <c r="M14" i="1"/>
  <c r="L14" i="1"/>
  <c r="I14" i="1"/>
  <c r="H14" i="1"/>
  <c r="E14" i="1"/>
  <c r="D14" i="1"/>
  <c r="Q13" i="1"/>
  <c r="P13" i="1"/>
  <c r="M13" i="1"/>
  <c r="L13" i="1"/>
  <c r="I13" i="1"/>
  <c r="H13" i="1"/>
  <c r="E13" i="1"/>
  <c r="F13" i="1" s="1"/>
  <c r="D13" i="1"/>
  <c r="Q12" i="1"/>
  <c r="P12" i="1"/>
  <c r="M12" i="1"/>
  <c r="L12" i="1"/>
  <c r="I12" i="1"/>
  <c r="H12" i="1"/>
  <c r="J12" i="1" s="1"/>
  <c r="E12" i="1"/>
  <c r="D12" i="1"/>
  <c r="Q11" i="1"/>
  <c r="P11" i="1"/>
  <c r="M11" i="1"/>
  <c r="L11" i="1"/>
  <c r="I11" i="1"/>
  <c r="H11" i="1"/>
  <c r="E11" i="1"/>
  <c r="D11" i="1"/>
  <c r="Q9" i="1"/>
  <c r="P9" i="1"/>
  <c r="M9" i="1"/>
  <c r="L9" i="1"/>
  <c r="I9" i="1"/>
  <c r="H9" i="1"/>
  <c r="J9" i="1" s="1"/>
  <c r="E9" i="1"/>
  <c r="D9" i="1"/>
  <c r="Q8" i="1"/>
  <c r="P8" i="1"/>
  <c r="M8" i="1"/>
  <c r="L8" i="1"/>
  <c r="I8" i="1"/>
  <c r="H8" i="1"/>
  <c r="E8" i="1"/>
  <c r="D8" i="1"/>
  <c r="Q7" i="1"/>
  <c r="P7" i="1"/>
  <c r="M7" i="1"/>
  <c r="L7" i="1"/>
  <c r="I7" i="1"/>
  <c r="J7" i="1" s="1"/>
  <c r="H7" i="1"/>
  <c r="E7" i="1"/>
  <c r="D7" i="1"/>
  <c r="D29" i="1" l="1"/>
  <c r="Q29" i="1"/>
  <c r="R9" i="1"/>
  <c r="J14" i="1"/>
  <c r="T19" i="1"/>
  <c r="J22" i="1"/>
  <c r="J23" i="1"/>
  <c r="F8" i="1"/>
  <c r="N11" i="1"/>
  <c r="N22" i="1"/>
  <c r="N23" i="1"/>
  <c r="F24" i="1"/>
  <c r="T9" i="1"/>
  <c r="T14" i="1"/>
  <c r="T25" i="1"/>
  <c r="U7" i="1"/>
  <c r="L29" i="1"/>
  <c r="J8" i="1"/>
  <c r="R8" i="1"/>
  <c r="F12" i="1"/>
  <c r="J13" i="1"/>
  <c r="R13" i="1"/>
  <c r="F16" i="1"/>
  <c r="T18" i="1"/>
  <c r="N19" i="1"/>
  <c r="F20" i="1"/>
  <c r="N20" i="1"/>
  <c r="T22" i="1"/>
  <c r="V22" i="1" s="1"/>
  <c r="U22" i="1"/>
  <c r="T23" i="1"/>
  <c r="N24" i="1"/>
  <c r="F25" i="1"/>
  <c r="N25" i="1"/>
  <c r="T27" i="1"/>
  <c r="U27" i="1"/>
  <c r="V27" i="1" s="1"/>
  <c r="T28" i="1"/>
  <c r="H29" i="1"/>
  <c r="N7" i="1"/>
  <c r="T8" i="1"/>
  <c r="J11" i="1"/>
  <c r="N12" i="1"/>
  <c r="T13" i="1"/>
  <c r="J15" i="1"/>
  <c r="N16" i="1"/>
  <c r="R18" i="1"/>
  <c r="T20" i="1"/>
  <c r="F22" i="1"/>
  <c r="R23" i="1"/>
  <c r="T24" i="1"/>
  <c r="F27" i="1"/>
  <c r="R28" i="1"/>
  <c r="I29" i="1"/>
  <c r="J29" i="1" s="1"/>
  <c r="P29" i="1"/>
  <c r="N8" i="1"/>
  <c r="F9" i="1"/>
  <c r="N9" i="1"/>
  <c r="T11" i="1"/>
  <c r="U11" i="1"/>
  <c r="T12" i="1"/>
  <c r="F14" i="1"/>
  <c r="N14" i="1"/>
  <c r="T15" i="1"/>
  <c r="U15" i="1"/>
  <c r="V15" i="1" s="1"/>
  <c r="T16" i="1"/>
  <c r="F18" i="1"/>
  <c r="J19" i="1"/>
  <c r="R19" i="1"/>
  <c r="J20" i="1"/>
  <c r="F23" i="1"/>
  <c r="J24" i="1"/>
  <c r="R24" i="1"/>
  <c r="J25" i="1"/>
  <c r="U25" i="1"/>
  <c r="F28" i="1"/>
  <c r="V11" i="1"/>
  <c r="R29" i="1"/>
  <c r="U23" i="1"/>
  <c r="E29" i="1"/>
  <c r="F29" i="1" s="1"/>
  <c r="F7" i="1"/>
  <c r="U9" i="1"/>
  <c r="V9" i="1" s="1"/>
  <c r="F11" i="1"/>
  <c r="R12" i="1"/>
  <c r="N13" i="1"/>
  <c r="U14" i="1"/>
  <c r="V14" i="1" s="1"/>
  <c r="R16" i="1"/>
  <c r="U20" i="1"/>
  <c r="V20" i="1" s="1"/>
  <c r="M29" i="1"/>
  <c r="N29" i="1" s="1"/>
  <c r="R7" i="1"/>
  <c r="T7" i="1"/>
  <c r="U8" i="1"/>
  <c r="R11" i="1"/>
  <c r="U13" i="1"/>
  <c r="V13" i="1" s="1"/>
  <c r="R15" i="1"/>
  <c r="U19" i="1"/>
  <c r="V19" i="1" s="1"/>
  <c r="R22" i="1"/>
  <c r="U24" i="1"/>
  <c r="V24" i="1" s="1"/>
  <c r="R27" i="1"/>
  <c r="U12" i="1"/>
  <c r="U16" i="1"/>
  <c r="U18" i="1"/>
  <c r="U28" i="1"/>
  <c r="V18" i="1" l="1"/>
  <c r="V16" i="1"/>
  <c r="V12" i="1"/>
  <c r="V8" i="1"/>
  <c r="V28" i="1"/>
  <c r="T29" i="1"/>
  <c r="V23" i="1"/>
  <c r="V25" i="1"/>
  <c r="V7" i="1"/>
  <c r="U29" i="1"/>
  <c r="V29" i="1" s="1"/>
</calcChain>
</file>

<file path=xl/sharedStrings.xml><?xml version="1.0" encoding="utf-8"?>
<sst xmlns="http://schemas.openxmlformats.org/spreadsheetml/2006/main" count="83" uniqueCount="54">
  <si>
    <t>SEGUIMIENTO AL PLAN DE ACCIÓN ANUAL - PLAN ESTRATÉGICO DE SEGURIDAD VIAL 2020</t>
  </si>
  <si>
    <t>DESCRIPCION DE LA ACTIVIDAD</t>
  </si>
  <si>
    <t>RESPONSABLE</t>
  </si>
  <si>
    <t># actividades</t>
  </si>
  <si>
    <t>PROGRAMACIÓN Y EJECUCIÒN TRIMESTRAL DE ACTIVIDADES PLAN ESTRATÉGICO DE SEGURIDAD VIAL 2020</t>
  </si>
  <si>
    <t>Acumulado Trimestre 1</t>
  </si>
  <si>
    <t>Acumulado Trimestre 2</t>
  </si>
  <si>
    <t>Acumulado Trimestre 3</t>
  </si>
  <si>
    <t>Acumulado Trimestre 4</t>
  </si>
  <si>
    <t>Reporte anual</t>
  </si>
  <si>
    <t>Programado</t>
  </si>
  <si>
    <t>Ejecutado</t>
  </si>
  <si>
    <t>%Ejec</t>
  </si>
  <si>
    <t>Observaciones</t>
  </si>
  <si>
    <t>FORTALECIMIENTO DE LA GESTIÓN INSTITUCIONAL -30%</t>
  </si>
  <si>
    <t>Actualizar el Plan Estratégico de Seguridad Vial de acuerdo con la normatividad vigente.</t>
  </si>
  <si>
    <t>Dirección Administrativa y Financiera</t>
  </si>
  <si>
    <t>Elaborar y presentar el informe de Gestión del Plan Estratégico de Seguridad Vial trimestralmente.</t>
  </si>
  <si>
    <t>Realizar la programación y ejecutar las actividades de la semana de la Seguridad Vial de la Secretaría General, de acuerdo con los lineamientos de la Secretaría de Movilidad.</t>
  </si>
  <si>
    <t>COMPORTAMIENTO HUMANO -30%</t>
  </si>
  <si>
    <t>Analizar los resultados de las pruebas teórico practicas a los conductores de la Secretarìa General.</t>
  </si>
  <si>
    <t>Realizar análisis de resultados de la capacitación de competencias en seguridad vial a los conductores de la Entidad.</t>
  </si>
  <si>
    <t>Planear y ejecutar campañas de sensibilización de Bicipensante en el Archivo de Bogotá y Manzana Liévano</t>
  </si>
  <si>
    <t>Secretaría Distrital de Movilidad - Dirección Administrativa y Financiera</t>
  </si>
  <si>
    <t>Revisar mínimo 2 veces al año que la documentación de los conductores de la Entidad se encuentre completa y actualizada en los expedientes respectivos.</t>
  </si>
  <si>
    <t>Dirección de Talento Humano-Dirección Administrativa y Financiera</t>
  </si>
  <si>
    <t xml:space="preserve">Realizar las sensibilizaciones del programa de prevención de drogas y alcohol "Vivir con Sentidos", </t>
  </si>
  <si>
    <t>Planear y ejecutar campañas de sensibilización  a los servidores de la entidad en inducción o reinducción.</t>
  </si>
  <si>
    <t>VEHICULOS SEGUROS -20%</t>
  </si>
  <si>
    <t>Consolidar y analizar el informe de consumo de combustible del parque automotor de la Entidad.</t>
  </si>
  <si>
    <t>Subdirección Servicios Administrativos-Dirección Administrativa y Financiera</t>
  </si>
  <si>
    <t>Consolidar y analizar los formatos de chequeo preoperacional de los vehículos del parque automotor y revisar las gestiones realizadas.</t>
  </si>
  <si>
    <t>Consolidar y analizar el Informe mantenimiento vehículos.</t>
  </si>
  <si>
    <t>INFRAESTRUCTURA SEGURA -10%</t>
  </si>
  <si>
    <t>Instalar señalización vertical en el Archivo de Bogotá.</t>
  </si>
  <si>
    <t>Instalar planos de rutas seguras en la sala de conductores.</t>
  </si>
  <si>
    <t>Realizar la solicitud y verificación al mantenimiento de la señalización horizontal en la Manzana Liévano.</t>
  </si>
  <si>
    <t>Realizar la solicitud y verificación de las adecuaciones de los parqueaderos Centro de Memoria y la zona de carga de la Imprenta Distrital.</t>
  </si>
  <si>
    <t>ATENCIÓN A VÍCTIMAS -10%</t>
  </si>
  <si>
    <t>Hacer seguimiento a los incidentes de transito y verificar la realización de sensibilizaciones cuando haya lugar.</t>
  </si>
  <si>
    <t>Realizar seguimiento a las capacitaciones de atención a victimas de accidentes de tránsito.</t>
  </si>
  <si>
    <t>TOTALES</t>
  </si>
  <si>
    <t>PONDERACIÓN PILARES</t>
  </si>
  <si>
    <t>1. FORTALECIMIENTO GESTIÓN INSTITUCIONAL -30%</t>
  </si>
  <si>
    <t>El porcentaje correspondiente a cada pilar del plan estratégico de seguridad vial fue determinado de acuerdo con la Ley 1503 de 2011 y la Resolución No 1565 de 2014, las cuales indican los pesos que se debe determinar en cada uno</t>
  </si>
  <si>
    <t>2. COMPORTAMIENTO HUMANO -30%</t>
  </si>
  <si>
    <t>3. VEHÍCULOS SEGUROS -20%</t>
  </si>
  <si>
    <t>4. INFRAESTRUCTURA SEGURA -10%</t>
  </si>
  <si>
    <t>5. ATENCIÓN A VÍCTIMAS -10%</t>
  </si>
  <si>
    <t>Se realizó la actualización del PESV</t>
  </si>
  <si>
    <t>Se presentó el informe del 1 trimestre con las acciones que se ejecutaron</t>
  </si>
  <si>
    <t>Se realizó la actividad en conjunto con la SDM en el Archivo de Bogotá</t>
  </si>
  <si>
    <t>Se realizó una presentación a los servidores nuevos como sensibilización</t>
  </si>
  <si>
    <t>De acuerdo con los incidentes presentados se realizó la sensibilización de lecciones aprendidas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</si>
</sst>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vertical="center"/>
    </xf>
    <xf numFmtId="164" fontId="4" fillId="2" borderId="16" xfId="1" applyNumberFormat="1" applyFont="1" applyFill="1" applyBorder="1" applyAlignment="1">
      <alignment vertical="center"/>
    </xf>
    <xf numFmtId="164" fontId="4" fillId="3" borderId="16" xfId="1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6" xfId="1" applyNumberFormat="1" applyFont="1" applyFill="1" applyBorder="1" applyAlignment="1">
      <alignment vertical="center"/>
    </xf>
    <xf numFmtId="164" fontId="4" fillId="2" borderId="11" xfId="1" applyNumberFormat="1" applyFont="1" applyFill="1" applyBorder="1" applyAlignment="1">
      <alignment vertical="center"/>
    </xf>
    <xf numFmtId="164" fontId="4" fillId="3" borderId="11" xfId="1" applyNumberFormat="1" applyFont="1" applyFill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164" fontId="4" fillId="2" borderId="13" xfId="1" applyNumberFormat="1" applyFont="1" applyFill="1" applyBorder="1" applyAlignment="1">
      <alignment vertical="center"/>
    </xf>
    <xf numFmtId="164" fontId="4" fillId="2" borderId="19" xfId="1" applyNumberFormat="1" applyFont="1" applyFill="1" applyBorder="1" applyAlignment="1">
      <alignment vertical="center"/>
    </xf>
    <xf numFmtId="164" fontId="4" fillId="3" borderId="19" xfId="1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2" fontId="4" fillId="0" borderId="0" xfId="0" applyNumberFormat="1" applyFont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164" fontId="4" fillId="2" borderId="2" xfId="1" applyNumberFormat="1" applyFont="1" applyFill="1" applyBorder="1" applyAlignment="1">
      <alignment vertical="center"/>
    </xf>
    <xf numFmtId="164" fontId="4" fillId="3" borderId="4" xfId="1" applyNumberFormat="1" applyFont="1" applyFill="1" applyBorder="1" applyAlignment="1">
      <alignment vertical="center"/>
    </xf>
    <xf numFmtId="164" fontId="4" fillId="2" borderId="5" xfId="1" applyNumberFormat="1" applyFont="1" applyFill="1" applyBorder="1" applyAlignment="1">
      <alignment vertical="center"/>
    </xf>
    <xf numFmtId="164" fontId="4" fillId="3" borderId="7" xfId="1" applyNumberFormat="1" applyFont="1" applyFill="1" applyBorder="1" applyAlignment="1">
      <alignment vertical="center"/>
    </xf>
    <xf numFmtId="164" fontId="4" fillId="2" borderId="12" xfId="1" applyNumberFormat="1" applyFont="1" applyFill="1" applyBorder="1" applyAlignment="1">
      <alignment vertical="center"/>
    </xf>
    <xf numFmtId="164" fontId="4" fillId="3" borderId="14" xfId="1" applyNumberFormat="1" applyFont="1" applyFill="1" applyBorder="1" applyAlignment="1">
      <alignment vertical="center"/>
    </xf>
    <xf numFmtId="164" fontId="4" fillId="2" borderId="22" xfId="1" applyNumberFormat="1" applyFont="1" applyFill="1" applyBorder="1" applyAlignment="1">
      <alignment vertical="center"/>
    </xf>
    <xf numFmtId="164" fontId="4" fillId="2" borderId="23" xfId="1" applyNumberFormat="1" applyFont="1" applyFill="1" applyBorder="1" applyAlignment="1">
      <alignment vertical="center"/>
    </xf>
    <xf numFmtId="164" fontId="4" fillId="2" borderId="24" xfId="1" applyNumberFormat="1" applyFont="1" applyFill="1" applyBorder="1" applyAlignment="1">
      <alignment vertical="center"/>
    </xf>
    <xf numFmtId="164" fontId="4" fillId="3" borderId="24" xfId="1" applyNumberFormat="1" applyFont="1" applyFill="1" applyBorder="1" applyAlignment="1">
      <alignment vertical="center"/>
    </xf>
    <xf numFmtId="164" fontId="4" fillId="3" borderId="25" xfId="1" applyNumberFormat="1" applyFont="1" applyFill="1" applyBorder="1" applyAlignment="1">
      <alignment vertical="center"/>
    </xf>
    <xf numFmtId="0" fontId="2" fillId="4" borderId="27" xfId="0" applyFont="1" applyFill="1" applyBorder="1" applyAlignment="1">
      <alignment horizontal="center" vertical="center"/>
    </xf>
    <xf numFmtId="164" fontId="2" fillId="4" borderId="27" xfId="0" applyNumberFormat="1" applyFont="1" applyFill="1" applyBorder="1" applyAlignment="1">
      <alignment vertical="center"/>
    </xf>
    <xf numFmtId="9" fontId="2" fillId="4" borderId="27" xfId="1" applyFont="1" applyFill="1" applyBorder="1" applyAlignment="1">
      <alignment vertical="center"/>
    </xf>
    <xf numFmtId="0" fontId="2" fillId="4" borderId="27" xfId="0" applyFont="1" applyFill="1" applyBorder="1" applyAlignment="1">
      <alignment vertical="center"/>
    </xf>
    <xf numFmtId="9" fontId="2" fillId="4" borderId="28" xfId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5" borderId="30" xfId="0" applyFont="1" applyFill="1" applyBorder="1" applyAlignment="1">
      <alignment wrapText="1"/>
    </xf>
    <xf numFmtId="0" fontId="5" fillId="5" borderId="32" xfId="0" applyFont="1" applyFill="1" applyBorder="1" applyAlignment="1">
      <alignment wrapText="1"/>
    </xf>
    <xf numFmtId="164" fontId="4" fillId="2" borderId="3" xfId="1" applyNumberFormat="1" applyFont="1" applyFill="1" applyBorder="1" applyAlignment="1">
      <alignment vertical="center" wrapText="1"/>
    </xf>
    <xf numFmtId="164" fontId="4" fillId="2" borderId="6" xfId="1" applyNumberFormat="1" applyFont="1" applyFill="1" applyBorder="1" applyAlignment="1">
      <alignment vertical="center" wrapText="1"/>
    </xf>
    <xf numFmtId="164" fontId="4" fillId="2" borderId="13" xfId="1" applyNumberFormat="1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2" fillId="4" borderId="26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wrapText="1"/>
    </xf>
    <xf numFmtId="0" fontId="5" fillId="5" borderId="21" xfId="0" applyFont="1" applyFill="1" applyBorder="1" applyAlignment="1">
      <alignment horizontal="center" wrapText="1"/>
    </xf>
    <xf numFmtId="0" fontId="5" fillId="5" borderId="29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fael\Desktop\Boton%20de%20Trasparencia\Seguimiento%201%20Trimestre%20PESV%202020-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"/>
      <sheetName val="Plan PESV 2020"/>
      <sheetName val="Sgmto mensual PESV"/>
      <sheetName val="Publicaciòn Sgmto tri PESV"/>
    </sheetNames>
    <sheetDataSet>
      <sheetData sheetId="0"/>
      <sheetData sheetId="1"/>
      <sheetData sheetId="2">
        <row r="7">
          <cell r="M7">
            <v>0.15000000000000002</v>
          </cell>
          <cell r="N7">
            <v>0.15000000000000002</v>
          </cell>
          <cell r="Y7">
            <v>0.05</v>
          </cell>
          <cell r="Z7">
            <v>0.05</v>
          </cell>
          <cell r="AK7">
            <v>0</v>
          </cell>
          <cell r="AL7">
            <v>0</v>
          </cell>
          <cell r="AW7">
            <v>0</v>
          </cell>
          <cell r="AX7">
            <v>0</v>
          </cell>
        </row>
        <row r="8">
          <cell r="M8">
            <v>0.02</v>
          </cell>
          <cell r="N8">
            <v>0.02</v>
          </cell>
          <cell r="Y8">
            <v>0.02</v>
          </cell>
          <cell r="Z8">
            <v>0.02</v>
          </cell>
          <cell r="AK8">
            <v>0.02</v>
          </cell>
          <cell r="AL8">
            <v>0</v>
          </cell>
          <cell r="AW8">
            <v>0.02</v>
          </cell>
          <cell r="AX8">
            <v>0</v>
          </cell>
        </row>
        <row r="9">
          <cell r="M9">
            <v>0</v>
          </cell>
          <cell r="N9">
            <v>0</v>
          </cell>
          <cell r="Y9">
            <v>0</v>
          </cell>
          <cell r="Z9">
            <v>0</v>
          </cell>
          <cell r="AK9">
            <v>0</v>
          </cell>
          <cell r="AL9">
            <v>0</v>
          </cell>
          <cell r="AW9">
            <v>0.02</v>
          </cell>
          <cell r="AX9">
            <v>0</v>
          </cell>
        </row>
        <row r="11">
          <cell r="M11">
            <v>0</v>
          </cell>
          <cell r="N11">
            <v>0</v>
          </cell>
          <cell r="Y11">
            <v>0</v>
          </cell>
          <cell r="Z11">
            <v>0</v>
          </cell>
          <cell r="AK11">
            <v>0</v>
          </cell>
          <cell r="AL11">
            <v>0</v>
          </cell>
          <cell r="AW11">
            <v>0.1</v>
          </cell>
          <cell r="AX11">
            <v>0</v>
          </cell>
        </row>
        <row r="12">
          <cell r="M12">
            <v>0</v>
          </cell>
          <cell r="N12">
            <v>0</v>
          </cell>
          <cell r="Y12">
            <v>0.05</v>
          </cell>
          <cell r="Z12">
            <v>0</v>
          </cell>
          <cell r="AK12">
            <v>0</v>
          </cell>
          <cell r="AL12">
            <v>0</v>
          </cell>
          <cell r="AW12">
            <v>0.05</v>
          </cell>
          <cell r="AX12">
            <v>0</v>
          </cell>
        </row>
        <row r="13">
          <cell r="M13">
            <v>0.01</v>
          </cell>
          <cell r="N13">
            <v>0.01</v>
          </cell>
          <cell r="Y13">
            <v>0.01</v>
          </cell>
          <cell r="Z13">
            <v>0</v>
          </cell>
          <cell r="AK13">
            <v>0</v>
          </cell>
          <cell r="AL13">
            <v>0</v>
          </cell>
          <cell r="AW13">
            <v>0.01</v>
          </cell>
          <cell r="AX13">
            <v>0</v>
          </cell>
        </row>
        <row r="14">
          <cell r="M14">
            <v>0</v>
          </cell>
          <cell r="N14">
            <v>0</v>
          </cell>
          <cell r="Y14">
            <v>0</v>
          </cell>
          <cell r="Z14">
            <v>0</v>
          </cell>
          <cell r="AK14">
            <v>0.01</v>
          </cell>
          <cell r="AL14">
            <v>0</v>
          </cell>
          <cell r="AW14">
            <v>0.01</v>
          </cell>
          <cell r="AX14">
            <v>0</v>
          </cell>
        </row>
        <row r="15">
          <cell r="M15">
            <v>0</v>
          </cell>
          <cell r="N15">
            <v>0</v>
          </cell>
          <cell r="Y15">
            <v>0</v>
          </cell>
          <cell r="Z15">
            <v>0</v>
          </cell>
          <cell r="AK15">
            <v>0</v>
          </cell>
          <cell r="AL15">
            <v>0</v>
          </cell>
          <cell r="AW15">
            <v>0.01</v>
          </cell>
          <cell r="AX15">
            <v>0</v>
          </cell>
        </row>
        <row r="16">
          <cell r="M16">
            <v>0.01</v>
          </cell>
          <cell r="N16">
            <v>0.01</v>
          </cell>
          <cell r="Y16">
            <v>0.01</v>
          </cell>
          <cell r="Z16">
            <v>0</v>
          </cell>
          <cell r="AK16">
            <v>0</v>
          </cell>
          <cell r="AL16">
            <v>0</v>
          </cell>
          <cell r="AW16">
            <v>0.02</v>
          </cell>
          <cell r="AX16">
            <v>0</v>
          </cell>
        </row>
        <row r="18">
          <cell r="M18">
            <v>0.02</v>
          </cell>
          <cell r="N18">
            <v>0.02</v>
          </cell>
          <cell r="Y18">
            <v>0.02</v>
          </cell>
          <cell r="Z18">
            <v>0</v>
          </cell>
          <cell r="AK18">
            <v>0.02</v>
          </cell>
          <cell r="AL18">
            <v>0</v>
          </cell>
          <cell r="AW18">
            <v>0.02</v>
          </cell>
          <cell r="AX18">
            <v>0</v>
          </cell>
        </row>
        <row r="19">
          <cell r="M19">
            <v>0.01</v>
          </cell>
          <cell r="N19">
            <v>0.01</v>
          </cell>
          <cell r="Y19">
            <v>0.01</v>
          </cell>
          <cell r="Z19">
            <v>0</v>
          </cell>
          <cell r="AK19">
            <v>0.01</v>
          </cell>
          <cell r="AL19">
            <v>0</v>
          </cell>
          <cell r="AW19">
            <v>0.01</v>
          </cell>
          <cell r="AX19">
            <v>0</v>
          </cell>
        </row>
        <row r="20">
          <cell r="M20">
            <v>0.02</v>
          </cell>
          <cell r="N20">
            <v>0.02</v>
          </cell>
          <cell r="Y20">
            <v>0.02</v>
          </cell>
          <cell r="Z20">
            <v>0</v>
          </cell>
          <cell r="AK20">
            <v>0.02</v>
          </cell>
          <cell r="AL20">
            <v>0</v>
          </cell>
          <cell r="AW20">
            <v>0.02</v>
          </cell>
          <cell r="AX20">
            <v>0</v>
          </cell>
        </row>
        <row r="22">
          <cell r="M22">
            <v>0</v>
          </cell>
          <cell r="N22">
            <v>0</v>
          </cell>
          <cell r="Y22">
            <v>0</v>
          </cell>
          <cell r="Z22">
            <v>0</v>
          </cell>
          <cell r="AK22">
            <v>5.0000000000000001E-3</v>
          </cell>
          <cell r="AL22">
            <v>0</v>
          </cell>
          <cell r="AW22">
            <v>1.4999999999999999E-2</v>
          </cell>
          <cell r="AX22">
            <v>0</v>
          </cell>
        </row>
        <row r="23">
          <cell r="M23">
            <v>0</v>
          </cell>
          <cell r="N23">
            <v>0</v>
          </cell>
          <cell r="Y23">
            <v>0.02</v>
          </cell>
          <cell r="Z23">
            <v>0</v>
          </cell>
          <cell r="AK23">
            <v>0</v>
          </cell>
          <cell r="AL23">
            <v>0</v>
          </cell>
          <cell r="AW23">
            <v>0</v>
          </cell>
          <cell r="AX23">
            <v>0</v>
          </cell>
        </row>
        <row r="24">
          <cell r="M24">
            <v>0</v>
          </cell>
          <cell r="N24">
            <v>0</v>
          </cell>
          <cell r="Y24">
            <v>0</v>
          </cell>
          <cell r="Z24">
            <v>0</v>
          </cell>
          <cell r="AK24">
            <v>5.0000000000000001E-3</v>
          </cell>
          <cell r="AL24">
            <v>0</v>
          </cell>
          <cell r="AW24">
            <v>1.4999999999999999E-2</v>
          </cell>
          <cell r="AX24">
            <v>0</v>
          </cell>
        </row>
        <row r="25">
          <cell r="M25">
            <v>0</v>
          </cell>
          <cell r="N25">
            <v>0</v>
          </cell>
          <cell r="Y25">
            <v>0</v>
          </cell>
          <cell r="Z25">
            <v>0</v>
          </cell>
          <cell r="AK25">
            <v>2.5000000000000001E-2</v>
          </cell>
          <cell r="AL25">
            <v>0</v>
          </cell>
          <cell r="AW25">
            <v>1.4999999999999999E-2</v>
          </cell>
          <cell r="AX25">
            <v>0</v>
          </cell>
        </row>
        <row r="27">
          <cell r="M27">
            <v>0.02</v>
          </cell>
          <cell r="N27">
            <v>0.02</v>
          </cell>
          <cell r="Y27">
            <v>0</v>
          </cell>
          <cell r="Z27">
            <v>0</v>
          </cell>
          <cell r="AK27">
            <v>0.02</v>
          </cell>
          <cell r="AL27">
            <v>0</v>
          </cell>
          <cell r="AW27">
            <v>0.02</v>
          </cell>
          <cell r="AX27">
            <v>0</v>
          </cell>
        </row>
        <row r="28">
          <cell r="M28">
            <v>0</v>
          </cell>
          <cell r="N28">
            <v>0</v>
          </cell>
          <cell r="Y28">
            <v>0.02</v>
          </cell>
          <cell r="Z28">
            <v>0</v>
          </cell>
          <cell r="AK28">
            <v>0</v>
          </cell>
          <cell r="AL28">
            <v>0</v>
          </cell>
          <cell r="AW28">
            <v>0.02</v>
          </cell>
          <cell r="AX28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A4361-D51B-40D7-8A51-53584818D035}">
  <dimension ref="A1:AD36"/>
  <sheetViews>
    <sheetView tabSelected="1" view="pageBreakPreview" zoomScale="60" zoomScaleNormal="70" workbookViewId="0">
      <selection sqref="A1:V2"/>
    </sheetView>
  </sheetViews>
  <sheetFormatPr baseColWidth="10" defaultRowHeight="15.75" x14ac:dyDescent="0.25"/>
  <cols>
    <col min="1" max="1" width="46.7109375" style="14" customWidth="1"/>
    <col min="2" max="2" width="31.7109375" style="14" customWidth="1"/>
    <col min="3" max="3" width="11.28515625" style="14" customWidth="1"/>
    <col min="4" max="6" width="8.7109375" style="14" customWidth="1"/>
    <col min="7" max="7" width="32.5703125" style="14" customWidth="1"/>
    <col min="8" max="10" width="8.7109375" style="14" hidden="1" customWidth="1"/>
    <col min="11" max="11" width="27" style="14" hidden="1" customWidth="1"/>
    <col min="12" max="14" width="8.7109375" style="14" hidden="1" customWidth="1"/>
    <col min="15" max="15" width="27.85546875" style="14" hidden="1" customWidth="1"/>
    <col min="16" max="18" width="8.7109375" style="14" hidden="1" customWidth="1"/>
    <col min="19" max="19" width="26.7109375" style="14" hidden="1" customWidth="1"/>
    <col min="20" max="20" width="15" style="14" bestFit="1" customWidth="1"/>
    <col min="21" max="22" width="8.7109375" style="14" customWidth="1"/>
    <col min="23" max="31" width="3.7109375" style="14" customWidth="1"/>
    <col min="32" max="16384" width="11.42578125" style="14"/>
  </cols>
  <sheetData>
    <row r="1" spans="1:30" s="2" customFormat="1" ht="18.75" x14ac:dyDescent="0.25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</row>
    <row r="2" spans="1:30" s="2" customFormat="1" ht="19.5" thickBot="1" x14ac:dyDescent="0.3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</row>
    <row r="3" spans="1:30" s="2" customFormat="1" ht="18.75" x14ac:dyDescent="0.25">
      <c r="A3" s="53" t="s">
        <v>1</v>
      </c>
      <c r="B3" s="56" t="s">
        <v>2</v>
      </c>
      <c r="C3" s="59" t="s">
        <v>3</v>
      </c>
      <c r="D3" s="62" t="s">
        <v>4</v>
      </c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4"/>
    </row>
    <row r="4" spans="1:30" s="2" customFormat="1" ht="18.75" x14ac:dyDescent="0.25">
      <c r="A4" s="54"/>
      <c r="B4" s="57"/>
      <c r="C4" s="60"/>
      <c r="D4" s="65" t="s">
        <v>5</v>
      </c>
      <c r="E4" s="66"/>
      <c r="F4" s="66"/>
      <c r="G4" s="67"/>
      <c r="H4" s="68" t="s">
        <v>6</v>
      </c>
      <c r="I4" s="66"/>
      <c r="J4" s="66"/>
      <c r="K4" s="67"/>
      <c r="L4" s="68" t="s">
        <v>7</v>
      </c>
      <c r="M4" s="66"/>
      <c r="N4" s="66"/>
      <c r="O4" s="67"/>
      <c r="P4" s="68" t="s">
        <v>8</v>
      </c>
      <c r="Q4" s="66"/>
      <c r="R4" s="66"/>
      <c r="S4" s="67"/>
      <c r="T4" s="69" t="s">
        <v>9</v>
      </c>
      <c r="U4" s="69"/>
      <c r="V4" s="70"/>
    </row>
    <row r="5" spans="1:30" s="8" customFormat="1" ht="38.25" thickBot="1" x14ac:dyDescent="0.3">
      <c r="A5" s="55"/>
      <c r="B5" s="58"/>
      <c r="C5" s="61"/>
      <c r="D5" s="3" t="s">
        <v>10</v>
      </c>
      <c r="E5" s="4" t="s">
        <v>11</v>
      </c>
      <c r="F5" s="4" t="s">
        <v>12</v>
      </c>
      <c r="G5" s="5" t="s">
        <v>13</v>
      </c>
      <c r="H5" s="4" t="s">
        <v>10</v>
      </c>
      <c r="I5" s="4" t="s">
        <v>11</v>
      </c>
      <c r="J5" s="4" t="s">
        <v>12</v>
      </c>
      <c r="K5" s="5" t="s">
        <v>13</v>
      </c>
      <c r="L5" s="4" t="s">
        <v>10</v>
      </c>
      <c r="M5" s="4" t="s">
        <v>11</v>
      </c>
      <c r="N5" s="4" t="s">
        <v>12</v>
      </c>
      <c r="O5" s="5" t="s">
        <v>13</v>
      </c>
      <c r="P5" s="4" t="s">
        <v>10</v>
      </c>
      <c r="Q5" s="4" t="s">
        <v>11</v>
      </c>
      <c r="R5" s="4" t="s">
        <v>12</v>
      </c>
      <c r="S5" s="5" t="s">
        <v>13</v>
      </c>
      <c r="T5" s="6" t="s">
        <v>10</v>
      </c>
      <c r="U5" s="6" t="s">
        <v>11</v>
      </c>
      <c r="V5" s="7" t="s">
        <v>12</v>
      </c>
    </row>
    <row r="6" spans="1:30" s="2" customFormat="1" ht="19.5" thickBot="1" x14ac:dyDescent="0.3">
      <c r="A6" s="71" t="s">
        <v>14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</row>
    <row r="7" spans="1:30" ht="31.5" x14ac:dyDescent="0.25">
      <c r="A7" s="9" t="s">
        <v>15</v>
      </c>
      <c r="B7" s="10" t="s">
        <v>16</v>
      </c>
      <c r="C7" s="73">
        <v>10</v>
      </c>
      <c r="D7" s="11">
        <f>+'[1]Sgmto mensual PESV'!M7</f>
        <v>0.15000000000000002</v>
      </c>
      <c r="E7" s="11">
        <f>+'[1]Sgmto mensual PESV'!N7</f>
        <v>0.15000000000000002</v>
      </c>
      <c r="F7" s="11">
        <f t="shared" ref="F7:F9" si="0">+IFERROR(E7/D7,"")</f>
        <v>1</v>
      </c>
      <c r="G7" s="47" t="s">
        <v>49</v>
      </c>
      <c r="H7" s="11">
        <f>+'[1]Sgmto mensual PESV'!Y7</f>
        <v>0.05</v>
      </c>
      <c r="I7" s="11">
        <f>+'[1]Sgmto mensual PESV'!Z7</f>
        <v>0.05</v>
      </c>
      <c r="J7" s="11">
        <f t="shared" ref="J7:J9" si="1">+IFERROR(I7/H7,"")</f>
        <v>1</v>
      </c>
      <c r="K7" s="11"/>
      <c r="L7" s="11">
        <f>+'[1]Sgmto mensual PESV'!AK7</f>
        <v>0</v>
      </c>
      <c r="M7" s="11">
        <f>+'[1]Sgmto mensual PESV'!AL7</f>
        <v>0</v>
      </c>
      <c r="N7" s="11" t="str">
        <f t="shared" ref="N7:N9" si="2">+IFERROR(M7/L7,"")</f>
        <v/>
      </c>
      <c r="O7" s="11"/>
      <c r="P7" s="11">
        <f>+'[1]Sgmto mensual PESV'!AW7</f>
        <v>0</v>
      </c>
      <c r="Q7" s="11">
        <f>+'[1]Sgmto mensual PESV'!AX7</f>
        <v>0</v>
      </c>
      <c r="R7" s="11" t="str">
        <f t="shared" ref="R7:R9" si="3">+IFERROR(Q7/P7,"")</f>
        <v/>
      </c>
      <c r="S7" s="12"/>
      <c r="T7" s="13">
        <f t="shared" ref="T7:U9" si="4">+P7+L7+H7+D7</f>
        <v>0.2</v>
      </c>
      <c r="U7" s="13">
        <f t="shared" si="4"/>
        <v>0.2</v>
      </c>
      <c r="V7" s="13">
        <f t="shared" ref="V7:V9" si="5">+IFERROR(U7/T7,"")</f>
        <v>1</v>
      </c>
    </row>
    <row r="8" spans="1:30" ht="47.25" x14ac:dyDescent="0.25">
      <c r="A8" s="9" t="s">
        <v>17</v>
      </c>
      <c r="B8" s="10" t="s">
        <v>16</v>
      </c>
      <c r="C8" s="74"/>
      <c r="D8" s="15">
        <f>+'[1]Sgmto mensual PESV'!M8</f>
        <v>0.02</v>
      </c>
      <c r="E8" s="15">
        <f>+'[1]Sgmto mensual PESV'!N8</f>
        <v>0.02</v>
      </c>
      <c r="F8" s="15">
        <f t="shared" si="0"/>
        <v>1</v>
      </c>
      <c r="G8" s="48" t="s">
        <v>50</v>
      </c>
      <c r="H8" s="15">
        <f>+'[1]Sgmto mensual PESV'!Y8</f>
        <v>0.02</v>
      </c>
      <c r="I8" s="15">
        <f>+'[1]Sgmto mensual PESV'!Z8</f>
        <v>0.02</v>
      </c>
      <c r="J8" s="15">
        <f t="shared" si="1"/>
        <v>1</v>
      </c>
      <c r="K8" s="15"/>
      <c r="L8" s="15">
        <f>+'[1]Sgmto mensual PESV'!AK8</f>
        <v>0.02</v>
      </c>
      <c r="M8" s="15">
        <f>+'[1]Sgmto mensual PESV'!AL8</f>
        <v>0</v>
      </c>
      <c r="N8" s="15">
        <f t="shared" si="2"/>
        <v>0</v>
      </c>
      <c r="O8" s="15"/>
      <c r="P8" s="15">
        <f>+'[1]Sgmto mensual PESV'!AW8</f>
        <v>0.02</v>
      </c>
      <c r="Q8" s="15">
        <f>+'[1]Sgmto mensual PESV'!AX8</f>
        <v>0</v>
      </c>
      <c r="R8" s="15">
        <f t="shared" si="3"/>
        <v>0</v>
      </c>
      <c r="S8" s="16"/>
      <c r="T8" s="17">
        <f t="shared" si="4"/>
        <v>0.08</v>
      </c>
      <c r="U8" s="17">
        <f t="shared" si="4"/>
        <v>0.04</v>
      </c>
      <c r="V8" s="17">
        <f t="shared" si="5"/>
        <v>0.5</v>
      </c>
    </row>
    <row r="9" spans="1:30" ht="63.75" thickBot="1" x14ac:dyDescent="0.3">
      <c r="A9" s="18" t="s">
        <v>18</v>
      </c>
      <c r="B9" s="10" t="s">
        <v>16</v>
      </c>
      <c r="C9" s="75"/>
      <c r="D9" s="19">
        <f>+'[1]Sgmto mensual PESV'!M9</f>
        <v>0</v>
      </c>
      <c r="E9" s="19">
        <f>+'[1]Sgmto mensual PESV'!N9</f>
        <v>0</v>
      </c>
      <c r="F9" s="19" t="str">
        <f t="shared" si="0"/>
        <v/>
      </c>
      <c r="G9" s="19"/>
      <c r="H9" s="19">
        <f>+'[1]Sgmto mensual PESV'!Y9</f>
        <v>0</v>
      </c>
      <c r="I9" s="19">
        <f>+'[1]Sgmto mensual PESV'!Z9</f>
        <v>0</v>
      </c>
      <c r="J9" s="19" t="str">
        <f t="shared" si="1"/>
        <v/>
      </c>
      <c r="K9" s="19"/>
      <c r="L9" s="19">
        <f>+'[1]Sgmto mensual PESV'!AK9</f>
        <v>0</v>
      </c>
      <c r="M9" s="19">
        <f>+'[1]Sgmto mensual PESV'!AL9</f>
        <v>0</v>
      </c>
      <c r="N9" s="19" t="str">
        <f t="shared" si="2"/>
        <v/>
      </c>
      <c r="O9" s="19"/>
      <c r="P9" s="19">
        <f>+'[1]Sgmto mensual PESV'!AW9</f>
        <v>0.02</v>
      </c>
      <c r="Q9" s="19">
        <f>+'[1]Sgmto mensual PESV'!AX9</f>
        <v>0</v>
      </c>
      <c r="R9" s="19">
        <f t="shared" si="3"/>
        <v>0</v>
      </c>
      <c r="S9" s="20"/>
      <c r="T9" s="21">
        <f t="shared" si="4"/>
        <v>0.02</v>
      </c>
      <c r="U9" s="21">
        <f t="shared" si="4"/>
        <v>0</v>
      </c>
      <c r="V9" s="21">
        <f t="shared" si="5"/>
        <v>0</v>
      </c>
    </row>
    <row r="10" spans="1:30" s="2" customFormat="1" ht="19.5" thickBot="1" x14ac:dyDescent="0.3">
      <c r="A10" s="76" t="s">
        <v>19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</row>
    <row r="11" spans="1:30" ht="47.25" x14ac:dyDescent="0.25">
      <c r="A11" s="22" t="s">
        <v>20</v>
      </c>
      <c r="B11" s="10" t="s">
        <v>16</v>
      </c>
      <c r="C11" s="50">
        <v>15</v>
      </c>
      <c r="D11" s="11">
        <f>+'[1]Sgmto mensual PESV'!M11</f>
        <v>0</v>
      </c>
      <c r="E11" s="11">
        <f>+'[1]Sgmto mensual PESV'!N11</f>
        <v>0</v>
      </c>
      <c r="F11" s="11" t="str">
        <f t="shared" ref="F11:F16" si="6">+IFERROR(E11/D11,"")</f>
        <v/>
      </c>
      <c r="G11" s="11"/>
      <c r="H11" s="11">
        <f>+'[1]Sgmto mensual PESV'!Y11</f>
        <v>0</v>
      </c>
      <c r="I11" s="11">
        <f>+'[1]Sgmto mensual PESV'!Z11</f>
        <v>0</v>
      </c>
      <c r="J11" s="11" t="str">
        <f t="shared" ref="J11:J16" si="7">+IFERROR(I11/H11,"")</f>
        <v/>
      </c>
      <c r="K11" s="11"/>
      <c r="L11" s="11">
        <f>+'[1]Sgmto mensual PESV'!AK11</f>
        <v>0</v>
      </c>
      <c r="M11" s="11">
        <f>+'[1]Sgmto mensual PESV'!AL11</f>
        <v>0</v>
      </c>
      <c r="N11" s="11" t="str">
        <f t="shared" ref="N11:N16" si="8">+IFERROR(M11/L11,"")</f>
        <v/>
      </c>
      <c r="O11" s="11"/>
      <c r="P11" s="11">
        <f>+'[1]Sgmto mensual PESV'!AW11</f>
        <v>0.1</v>
      </c>
      <c r="Q11" s="11">
        <f>+'[1]Sgmto mensual PESV'!AX11</f>
        <v>0</v>
      </c>
      <c r="R11" s="11">
        <f t="shared" ref="R11:R16" si="9">+IFERROR(Q11/P11,"")</f>
        <v>0</v>
      </c>
      <c r="S11" s="12"/>
      <c r="T11" s="13">
        <f t="shared" ref="T11:U16" si="10">+P11+L11+H11+D11</f>
        <v>0.1</v>
      </c>
      <c r="U11" s="13">
        <f t="shared" si="10"/>
        <v>0</v>
      </c>
      <c r="V11" s="13">
        <f t="shared" ref="V11:V16" si="11">+IFERROR(U11/T11,"")</f>
        <v>0</v>
      </c>
    </row>
    <row r="12" spans="1:30" ht="47.25" x14ac:dyDescent="0.25">
      <c r="A12" s="9" t="s">
        <v>21</v>
      </c>
      <c r="B12" s="10" t="s">
        <v>16</v>
      </c>
      <c r="C12" s="51"/>
      <c r="D12" s="15">
        <f>+'[1]Sgmto mensual PESV'!M12</f>
        <v>0</v>
      </c>
      <c r="E12" s="15">
        <f>+'[1]Sgmto mensual PESV'!N12</f>
        <v>0</v>
      </c>
      <c r="F12" s="15" t="str">
        <f t="shared" si="6"/>
        <v/>
      </c>
      <c r="G12" s="15"/>
      <c r="H12" s="15">
        <f>+'[1]Sgmto mensual PESV'!Y12</f>
        <v>0.05</v>
      </c>
      <c r="I12" s="15">
        <f>+'[1]Sgmto mensual PESV'!Z12</f>
        <v>0</v>
      </c>
      <c r="J12" s="15">
        <f t="shared" si="7"/>
        <v>0</v>
      </c>
      <c r="K12" s="15"/>
      <c r="L12" s="15">
        <f>+'[1]Sgmto mensual PESV'!AK12</f>
        <v>0</v>
      </c>
      <c r="M12" s="15">
        <f>+'[1]Sgmto mensual PESV'!AL12</f>
        <v>0</v>
      </c>
      <c r="N12" s="15" t="str">
        <f t="shared" si="8"/>
        <v/>
      </c>
      <c r="O12" s="15"/>
      <c r="P12" s="15">
        <f>+'[1]Sgmto mensual PESV'!AW12</f>
        <v>0.05</v>
      </c>
      <c r="Q12" s="15">
        <f>+'[1]Sgmto mensual PESV'!AX12</f>
        <v>0</v>
      </c>
      <c r="R12" s="15">
        <f t="shared" si="9"/>
        <v>0</v>
      </c>
      <c r="S12" s="16"/>
      <c r="T12" s="17">
        <f t="shared" si="10"/>
        <v>0.1</v>
      </c>
      <c r="U12" s="17">
        <f t="shared" si="10"/>
        <v>0</v>
      </c>
      <c r="V12" s="17">
        <f t="shared" si="11"/>
        <v>0</v>
      </c>
    </row>
    <row r="13" spans="1:30" ht="47.25" x14ac:dyDescent="0.25">
      <c r="A13" s="9" t="s">
        <v>22</v>
      </c>
      <c r="B13" s="10" t="s">
        <v>23</v>
      </c>
      <c r="C13" s="51"/>
      <c r="D13" s="15">
        <f>+'[1]Sgmto mensual PESV'!M13</f>
        <v>0.01</v>
      </c>
      <c r="E13" s="15">
        <f>+'[1]Sgmto mensual PESV'!N13</f>
        <v>0.01</v>
      </c>
      <c r="F13" s="15">
        <f t="shared" si="6"/>
        <v>1</v>
      </c>
      <c r="G13" s="48" t="s">
        <v>51</v>
      </c>
      <c r="H13" s="15">
        <f>+'[1]Sgmto mensual PESV'!Y13</f>
        <v>0.01</v>
      </c>
      <c r="I13" s="15">
        <f>+'[1]Sgmto mensual PESV'!Z13</f>
        <v>0</v>
      </c>
      <c r="J13" s="15">
        <f t="shared" si="7"/>
        <v>0</v>
      </c>
      <c r="K13" s="15"/>
      <c r="L13" s="15">
        <f>+'[1]Sgmto mensual PESV'!AK13</f>
        <v>0</v>
      </c>
      <c r="M13" s="15">
        <f>+'[1]Sgmto mensual PESV'!AL13</f>
        <v>0</v>
      </c>
      <c r="N13" s="15" t="str">
        <f t="shared" si="8"/>
        <v/>
      </c>
      <c r="O13" s="15"/>
      <c r="P13" s="15">
        <f>+'[1]Sgmto mensual PESV'!AW13</f>
        <v>0.01</v>
      </c>
      <c r="Q13" s="15">
        <f>+'[1]Sgmto mensual PESV'!AX13</f>
        <v>0</v>
      </c>
      <c r="R13" s="15">
        <f t="shared" si="9"/>
        <v>0</v>
      </c>
      <c r="S13" s="16"/>
      <c r="T13" s="17">
        <f t="shared" si="10"/>
        <v>0.03</v>
      </c>
      <c r="U13" s="17">
        <f t="shared" si="10"/>
        <v>0.01</v>
      </c>
      <c r="V13" s="17">
        <f t="shared" si="11"/>
        <v>0.33333333333333337</v>
      </c>
    </row>
    <row r="14" spans="1:30" ht="63" x14ac:dyDescent="0.25">
      <c r="A14" s="9" t="s">
        <v>24</v>
      </c>
      <c r="B14" s="10" t="s">
        <v>25</v>
      </c>
      <c r="C14" s="51"/>
      <c r="D14" s="15">
        <f>+'[1]Sgmto mensual PESV'!M14</f>
        <v>0</v>
      </c>
      <c r="E14" s="15">
        <f>+'[1]Sgmto mensual PESV'!N14</f>
        <v>0</v>
      </c>
      <c r="F14" s="15" t="str">
        <f t="shared" si="6"/>
        <v/>
      </c>
      <c r="G14" s="15"/>
      <c r="H14" s="15">
        <f>+'[1]Sgmto mensual PESV'!Y14</f>
        <v>0</v>
      </c>
      <c r="I14" s="15">
        <f>+'[1]Sgmto mensual PESV'!Z14</f>
        <v>0</v>
      </c>
      <c r="J14" s="15" t="str">
        <f t="shared" si="7"/>
        <v/>
      </c>
      <c r="K14" s="15"/>
      <c r="L14" s="15">
        <f>+'[1]Sgmto mensual PESV'!AK14</f>
        <v>0.01</v>
      </c>
      <c r="M14" s="15">
        <f>+'[1]Sgmto mensual PESV'!AL14</f>
        <v>0</v>
      </c>
      <c r="N14" s="15">
        <f t="shared" si="8"/>
        <v>0</v>
      </c>
      <c r="O14" s="15"/>
      <c r="P14" s="15">
        <f>+'[1]Sgmto mensual PESV'!AW14</f>
        <v>0.01</v>
      </c>
      <c r="Q14" s="15">
        <f>+'[1]Sgmto mensual PESV'!AX14</f>
        <v>0</v>
      </c>
      <c r="R14" s="15">
        <f t="shared" si="9"/>
        <v>0</v>
      </c>
      <c r="S14" s="16"/>
      <c r="T14" s="17">
        <f t="shared" si="10"/>
        <v>0.02</v>
      </c>
      <c r="U14" s="17">
        <f t="shared" si="10"/>
        <v>0</v>
      </c>
      <c r="V14" s="17">
        <f t="shared" si="11"/>
        <v>0</v>
      </c>
    </row>
    <row r="15" spans="1:30" ht="47.25" x14ac:dyDescent="0.25">
      <c r="A15" s="9" t="s">
        <v>26</v>
      </c>
      <c r="B15" s="10" t="s">
        <v>25</v>
      </c>
      <c r="C15" s="51"/>
      <c r="D15" s="15">
        <f>+'[1]Sgmto mensual PESV'!M15</f>
        <v>0</v>
      </c>
      <c r="E15" s="15">
        <f>+'[1]Sgmto mensual PESV'!N15</f>
        <v>0</v>
      </c>
      <c r="F15" s="15" t="str">
        <f t="shared" si="6"/>
        <v/>
      </c>
      <c r="G15" s="15"/>
      <c r="H15" s="15">
        <f>+'[1]Sgmto mensual PESV'!Y15</f>
        <v>0</v>
      </c>
      <c r="I15" s="15">
        <f>+'[1]Sgmto mensual PESV'!Z15</f>
        <v>0</v>
      </c>
      <c r="J15" s="15" t="str">
        <f t="shared" si="7"/>
        <v/>
      </c>
      <c r="K15" s="15"/>
      <c r="L15" s="15">
        <f>+'[1]Sgmto mensual PESV'!AK15</f>
        <v>0</v>
      </c>
      <c r="M15" s="15">
        <f>+'[1]Sgmto mensual PESV'!AL15</f>
        <v>0</v>
      </c>
      <c r="N15" s="15" t="str">
        <f t="shared" si="8"/>
        <v/>
      </c>
      <c r="O15" s="15"/>
      <c r="P15" s="15">
        <f>+'[1]Sgmto mensual PESV'!AW15</f>
        <v>0.01</v>
      </c>
      <c r="Q15" s="15">
        <f>+'[1]Sgmto mensual PESV'!AX15</f>
        <v>0</v>
      </c>
      <c r="R15" s="15">
        <f t="shared" si="9"/>
        <v>0</v>
      </c>
      <c r="S15" s="16"/>
      <c r="T15" s="17">
        <f t="shared" si="10"/>
        <v>0.01</v>
      </c>
      <c r="U15" s="17">
        <f t="shared" si="10"/>
        <v>0</v>
      </c>
      <c r="V15" s="17">
        <f t="shared" si="11"/>
        <v>0</v>
      </c>
    </row>
    <row r="16" spans="1:30" ht="48" thickBot="1" x14ac:dyDescent="0.3">
      <c r="A16" s="18" t="s">
        <v>27</v>
      </c>
      <c r="B16" s="10" t="s">
        <v>25</v>
      </c>
      <c r="C16" s="52"/>
      <c r="D16" s="19">
        <f>+'[1]Sgmto mensual PESV'!M16</f>
        <v>0.01</v>
      </c>
      <c r="E16" s="19">
        <f>+'[1]Sgmto mensual PESV'!N16</f>
        <v>0.01</v>
      </c>
      <c r="F16" s="19">
        <f t="shared" si="6"/>
        <v>1</v>
      </c>
      <c r="G16" s="49" t="s">
        <v>52</v>
      </c>
      <c r="H16" s="19">
        <f>+'[1]Sgmto mensual PESV'!Y16</f>
        <v>0.01</v>
      </c>
      <c r="I16" s="19">
        <f>+'[1]Sgmto mensual PESV'!Z16</f>
        <v>0</v>
      </c>
      <c r="J16" s="19">
        <f t="shared" si="7"/>
        <v>0</v>
      </c>
      <c r="K16" s="19"/>
      <c r="L16" s="19">
        <f>+'[1]Sgmto mensual PESV'!AK16</f>
        <v>0</v>
      </c>
      <c r="M16" s="19">
        <f>+'[1]Sgmto mensual PESV'!AL16</f>
        <v>0</v>
      </c>
      <c r="N16" s="19" t="str">
        <f t="shared" si="8"/>
        <v/>
      </c>
      <c r="O16" s="19"/>
      <c r="P16" s="19">
        <f>+'[1]Sgmto mensual PESV'!AW16</f>
        <v>0.02</v>
      </c>
      <c r="Q16" s="19">
        <f>+'[1]Sgmto mensual PESV'!AX16</f>
        <v>0</v>
      </c>
      <c r="R16" s="19">
        <f t="shared" si="9"/>
        <v>0</v>
      </c>
      <c r="S16" s="20"/>
      <c r="T16" s="21">
        <f t="shared" si="10"/>
        <v>0.04</v>
      </c>
      <c r="U16" s="21">
        <f t="shared" si="10"/>
        <v>0.01</v>
      </c>
      <c r="V16" s="21">
        <f t="shared" si="11"/>
        <v>0.25</v>
      </c>
      <c r="AD16" s="23">
        <f>10/14</f>
        <v>0.7142857142857143</v>
      </c>
    </row>
    <row r="17" spans="1:29" s="2" customFormat="1" ht="19.5" thickBot="1" x14ac:dyDescent="0.3">
      <c r="A17" s="71" t="s">
        <v>28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</row>
    <row r="18" spans="1:29" ht="48" thickBot="1" x14ac:dyDescent="0.3">
      <c r="A18" s="24" t="s">
        <v>29</v>
      </c>
      <c r="B18" s="25" t="s">
        <v>30</v>
      </c>
      <c r="C18" s="50">
        <v>12</v>
      </c>
      <c r="D18" s="11">
        <f>+'[1]Sgmto mensual PESV'!M18</f>
        <v>0.02</v>
      </c>
      <c r="E18" s="11">
        <f>+'[1]Sgmto mensual PESV'!N18</f>
        <v>0.02</v>
      </c>
      <c r="F18" s="11">
        <f t="shared" ref="F18:F20" si="12">+IFERROR(E18/D18,"")</f>
        <v>1</v>
      </c>
      <c r="G18" s="11"/>
      <c r="H18" s="11">
        <f>+'[1]Sgmto mensual PESV'!Y18</f>
        <v>0.02</v>
      </c>
      <c r="I18" s="11">
        <f>+'[1]Sgmto mensual PESV'!Z18</f>
        <v>0</v>
      </c>
      <c r="J18" s="11">
        <f t="shared" ref="J18:J20" si="13">+IFERROR(I18/H18,"")</f>
        <v>0</v>
      </c>
      <c r="K18" s="11"/>
      <c r="L18" s="11">
        <f>+'[1]Sgmto mensual PESV'!AK18</f>
        <v>0.02</v>
      </c>
      <c r="M18" s="11">
        <f>+'[1]Sgmto mensual PESV'!AL18</f>
        <v>0</v>
      </c>
      <c r="N18" s="11">
        <f t="shared" ref="N18:N20" si="14">+IFERROR(M18/L18,"")</f>
        <v>0</v>
      </c>
      <c r="O18" s="11"/>
      <c r="P18" s="11">
        <f>+'[1]Sgmto mensual PESV'!AW18</f>
        <v>0.02</v>
      </c>
      <c r="Q18" s="11">
        <f>+'[1]Sgmto mensual PESV'!AX18</f>
        <v>0</v>
      </c>
      <c r="R18" s="11">
        <f t="shared" ref="R18:R20" si="15">+IFERROR(Q18/P18,"")</f>
        <v>0</v>
      </c>
      <c r="S18" s="12"/>
      <c r="T18" s="13">
        <f t="shared" ref="T18:U20" si="16">+P18+L18+H18+D18</f>
        <v>0.08</v>
      </c>
      <c r="U18" s="13">
        <f t="shared" si="16"/>
        <v>0.02</v>
      </c>
      <c r="V18" s="13">
        <f t="shared" ref="V18:V20" si="17">+IFERROR(U18/T18,"")</f>
        <v>0.25</v>
      </c>
    </row>
    <row r="19" spans="1:29" ht="48" thickBot="1" x14ac:dyDescent="0.3">
      <c r="A19" s="26" t="s">
        <v>31</v>
      </c>
      <c r="B19" s="25" t="s">
        <v>30</v>
      </c>
      <c r="C19" s="51"/>
      <c r="D19" s="15">
        <f>+'[1]Sgmto mensual PESV'!M19</f>
        <v>0.01</v>
      </c>
      <c r="E19" s="15">
        <f>+'[1]Sgmto mensual PESV'!N19</f>
        <v>0.01</v>
      </c>
      <c r="F19" s="15">
        <f t="shared" si="12"/>
        <v>1</v>
      </c>
      <c r="G19" s="15"/>
      <c r="H19" s="15">
        <f>+'[1]Sgmto mensual PESV'!Y19</f>
        <v>0.01</v>
      </c>
      <c r="I19" s="15">
        <f>+'[1]Sgmto mensual PESV'!Z19</f>
        <v>0</v>
      </c>
      <c r="J19" s="15">
        <f t="shared" si="13"/>
        <v>0</v>
      </c>
      <c r="K19" s="15"/>
      <c r="L19" s="15">
        <f>+'[1]Sgmto mensual PESV'!AK19</f>
        <v>0.01</v>
      </c>
      <c r="M19" s="15">
        <f>+'[1]Sgmto mensual PESV'!AL19</f>
        <v>0</v>
      </c>
      <c r="N19" s="15">
        <f t="shared" si="14"/>
        <v>0</v>
      </c>
      <c r="O19" s="15"/>
      <c r="P19" s="15">
        <f>+'[1]Sgmto mensual PESV'!AW19</f>
        <v>0.01</v>
      </c>
      <c r="Q19" s="15">
        <f>+'[1]Sgmto mensual PESV'!AX19</f>
        <v>0</v>
      </c>
      <c r="R19" s="15">
        <f t="shared" si="15"/>
        <v>0</v>
      </c>
      <c r="S19" s="16"/>
      <c r="T19" s="17">
        <f t="shared" si="16"/>
        <v>0.04</v>
      </c>
      <c r="U19" s="17">
        <f t="shared" si="16"/>
        <v>0.01</v>
      </c>
      <c r="V19" s="17">
        <f t="shared" si="17"/>
        <v>0.25</v>
      </c>
    </row>
    <row r="20" spans="1:29" ht="48" thickBot="1" x14ac:dyDescent="0.3">
      <c r="A20" s="27" t="s">
        <v>32</v>
      </c>
      <c r="B20" s="25" t="s">
        <v>30</v>
      </c>
      <c r="C20" s="52"/>
      <c r="D20" s="19">
        <f>+'[1]Sgmto mensual PESV'!M20</f>
        <v>0.02</v>
      </c>
      <c r="E20" s="19">
        <f>+'[1]Sgmto mensual PESV'!N20</f>
        <v>0.02</v>
      </c>
      <c r="F20" s="19">
        <f t="shared" si="12"/>
        <v>1</v>
      </c>
      <c r="G20" s="19"/>
      <c r="H20" s="19">
        <f>+'[1]Sgmto mensual PESV'!Y20</f>
        <v>0.02</v>
      </c>
      <c r="I20" s="19">
        <f>+'[1]Sgmto mensual PESV'!Z20</f>
        <v>0</v>
      </c>
      <c r="J20" s="19">
        <f t="shared" si="13"/>
        <v>0</v>
      </c>
      <c r="K20" s="19"/>
      <c r="L20" s="19">
        <f>+'[1]Sgmto mensual PESV'!AK20</f>
        <v>0.02</v>
      </c>
      <c r="M20" s="19">
        <f>+'[1]Sgmto mensual PESV'!AL20</f>
        <v>0</v>
      </c>
      <c r="N20" s="19">
        <f t="shared" si="14"/>
        <v>0</v>
      </c>
      <c r="O20" s="19"/>
      <c r="P20" s="19">
        <f>+'[1]Sgmto mensual PESV'!AW20</f>
        <v>0.02</v>
      </c>
      <c r="Q20" s="19">
        <f>+'[1]Sgmto mensual PESV'!AX20</f>
        <v>0</v>
      </c>
      <c r="R20" s="19">
        <f t="shared" si="15"/>
        <v>0</v>
      </c>
      <c r="S20" s="20"/>
      <c r="T20" s="21">
        <f t="shared" si="16"/>
        <v>0.08</v>
      </c>
      <c r="U20" s="21">
        <f t="shared" si="16"/>
        <v>0.02</v>
      </c>
      <c r="V20" s="21">
        <f t="shared" si="17"/>
        <v>0.25</v>
      </c>
    </row>
    <row r="21" spans="1:29" s="2" customFormat="1" ht="19.5" thickBot="1" x14ac:dyDescent="0.3">
      <c r="A21" s="71" t="s">
        <v>33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</row>
    <row r="22" spans="1:29" ht="48" thickBot="1" x14ac:dyDescent="0.3">
      <c r="A22" s="22" t="s">
        <v>34</v>
      </c>
      <c r="B22" s="25" t="s">
        <v>30</v>
      </c>
      <c r="C22" s="50">
        <v>5</v>
      </c>
      <c r="D22" s="28">
        <f>+'[1]Sgmto mensual PESV'!M22</f>
        <v>0</v>
      </c>
      <c r="E22" s="11">
        <f>+'[1]Sgmto mensual PESV'!N22</f>
        <v>0</v>
      </c>
      <c r="F22" s="11" t="str">
        <f t="shared" ref="F22:F25" si="18">+IFERROR(E22/D22,"")</f>
        <v/>
      </c>
      <c r="G22" s="11"/>
      <c r="H22" s="11">
        <f>+'[1]Sgmto mensual PESV'!Y22</f>
        <v>0</v>
      </c>
      <c r="I22" s="11">
        <f>+'[1]Sgmto mensual PESV'!Z22</f>
        <v>0</v>
      </c>
      <c r="J22" s="11" t="str">
        <f t="shared" ref="J22:J25" si="19">+IFERROR(I22/H22,"")</f>
        <v/>
      </c>
      <c r="K22" s="11"/>
      <c r="L22" s="11">
        <f>+'[1]Sgmto mensual PESV'!AK22</f>
        <v>5.0000000000000001E-3</v>
      </c>
      <c r="M22" s="11">
        <f>+'[1]Sgmto mensual PESV'!AL22</f>
        <v>0</v>
      </c>
      <c r="N22" s="11">
        <f t="shared" ref="N22:N25" si="20">+IFERROR(M22/L22,"")</f>
        <v>0</v>
      </c>
      <c r="O22" s="11"/>
      <c r="P22" s="11">
        <f>+'[1]Sgmto mensual PESV'!AW22</f>
        <v>1.4999999999999999E-2</v>
      </c>
      <c r="Q22" s="11">
        <f>+'[1]Sgmto mensual PESV'!AX22</f>
        <v>0</v>
      </c>
      <c r="R22" s="11">
        <f t="shared" ref="R22:R25" si="21">+IFERROR(Q22/P22,"")</f>
        <v>0</v>
      </c>
      <c r="S22" s="12"/>
      <c r="T22" s="13">
        <f t="shared" ref="T22:U25" si="22">+P22+L22+H22+D22</f>
        <v>0.02</v>
      </c>
      <c r="U22" s="13">
        <f t="shared" si="22"/>
        <v>0</v>
      </c>
      <c r="V22" s="29">
        <f t="shared" ref="V22:V25" si="23">+IFERROR(U22/T22,"")</f>
        <v>0</v>
      </c>
    </row>
    <row r="23" spans="1:29" ht="48" thickBot="1" x14ac:dyDescent="0.3">
      <c r="A23" s="9" t="s">
        <v>35</v>
      </c>
      <c r="B23" s="25" t="s">
        <v>30</v>
      </c>
      <c r="C23" s="51"/>
      <c r="D23" s="30">
        <f>+'[1]Sgmto mensual PESV'!M23</f>
        <v>0</v>
      </c>
      <c r="E23" s="15">
        <f>+'[1]Sgmto mensual PESV'!N23</f>
        <v>0</v>
      </c>
      <c r="F23" s="15" t="str">
        <f t="shared" si="18"/>
        <v/>
      </c>
      <c r="G23" s="15"/>
      <c r="H23" s="15">
        <f>+'[1]Sgmto mensual PESV'!Y23</f>
        <v>0.02</v>
      </c>
      <c r="I23" s="15">
        <f>+'[1]Sgmto mensual PESV'!Z23</f>
        <v>0</v>
      </c>
      <c r="J23" s="15">
        <f t="shared" si="19"/>
        <v>0</v>
      </c>
      <c r="K23" s="15"/>
      <c r="L23" s="15">
        <f>+'[1]Sgmto mensual PESV'!AK23</f>
        <v>0</v>
      </c>
      <c r="M23" s="15">
        <f>+'[1]Sgmto mensual PESV'!AL23</f>
        <v>0</v>
      </c>
      <c r="N23" s="15" t="str">
        <f t="shared" si="20"/>
        <v/>
      </c>
      <c r="O23" s="15"/>
      <c r="P23" s="15">
        <f>+'[1]Sgmto mensual PESV'!AW23</f>
        <v>0</v>
      </c>
      <c r="Q23" s="15">
        <f>+'[1]Sgmto mensual PESV'!AX23</f>
        <v>0</v>
      </c>
      <c r="R23" s="15" t="str">
        <f t="shared" si="21"/>
        <v/>
      </c>
      <c r="S23" s="16"/>
      <c r="T23" s="17">
        <f t="shared" si="22"/>
        <v>0.02</v>
      </c>
      <c r="U23" s="17">
        <f t="shared" si="22"/>
        <v>0</v>
      </c>
      <c r="V23" s="31">
        <f t="shared" si="23"/>
        <v>0</v>
      </c>
    </row>
    <row r="24" spans="1:29" ht="48" thickBot="1" x14ac:dyDescent="0.3">
      <c r="A24" s="9" t="s">
        <v>36</v>
      </c>
      <c r="B24" s="25" t="s">
        <v>30</v>
      </c>
      <c r="C24" s="51"/>
      <c r="D24" s="30">
        <f>+'[1]Sgmto mensual PESV'!M24</f>
        <v>0</v>
      </c>
      <c r="E24" s="15">
        <f>+'[1]Sgmto mensual PESV'!N24</f>
        <v>0</v>
      </c>
      <c r="F24" s="15" t="str">
        <f t="shared" si="18"/>
        <v/>
      </c>
      <c r="G24" s="15"/>
      <c r="H24" s="15">
        <f>+'[1]Sgmto mensual PESV'!Y24</f>
        <v>0</v>
      </c>
      <c r="I24" s="15">
        <f>+'[1]Sgmto mensual PESV'!Z24</f>
        <v>0</v>
      </c>
      <c r="J24" s="15" t="str">
        <f t="shared" si="19"/>
        <v/>
      </c>
      <c r="K24" s="15"/>
      <c r="L24" s="15">
        <f>+'[1]Sgmto mensual PESV'!AK24</f>
        <v>5.0000000000000001E-3</v>
      </c>
      <c r="M24" s="15">
        <f>+'[1]Sgmto mensual PESV'!AL24</f>
        <v>0</v>
      </c>
      <c r="N24" s="15">
        <f t="shared" si="20"/>
        <v>0</v>
      </c>
      <c r="O24" s="15"/>
      <c r="P24" s="15">
        <f>+'[1]Sgmto mensual PESV'!AW24</f>
        <v>1.4999999999999999E-2</v>
      </c>
      <c r="Q24" s="15">
        <f>+'[1]Sgmto mensual PESV'!AX24</f>
        <v>0</v>
      </c>
      <c r="R24" s="15">
        <f t="shared" si="21"/>
        <v>0</v>
      </c>
      <c r="S24" s="16"/>
      <c r="T24" s="17">
        <f t="shared" si="22"/>
        <v>0.02</v>
      </c>
      <c r="U24" s="17">
        <f t="shared" si="22"/>
        <v>0</v>
      </c>
      <c r="V24" s="31">
        <f t="shared" si="23"/>
        <v>0</v>
      </c>
    </row>
    <row r="25" spans="1:29" ht="63.75" thickBot="1" x14ac:dyDescent="0.3">
      <c r="A25" s="18" t="s">
        <v>37</v>
      </c>
      <c r="B25" s="25" t="s">
        <v>30</v>
      </c>
      <c r="C25" s="52"/>
      <c r="D25" s="32">
        <f>+'[1]Sgmto mensual PESV'!M25</f>
        <v>0</v>
      </c>
      <c r="E25" s="19">
        <f>+'[1]Sgmto mensual PESV'!N25</f>
        <v>0</v>
      </c>
      <c r="F25" s="19" t="str">
        <f t="shared" si="18"/>
        <v/>
      </c>
      <c r="G25" s="19"/>
      <c r="H25" s="19">
        <f>+'[1]Sgmto mensual PESV'!Y25</f>
        <v>0</v>
      </c>
      <c r="I25" s="19">
        <f>+'[1]Sgmto mensual PESV'!Z25</f>
        <v>0</v>
      </c>
      <c r="J25" s="19" t="str">
        <f t="shared" si="19"/>
        <v/>
      </c>
      <c r="K25" s="19"/>
      <c r="L25" s="19">
        <f>+'[1]Sgmto mensual PESV'!AK25</f>
        <v>2.5000000000000001E-2</v>
      </c>
      <c r="M25" s="19">
        <f>+'[1]Sgmto mensual PESV'!AL25</f>
        <v>0</v>
      </c>
      <c r="N25" s="19">
        <f t="shared" si="20"/>
        <v>0</v>
      </c>
      <c r="O25" s="19"/>
      <c r="P25" s="19">
        <f>+'[1]Sgmto mensual PESV'!AW25</f>
        <v>1.4999999999999999E-2</v>
      </c>
      <c r="Q25" s="19">
        <f>+'[1]Sgmto mensual PESV'!AX25</f>
        <v>0</v>
      </c>
      <c r="R25" s="19">
        <f t="shared" si="21"/>
        <v>0</v>
      </c>
      <c r="S25" s="20"/>
      <c r="T25" s="21">
        <f t="shared" si="22"/>
        <v>0.04</v>
      </c>
      <c r="U25" s="21">
        <f t="shared" si="22"/>
        <v>0</v>
      </c>
      <c r="V25" s="33">
        <f t="shared" si="23"/>
        <v>0</v>
      </c>
    </row>
    <row r="26" spans="1:29" s="2" customFormat="1" ht="19.5" thickBot="1" x14ac:dyDescent="0.3">
      <c r="A26" s="71" t="s">
        <v>38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</row>
    <row r="27" spans="1:29" ht="63" x14ac:dyDescent="0.25">
      <c r="A27" s="24" t="s">
        <v>39</v>
      </c>
      <c r="B27" s="10" t="s">
        <v>25</v>
      </c>
      <c r="C27" s="50">
        <v>5</v>
      </c>
      <c r="D27" s="28">
        <f>+'[1]Sgmto mensual PESV'!M27</f>
        <v>0.02</v>
      </c>
      <c r="E27" s="11">
        <f>+'[1]Sgmto mensual PESV'!N27</f>
        <v>0.02</v>
      </c>
      <c r="F27" s="11">
        <f t="shared" ref="F27:F29" si="24">+IFERROR(E27/D27,"")</f>
        <v>1</v>
      </c>
      <c r="G27" s="47" t="s">
        <v>53</v>
      </c>
      <c r="H27" s="11">
        <f>+'[1]Sgmto mensual PESV'!Y27</f>
        <v>0</v>
      </c>
      <c r="I27" s="11">
        <f>+'[1]Sgmto mensual PESV'!Z27</f>
        <v>0</v>
      </c>
      <c r="J27" s="11" t="str">
        <f t="shared" ref="J27:J29" si="25">+IFERROR(I27/H27,"")</f>
        <v/>
      </c>
      <c r="K27" s="11"/>
      <c r="L27" s="11">
        <f>+'[1]Sgmto mensual PESV'!AK27</f>
        <v>0.02</v>
      </c>
      <c r="M27" s="11">
        <f>+'[1]Sgmto mensual PESV'!AL27</f>
        <v>0</v>
      </c>
      <c r="N27" s="11">
        <f t="shared" ref="N27:N29" si="26">+IFERROR(M27/L27,"")</f>
        <v>0</v>
      </c>
      <c r="O27" s="11"/>
      <c r="P27" s="11">
        <f>+'[1]Sgmto mensual PESV'!AW27</f>
        <v>0.02</v>
      </c>
      <c r="Q27" s="11">
        <f>+'[1]Sgmto mensual PESV'!AX27</f>
        <v>0</v>
      </c>
      <c r="R27" s="11">
        <f t="shared" ref="R27:R29" si="27">+IFERROR(Q27/P27,"")</f>
        <v>0</v>
      </c>
      <c r="S27" s="12"/>
      <c r="T27" s="13">
        <f>+P27+L27+H27+D27</f>
        <v>0.06</v>
      </c>
      <c r="U27" s="13">
        <f>+Q27+M27+I27+E27</f>
        <v>0.02</v>
      </c>
      <c r="V27" s="29">
        <f t="shared" ref="V27:V29" si="28">+IFERROR(U27/T27,"")</f>
        <v>0.33333333333333337</v>
      </c>
      <c r="AC27" s="23"/>
    </row>
    <row r="28" spans="1:29" ht="48" thickBot="1" x14ac:dyDescent="0.3">
      <c r="A28" s="18" t="s">
        <v>40</v>
      </c>
      <c r="B28" s="10" t="s">
        <v>25</v>
      </c>
      <c r="C28" s="52"/>
      <c r="D28" s="34">
        <f>+'[1]Sgmto mensual PESV'!M28</f>
        <v>0</v>
      </c>
      <c r="E28" s="35">
        <f>+'[1]Sgmto mensual PESV'!N28</f>
        <v>0</v>
      </c>
      <c r="F28" s="35" t="str">
        <f t="shared" si="24"/>
        <v/>
      </c>
      <c r="G28" s="35"/>
      <c r="H28" s="35">
        <f>+'[1]Sgmto mensual PESV'!Y28</f>
        <v>0.02</v>
      </c>
      <c r="I28" s="35">
        <f>+'[1]Sgmto mensual PESV'!Z28</f>
        <v>0</v>
      </c>
      <c r="J28" s="35">
        <f t="shared" si="25"/>
        <v>0</v>
      </c>
      <c r="K28" s="35"/>
      <c r="L28" s="35">
        <f>+'[1]Sgmto mensual PESV'!AK28</f>
        <v>0</v>
      </c>
      <c r="M28" s="35">
        <f>+'[1]Sgmto mensual PESV'!AL28</f>
        <v>0</v>
      </c>
      <c r="N28" s="35" t="str">
        <f t="shared" si="26"/>
        <v/>
      </c>
      <c r="O28" s="35"/>
      <c r="P28" s="35">
        <f>+'[1]Sgmto mensual PESV'!AW28</f>
        <v>0.02</v>
      </c>
      <c r="Q28" s="35">
        <f>+'[1]Sgmto mensual PESV'!AX28</f>
        <v>0</v>
      </c>
      <c r="R28" s="35">
        <f t="shared" si="27"/>
        <v>0</v>
      </c>
      <c r="S28" s="36"/>
      <c r="T28" s="37">
        <f>+P28+L28+H28+D28</f>
        <v>0.04</v>
      </c>
      <c r="U28" s="37">
        <f>+Q28+M28+I28+E28</f>
        <v>0</v>
      </c>
      <c r="V28" s="38">
        <f t="shared" si="28"/>
        <v>0</v>
      </c>
    </row>
    <row r="29" spans="1:29" s="1" customFormat="1" ht="19.5" thickBot="1" x14ac:dyDescent="0.3">
      <c r="A29" s="76" t="s">
        <v>41</v>
      </c>
      <c r="B29" s="84"/>
      <c r="C29" s="39">
        <f>+C27+C22+C7+C11+C18</f>
        <v>47</v>
      </c>
      <c r="D29" s="40">
        <f>+D7+D8+D9+D11+D12+D13+D14+D15+D16+D18+D19+D20+D22+D23+D24+D25+D27+D28</f>
        <v>0.26</v>
      </c>
      <c r="E29" s="40">
        <f>+E7+E8+E9+E11+E12+E13+E14+E15+E16+E18+E19+E20+E22+E23+E24+E25+E27+E28</f>
        <v>0.26</v>
      </c>
      <c r="F29" s="41">
        <f t="shared" si="24"/>
        <v>1</v>
      </c>
      <c r="G29" s="42"/>
      <c r="H29" s="40">
        <f>+H7+H8+H9+H11+H12+H13+H14+H15+H16+H18+H19+H20+H22+H23+H24+H25+H27+H28</f>
        <v>0.22999999999999998</v>
      </c>
      <c r="I29" s="40">
        <f>+I7+I8+I9+I11+I12+I13+I14+I15+I16+I18+I19+I20+I22+I23+I24+I25+I27+I28</f>
        <v>7.0000000000000007E-2</v>
      </c>
      <c r="J29" s="41">
        <f t="shared" si="25"/>
        <v>0.3043478260869566</v>
      </c>
      <c r="K29" s="42"/>
      <c r="L29" s="40">
        <f>+L7+L8+L9+L11+L12+L13+L14+L15+L16+L18+L19+L20+L22+L23+L24+L25+L27+L28</f>
        <v>0.13500000000000001</v>
      </c>
      <c r="M29" s="40">
        <f>+M7+M8+M9+M11+M12+M13+M14+M15+M16+M18+M19+M20+M22+M23+M24+M25+M27+M28</f>
        <v>0</v>
      </c>
      <c r="N29" s="41">
        <f t="shared" si="26"/>
        <v>0</v>
      </c>
      <c r="O29" s="42"/>
      <c r="P29" s="40">
        <f>+P7+P8+P9+P11+P12+P13+P14+P15+P16+P18+P19+P20+P22+P23+P24+P25+P27+P28</f>
        <v>0.37500000000000011</v>
      </c>
      <c r="Q29" s="40">
        <f>+Q7+Q8+Q9+Q11+Q12+Q13+Q14+Q15+Q16+Q18+Q19+Q20+Q22+Q23+Q24+Q25+Q27+Q28</f>
        <v>0</v>
      </c>
      <c r="R29" s="41">
        <f t="shared" si="27"/>
        <v>0</v>
      </c>
      <c r="S29" s="42"/>
      <c r="T29" s="40">
        <f>+T7+T8+T9+T11+T12+T13+T14+T15+T16+T18+T19+T20+T22+T23+T24+T25+T27+T28</f>
        <v>1.0000000000000002</v>
      </c>
      <c r="U29" s="40">
        <f>+U7+U8+U9+U11+U12+U13+U14+U15+U16+U18+U19+U20+U22+U23+U24+U25+U27+U28</f>
        <v>0.33000000000000007</v>
      </c>
      <c r="V29" s="43">
        <f t="shared" si="28"/>
        <v>0.33</v>
      </c>
    </row>
    <row r="30" spans="1:29" ht="16.5" thickBot="1" x14ac:dyDescent="0.3">
      <c r="C30" s="44"/>
    </row>
    <row r="31" spans="1:29" ht="16.5" thickBot="1" x14ac:dyDescent="0.3">
      <c r="A31" s="85" t="s">
        <v>42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7"/>
    </row>
    <row r="32" spans="1:29" ht="30" x14ac:dyDescent="0.25">
      <c r="A32" s="45" t="s">
        <v>43</v>
      </c>
      <c r="B32" s="78" t="s">
        <v>44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80"/>
    </row>
    <row r="33" spans="1:22" x14ac:dyDescent="0.25">
      <c r="A33" s="45" t="s">
        <v>45</v>
      </c>
      <c r="B33" s="78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80"/>
    </row>
    <row r="34" spans="1:22" x14ac:dyDescent="0.25">
      <c r="A34" s="45" t="s">
        <v>46</v>
      </c>
      <c r="B34" s="78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80"/>
    </row>
    <row r="35" spans="1:22" x14ac:dyDescent="0.25">
      <c r="A35" s="45" t="s">
        <v>47</v>
      </c>
      <c r="B35" s="78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80"/>
    </row>
    <row r="36" spans="1:22" ht="16.5" thickBot="1" x14ac:dyDescent="0.3">
      <c r="A36" s="46" t="s">
        <v>48</v>
      </c>
      <c r="B36" s="81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3"/>
    </row>
  </sheetData>
  <mergeCells count="23">
    <mergeCell ref="A1:V2"/>
    <mergeCell ref="B32:V36"/>
    <mergeCell ref="A21:V21"/>
    <mergeCell ref="C22:C25"/>
    <mergeCell ref="A26:V26"/>
    <mergeCell ref="C27:C28"/>
    <mergeCell ref="A29:B29"/>
    <mergeCell ref="A31:V31"/>
    <mergeCell ref="C18:C20"/>
    <mergeCell ref="A3:A5"/>
    <mergeCell ref="B3:B5"/>
    <mergeCell ref="C3:C5"/>
    <mergeCell ref="D3:V3"/>
    <mergeCell ref="D4:G4"/>
    <mergeCell ref="H4:K4"/>
    <mergeCell ref="L4:O4"/>
    <mergeCell ref="P4:S4"/>
    <mergeCell ref="T4:V4"/>
    <mergeCell ref="A6:V6"/>
    <mergeCell ref="C7:C9"/>
    <mergeCell ref="A10:V10"/>
    <mergeCell ref="C11:C16"/>
    <mergeCell ref="A17:V17"/>
  </mergeCells>
  <pageMargins left="0.7" right="0.7" top="0.75" bottom="0.75" header="0.3" footer="0.3"/>
  <pageSetup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 Trimestre-2020</vt:lpstr>
      <vt:lpstr>'1 Trimestre-2020'!Área_de_impresión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angela liliana ariza beltran</cp:lastModifiedBy>
  <dcterms:created xsi:type="dcterms:W3CDTF">2020-04-29T21:35:47Z</dcterms:created>
  <dcterms:modified xsi:type="dcterms:W3CDTF">2020-04-29T22:03:24Z</dcterms:modified>
</cp:coreProperties>
</file>