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CHIVOS MOVILIDAD SOSTENIBLE\ANO -2021\PESV\1. FORTALECIMIENTO INSTITUCIONAL\Publicación PESV Botón Transparencia\"/>
    </mc:Choice>
  </mc:AlternateContent>
  <bookViews>
    <workbookView xWindow="0" yWindow="0" windowWidth="19200" windowHeight="10905"/>
  </bookViews>
  <sheets>
    <sheet name="Plan PESV 2021 trimestral" sheetId="1" r:id="rId1"/>
  </sheets>
  <definedNames>
    <definedName name="_xlnm._FilterDatabase" localSheetId="0" hidden="1">'Plan PESV 2021 trimestral'!$A$4:$W$29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Q29" i="1"/>
  <c r="P29" i="1"/>
  <c r="N29" i="1"/>
  <c r="M29" i="1"/>
  <c r="L29" i="1"/>
  <c r="I29" i="1"/>
  <c r="J29" i="1"/>
  <c r="H29" i="1"/>
  <c r="E29" i="1"/>
  <c r="D29" i="1"/>
  <c r="W26" i="1"/>
  <c r="W24" i="1"/>
  <c r="W20" i="1"/>
  <c r="W12" i="1"/>
  <c r="W7" i="1"/>
  <c r="C29" i="1"/>
  <c r="U26" i="1"/>
  <c r="T7" i="1"/>
  <c r="T18" i="1" l="1"/>
  <c r="U8" i="1"/>
  <c r="T10" i="1"/>
  <c r="U13" i="1"/>
  <c r="T20" i="1"/>
  <c r="T26" i="1"/>
  <c r="V26" i="1" s="1"/>
  <c r="U16" i="1"/>
  <c r="U17" i="1"/>
  <c r="U22" i="1"/>
  <c r="T28" i="1"/>
  <c r="F29" i="1"/>
  <c r="W29" i="1"/>
  <c r="U10" i="1"/>
  <c r="U12" i="1"/>
  <c r="T16" i="1"/>
  <c r="T22" i="1"/>
  <c r="T24" i="1"/>
  <c r="T27" i="1"/>
  <c r="T8" i="1"/>
  <c r="T9" i="1"/>
  <c r="T14" i="1"/>
  <c r="T15" i="1"/>
  <c r="U24" i="1"/>
  <c r="U27" i="1"/>
  <c r="U9" i="1"/>
  <c r="U15" i="1"/>
  <c r="T12" i="1"/>
  <c r="T13" i="1"/>
  <c r="U21" i="1"/>
  <c r="U20" i="1"/>
  <c r="T17" i="1"/>
  <c r="T21" i="1"/>
  <c r="U7" i="1"/>
  <c r="V7" i="1" s="1"/>
  <c r="U14" i="1"/>
  <c r="U18" i="1"/>
  <c r="U28" i="1"/>
  <c r="U29" i="1" l="1"/>
  <c r="V20" i="1"/>
  <c r="V9" i="1"/>
  <c r="V22" i="1"/>
  <c r="V18" i="1"/>
  <c r="V16" i="1"/>
  <c r="V8" i="1"/>
  <c r="V10" i="1"/>
  <c r="V15" i="1"/>
  <c r="V27" i="1"/>
  <c r="V12" i="1"/>
  <c r="T29" i="1"/>
  <c r="V29" i="1" s="1"/>
  <c r="V14" i="1"/>
  <c r="V13" i="1"/>
  <c r="V17" i="1"/>
  <c r="V28" i="1"/>
  <c r="V24" i="1"/>
  <c r="V21" i="1"/>
</calcChain>
</file>

<file path=xl/sharedStrings.xml><?xml version="1.0" encoding="utf-8"?>
<sst xmlns="http://schemas.openxmlformats.org/spreadsheetml/2006/main" count="124" uniqueCount="57">
  <si>
    <t>PLAN DE ACCIÓN ANUAL - PLAN ESTRATÉGICO DE SEGURIDAD VIAL 2021</t>
  </si>
  <si>
    <t>DESCRIPCION DE LA ACTIVIDAD</t>
  </si>
  <si>
    <t>RESPONSABLE</t>
  </si>
  <si>
    <t># actividades</t>
  </si>
  <si>
    <t>RESULTADO %</t>
  </si>
  <si>
    <t>Programado</t>
  </si>
  <si>
    <t>Ejecutado</t>
  </si>
  <si>
    <t>%Ejec</t>
  </si>
  <si>
    <t>FORTALECIMIENTO DE LA GESTIÓN INSTITUCIONAL -30%</t>
  </si>
  <si>
    <t>Actualizar las actividades del PESV y presentar el cronograma final vigencia 2021</t>
  </si>
  <si>
    <t>Dirección Administrativa y Financiera</t>
  </si>
  <si>
    <t xml:space="preserve">Incluir políticas de la entidad en materia de seguridad vial,  en la Res. 248 de 2020- Administración uso y manejo de los vehículos de la SG. </t>
  </si>
  <si>
    <t>Elaborar y presentar el informe de Gestión del Plan Estratégico de Seguridad Vial trimestralmente.</t>
  </si>
  <si>
    <t>Realizar la programación y ejecutar las actividades de la semana de la Seguridad Vial de la Secretaría General, de acuerdo con los lineamientos de la Secretaría de Movilidad.</t>
  </si>
  <si>
    <t>COMPORTAMIENTO HUMANO -30%</t>
  </si>
  <si>
    <t>Analizar los resultados de las pruebas teórico practicas a los conductores de la Secretarìa General.</t>
  </si>
  <si>
    <t>Dirección de Talento Humano-Dirección Administrativa y Financiera</t>
  </si>
  <si>
    <t>Divulgar las políticas y lineamientos del Plan Estratégico de Seguridad Vial de la Secretaría General (PCI)</t>
  </si>
  <si>
    <t>Seguimiento control de comparendo a conductores</t>
  </si>
  <si>
    <t>Subdirección Servicios Administrativos-Dirección Administrativa y Financiera</t>
  </si>
  <si>
    <t>Capacitación en manejo defensivo para los conductores de la Entidad</t>
  </si>
  <si>
    <t>Revisar mínimo dos veces al año que la documentación de los conductores de la Entidad se encuentre completa y actualizada en los expedientes respectivos.</t>
  </si>
  <si>
    <t>Capacitación en actores viales para los conductores de la Entidad</t>
  </si>
  <si>
    <t>Hacer seguimiento a las campañas de sensibilización  a los servidores de la entidad en inducción o reinducción en los temas de sefguridad vial en coordinación con TH</t>
  </si>
  <si>
    <t>VEHICULOS SEGUROS -20%</t>
  </si>
  <si>
    <t>Revisar que la información del vehículo se encuentre debidamente registrada y actualizada en la hoja de vida correspondiente</t>
  </si>
  <si>
    <t>Consolidar y analizar los formatos de chequeo preoperacional de los vehículos del parque automotor y revisar las gestiones realizadas.</t>
  </si>
  <si>
    <t>Verificar ejecucion Plan de mantenimiento preventivo.Consolidar y analizar el Informe mantenimiento vehículos.</t>
  </si>
  <si>
    <t>INFRAESTRUCTURA SEGURA -10%</t>
  </si>
  <si>
    <t>Realizar seguimiento para la adecuación (demarcación y señalización) de los parqueaderos  de la Imprenta Distrital y mantenimiento otras sedes</t>
  </si>
  <si>
    <t>ATENCIÓN A VÍCTIMAS -10%</t>
  </si>
  <si>
    <t>Actualizar la matriz de riesgos PESV en alineación con la norma GTC45 para la vigncia 2021</t>
  </si>
  <si>
    <t>Hacer seguimiento a los incidentes de transito ocurridos durante la vigencia 2021 y verificar la realización de sensibilizaciones cuando haya lugar.</t>
  </si>
  <si>
    <t>Realizar seguimiento a la sesibilización de las lecciones aprendidas  de accidentes de tránsito durante la vigencia 2021</t>
  </si>
  <si>
    <t>TOTALES</t>
  </si>
  <si>
    <t>PONDERACIÓN PILARES</t>
  </si>
  <si>
    <t>1. FORTALECIMIENTO GESTIÓN INSTITUCIONAL -30%</t>
  </si>
  <si>
    <t>El porcentaje correspondiente a cada pilar del plan estratégico de seguridad vial fue determinado de acuerdo con la Ley 1503 de 2011 y la Resolución No 1565 de 2014, las cuales indican los pesos que se debe determinar en cada uno</t>
  </si>
  <si>
    <t>2. COMPORTAMIENTO HUMANO -30%</t>
  </si>
  <si>
    <t>3. VEHÍCULOS SEGUROS -20%</t>
  </si>
  <si>
    <t>4. INFRAESTRUCTURA SEGURA -10%</t>
  </si>
  <si>
    <t>5. ATENCIÓN A VÍCTIMAS -10%</t>
  </si>
  <si>
    <t>Observaciones</t>
  </si>
  <si>
    <t/>
  </si>
  <si>
    <t>Acumulado Trimestre 1</t>
  </si>
  <si>
    <t>Acumulado Trimestre 2</t>
  </si>
  <si>
    <t>Acumulado Trimestre 3</t>
  </si>
  <si>
    <t>Acumulado Trimestre 4</t>
  </si>
  <si>
    <t>SEGUIMIENTO TRIMESTRAL PESV 2021</t>
  </si>
  <si>
    <t>Acumulado Anual</t>
  </si>
  <si>
    <t>Se identificaron las actividades del PESV a desarrollar para 2021</t>
  </si>
  <si>
    <t>Se adelantó capacitación en coordinación con SST</t>
  </si>
  <si>
    <t>Se adelantó revisión del aplicativo SHV en coordinación con Sistemas</t>
  </si>
  <si>
    <t>Se realizó el análisis de los formatos y se adelantó reunión de retroalimentación con los conductores</t>
  </si>
  <si>
    <t>Se adelantó el inventario de los parqueaderos en todas las sedes para determinar necesidades</t>
  </si>
  <si>
    <t>Se están desarrollando las actividades tendentes a consolidar el Plan de Mantenimiento Preventivo</t>
  </si>
  <si>
    <t>En coordinación con SST se actualizó la matriz de riesgos y se elaboró un cronograma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</si>
</sst>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37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9" fontId="4" fillId="2" borderId="24" xfId="1" applyNumberFormat="1" applyFont="1" applyFill="1" applyBorder="1" applyAlignment="1">
      <alignment vertical="center"/>
    </xf>
    <xf numFmtId="9" fontId="4" fillId="2" borderId="25" xfId="1" applyNumberFormat="1" applyFont="1" applyFill="1" applyBorder="1" applyAlignment="1">
      <alignment vertical="center"/>
    </xf>
    <xf numFmtId="9" fontId="4" fillId="0" borderId="25" xfId="1" applyNumberFormat="1" applyFont="1" applyFill="1" applyBorder="1" applyAlignment="1">
      <alignment vertical="center"/>
    </xf>
    <xf numFmtId="9" fontId="4" fillId="0" borderId="24" xfId="1" applyNumberFormat="1" applyFont="1" applyFill="1" applyBorder="1" applyAlignment="1">
      <alignment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9" fontId="4" fillId="2" borderId="16" xfId="1" applyNumberFormat="1" applyFont="1" applyFill="1" applyBorder="1" applyAlignment="1">
      <alignment vertical="center"/>
    </xf>
    <xf numFmtId="164" fontId="4" fillId="0" borderId="30" xfId="0" applyNumberFormat="1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9" fontId="4" fillId="0" borderId="26" xfId="0" applyNumberFormat="1" applyFont="1" applyBorder="1" applyAlignment="1">
      <alignment horizontal="center" vertical="center"/>
    </xf>
    <xf numFmtId="9" fontId="4" fillId="0" borderId="2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165" fontId="7" fillId="3" borderId="20" xfId="2" applyFont="1" applyFill="1" applyBorder="1" applyAlignment="1">
      <alignment horizontal="center" vertical="center"/>
    </xf>
    <xf numFmtId="9" fontId="7" fillId="3" borderId="20" xfId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wrapText="1"/>
    </xf>
    <xf numFmtId="0" fontId="8" fillId="4" borderId="32" xfId="0" applyFont="1" applyFill="1" applyBorder="1" applyAlignment="1">
      <alignment horizontal="center" wrapText="1"/>
    </xf>
    <xf numFmtId="0" fontId="8" fillId="4" borderId="33" xfId="0" applyFont="1" applyFill="1" applyBorder="1" applyAlignment="1">
      <alignment horizontal="center" wrapText="1"/>
    </xf>
    <xf numFmtId="9" fontId="7" fillId="3" borderId="20" xfId="1" applyFont="1" applyFill="1" applyBorder="1" applyAlignment="1">
      <alignment horizontal="center" vertical="center"/>
    </xf>
    <xf numFmtId="9" fontId="4" fillId="2" borderId="24" xfId="1" applyNumberFormat="1" applyFont="1" applyFill="1" applyBorder="1" applyAlignment="1">
      <alignment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showGridLines="0" tabSelected="1" zoomScale="64" zoomScaleNormal="64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29" sqref="G29"/>
    </sheetView>
  </sheetViews>
  <sheetFormatPr baseColWidth="10" defaultColWidth="11.42578125" defaultRowHeight="15.75" x14ac:dyDescent="0.25"/>
  <cols>
    <col min="1" max="1" width="49.85546875" style="27" customWidth="1"/>
    <col min="2" max="2" width="31.85546875" style="25" customWidth="1"/>
    <col min="3" max="3" width="15.140625" style="28" customWidth="1"/>
    <col min="4" max="6" width="12.42578125" style="27" customWidth="1"/>
    <col min="7" max="7" width="27.28515625" style="27" customWidth="1"/>
    <col min="8" max="10" width="12.42578125" style="27" customWidth="1"/>
    <col min="11" max="11" width="19.5703125" style="27" customWidth="1"/>
    <col min="12" max="12" width="13.28515625" style="27" customWidth="1"/>
    <col min="13" max="13" width="13.7109375" style="27" customWidth="1"/>
    <col min="14" max="14" width="14.5703125" style="27" customWidth="1"/>
    <col min="15" max="15" width="19.28515625" style="27" customWidth="1"/>
    <col min="16" max="18" width="12.42578125" style="27" customWidth="1"/>
    <col min="19" max="19" width="18" style="27" customWidth="1"/>
    <col min="20" max="21" width="12.42578125" style="27" customWidth="1"/>
    <col min="22" max="22" width="15.7109375" style="27" customWidth="1"/>
    <col min="23" max="23" width="15" style="27" customWidth="1"/>
    <col min="24" max="24" width="11.42578125" style="27" customWidth="1"/>
    <col min="25" max="16384" width="11.42578125" style="27"/>
  </cols>
  <sheetData>
    <row r="1" spans="1:23" s="4" customFormat="1" ht="18.75" x14ac:dyDescent="0.3">
      <c r="A1" s="1" t="s">
        <v>0</v>
      </c>
      <c r="B1" s="2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3" s="4" customFormat="1" ht="19.5" thickBot="1" x14ac:dyDescent="0.35">
      <c r="A2" s="6"/>
      <c r="B2" s="7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3" s="13" customFormat="1" ht="19.5" customHeight="1" x14ac:dyDescent="0.25">
      <c r="A3" s="9" t="s">
        <v>1</v>
      </c>
      <c r="B3" s="10" t="s">
        <v>2</v>
      </c>
      <c r="C3" s="10" t="s">
        <v>3</v>
      </c>
      <c r="D3" s="11" t="s">
        <v>48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</row>
    <row r="4" spans="1:23" s="13" customFormat="1" ht="30" customHeight="1" thickBot="1" x14ac:dyDescent="0.3">
      <c r="A4" s="14"/>
      <c r="B4" s="15"/>
      <c r="C4" s="15"/>
      <c r="D4" s="16" t="s">
        <v>44</v>
      </c>
      <c r="E4" s="16"/>
      <c r="F4" s="16"/>
      <c r="G4" s="16"/>
      <c r="H4" s="16" t="s">
        <v>45</v>
      </c>
      <c r="I4" s="16"/>
      <c r="J4" s="16"/>
      <c r="K4" s="16"/>
      <c r="L4" s="16" t="s">
        <v>46</v>
      </c>
      <c r="M4" s="16"/>
      <c r="N4" s="16"/>
      <c r="O4" s="16"/>
      <c r="P4" s="16" t="s">
        <v>47</v>
      </c>
      <c r="Q4" s="16"/>
      <c r="R4" s="16"/>
      <c r="S4" s="16"/>
      <c r="T4" s="17" t="s">
        <v>49</v>
      </c>
      <c r="U4" s="18"/>
      <c r="V4" s="19"/>
      <c r="W4" s="20" t="s">
        <v>4</v>
      </c>
    </row>
    <row r="5" spans="1:23" s="13" customFormat="1" ht="42.75" customHeight="1" thickBot="1" x14ac:dyDescent="0.3">
      <c r="A5" s="21"/>
      <c r="B5" s="22"/>
      <c r="C5" s="22"/>
      <c r="D5" s="42" t="s">
        <v>5</v>
      </c>
      <c r="E5" s="42" t="s">
        <v>6</v>
      </c>
      <c r="F5" s="42" t="s">
        <v>7</v>
      </c>
      <c r="G5" s="41" t="s">
        <v>42</v>
      </c>
      <c r="H5" s="42" t="s">
        <v>5</v>
      </c>
      <c r="I5" s="42" t="s">
        <v>6</v>
      </c>
      <c r="J5" s="42" t="s">
        <v>7</v>
      </c>
      <c r="K5" s="41" t="s">
        <v>42</v>
      </c>
      <c r="L5" s="42" t="s">
        <v>5</v>
      </c>
      <c r="M5" s="42" t="s">
        <v>6</v>
      </c>
      <c r="N5" s="42" t="s">
        <v>7</v>
      </c>
      <c r="O5" s="41" t="s">
        <v>42</v>
      </c>
      <c r="P5" s="42" t="s">
        <v>5</v>
      </c>
      <c r="Q5" s="42" t="s">
        <v>6</v>
      </c>
      <c r="R5" s="42" t="s">
        <v>7</v>
      </c>
      <c r="S5" s="41" t="s">
        <v>42</v>
      </c>
      <c r="T5" s="23" t="s">
        <v>5</v>
      </c>
      <c r="U5" s="23" t="s">
        <v>6</v>
      </c>
      <c r="V5" s="23" t="s">
        <v>7</v>
      </c>
      <c r="W5" s="24"/>
    </row>
    <row r="6" spans="1:23" s="4" customFormat="1" ht="25.5" customHeight="1" thickBot="1" x14ac:dyDescent="0.35">
      <c r="A6" s="84" t="s">
        <v>8</v>
      </c>
      <c r="B6" s="85"/>
      <c r="C6" s="85"/>
      <c r="D6" s="86"/>
      <c r="E6" s="86"/>
      <c r="F6" s="86"/>
      <c r="G6" s="86"/>
      <c r="H6" s="85"/>
      <c r="I6" s="85"/>
      <c r="J6" s="85"/>
      <c r="K6" s="85"/>
      <c r="L6" s="85"/>
      <c r="M6" s="85"/>
      <c r="N6" s="85"/>
      <c r="O6" s="85"/>
      <c r="P6" s="87"/>
      <c r="Q6" s="87"/>
      <c r="R6" s="87"/>
      <c r="S6" s="87"/>
      <c r="T6" s="87"/>
      <c r="U6" s="87"/>
      <c r="V6" s="87"/>
      <c r="W6" s="88"/>
    </row>
    <row r="7" spans="1:23" s="4" customFormat="1" ht="57" customHeight="1" x14ac:dyDescent="0.3">
      <c r="A7" s="43" t="s">
        <v>9</v>
      </c>
      <c r="B7" s="44" t="s">
        <v>10</v>
      </c>
      <c r="C7" s="45">
        <v>1</v>
      </c>
      <c r="D7" s="46">
        <v>0.1</v>
      </c>
      <c r="E7" s="46">
        <v>0.1</v>
      </c>
      <c r="F7" s="46">
        <v>1</v>
      </c>
      <c r="G7" s="95" t="s">
        <v>50</v>
      </c>
      <c r="H7" s="46">
        <v>0</v>
      </c>
      <c r="I7" s="46">
        <v>0</v>
      </c>
      <c r="J7" s="46" t="s">
        <v>43</v>
      </c>
      <c r="K7" s="46"/>
      <c r="L7" s="46">
        <v>0</v>
      </c>
      <c r="M7" s="46">
        <v>0</v>
      </c>
      <c r="N7" s="46" t="s">
        <v>43</v>
      </c>
      <c r="O7" s="46"/>
      <c r="P7" s="46">
        <v>0</v>
      </c>
      <c r="Q7" s="46">
        <v>0</v>
      </c>
      <c r="R7" s="46" t="s">
        <v>43</v>
      </c>
      <c r="S7" s="47"/>
      <c r="T7" s="48">
        <f>+P7+L7+H7+D7</f>
        <v>0.1</v>
      </c>
      <c r="U7" s="48">
        <f>+Q7+M7+I7+E7</f>
        <v>0.1</v>
      </c>
      <c r="V7" s="49">
        <f t="shared" ref="V7:V10" si="0">+IFERROR(U7/T7,"")</f>
        <v>1</v>
      </c>
      <c r="W7" s="50">
        <f>+SUM(T7:T10)</f>
        <v>0.30000000000000004</v>
      </c>
    </row>
    <row r="8" spans="1:23" s="25" customFormat="1" ht="71.25" customHeight="1" x14ac:dyDescent="0.25">
      <c r="A8" s="51" t="s">
        <v>11</v>
      </c>
      <c r="B8" s="52" t="s">
        <v>10</v>
      </c>
      <c r="C8" s="53">
        <v>1</v>
      </c>
      <c r="D8" s="46">
        <v>0</v>
      </c>
      <c r="E8" s="46">
        <v>0</v>
      </c>
      <c r="F8" s="46" t="s">
        <v>43</v>
      </c>
      <c r="G8" s="46"/>
      <c r="H8" s="46">
        <v>0.05</v>
      </c>
      <c r="I8" s="46">
        <v>0</v>
      </c>
      <c r="J8" s="46">
        <v>0</v>
      </c>
      <c r="K8" s="46"/>
      <c r="L8" s="46">
        <v>0</v>
      </c>
      <c r="M8" s="46">
        <v>0</v>
      </c>
      <c r="N8" s="46" t="s">
        <v>43</v>
      </c>
      <c r="O8" s="46"/>
      <c r="P8" s="46">
        <v>0</v>
      </c>
      <c r="Q8" s="46">
        <v>0</v>
      </c>
      <c r="R8" s="46" t="s">
        <v>43</v>
      </c>
      <c r="S8" s="47"/>
      <c r="T8" s="48">
        <f>+P8+L8+H8+D8</f>
        <v>0.05</v>
      </c>
      <c r="U8" s="48">
        <f>+Q8+M8+I8+E8</f>
        <v>0</v>
      </c>
      <c r="V8" s="49">
        <f t="shared" si="0"/>
        <v>0</v>
      </c>
      <c r="W8" s="54"/>
    </row>
    <row r="9" spans="1:23" s="25" customFormat="1" ht="50.25" customHeight="1" x14ac:dyDescent="0.25">
      <c r="A9" s="51" t="s">
        <v>12</v>
      </c>
      <c r="B9" s="55" t="s">
        <v>10</v>
      </c>
      <c r="C9" s="53">
        <v>3</v>
      </c>
      <c r="D9" s="46">
        <v>0</v>
      </c>
      <c r="E9" s="46">
        <v>0</v>
      </c>
      <c r="F9" s="46" t="s">
        <v>43</v>
      </c>
      <c r="G9" s="46"/>
      <c r="H9" s="46">
        <v>0.03</v>
      </c>
      <c r="I9" s="46">
        <v>0</v>
      </c>
      <c r="J9" s="46">
        <v>0</v>
      </c>
      <c r="K9" s="46"/>
      <c r="L9" s="46">
        <v>0.03</v>
      </c>
      <c r="M9" s="46">
        <v>0</v>
      </c>
      <c r="N9" s="46">
        <v>0</v>
      </c>
      <c r="O9" s="46"/>
      <c r="P9" s="46">
        <v>0.03</v>
      </c>
      <c r="Q9" s="46">
        <v>0</v>
      </c>
      <c r="R9" s="46">
        <v>0</v>
      </c>
      <c r="S9" s="47"/>
      <c r="T9" s="48">
        <f>+P9+L9+H9+D9</f>
        <v>0.09</v>
      </c>
      <c r="U9" s="48">
        <f>+Q9+M9+I9+E9</f>
        <v>0</v>
      </c>
      <c r="V9" s="49">
        <f t="shared" si="0"/>
        <v>0</v>
      </c>
      <c r="W9" s="54"/>
    </row>
    <row r="10" spans="1:23" s="25" customFormat="1" ht="70.5" customHeight="1" thickBot="1" x14ac:dyDescent="0.3">
      <c r="A10" s="56" t="s">
        <v>13</v>
      </c>
      <c r="B10" s="57" t="s">
        <v>10</v>
      </c>
      <c r="C10" s="58">
        <v>1</v>
      </c>
      <c r="D10" s="46">
        <v>0</v>
      </c>
      <c r="E10" s="46">
        <v>0</v>
      </c>
      <c r="F10" s="46" t="s">
        <v>43</v>
      </c>
      <c r="G10" s="59"/>
      <c r="H10" s="46">
        <v>0</v>
      </c>
      <c r="I10" s="46">
        <v>0</v>
      </c>
      <c r="J10" s="46" t="s">
        <v>43</v>
      </c>
      <c r="K10" s="59"/>
      <c r="L10" s="46">
        <v>0</v>
      </c>
      <c r="M10" s="46">
        <v>0</v>
      </c>
      <c r="N10" s="46" t="s">
        <v>43</v>
      </c>
      <c r="O10" s="59"/>
      <c r="P10" s="46">
        <v>0.06</v>
      </c>
      <c r="Q10" s="46">
        <v>0</v>
      </c>
      <c r="R10" s="46">
        <v>0</v>
      </c>
      <c r="S10" s="47"/>
      <c r="T10" s="48">
        <f>+P10+L10+H10+D10</f>
        <v>0.06</v>
      </c>
      <c r="U10" s="48">
        <f>+Q10+M10+I10+E10</f>
        <v>0</v>
      </c>
      <c r="V10" s="49">
        <f t="shared" si="0"/>
        <v>0</v>
      </c>
      <c r="W10" s="60"/>
    </row>
    <row r="11" spans="1:23" s="13" customFormat="1" ht="19.5" thickBot="1" x14ac:dyDescent="0.3">
      <c r="A11" s="26" t="s">
        <v>14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90"/>
    </row>
    <row r="12" spans="1:23" s="25" customFormat="1" ht="51" customHeight="1" x14ac:dyDescent="0.25">
      <c r="A12" s="43" t="s">
        <v>15</v>
      </c>
      <c r="B12" s="62" t="s">
        <v>16</v>
      </c>
      <c r="C12" s="63">
        <v>1</v>
      </c>
      <c r="D12" s="46">
        <v>0</v>
      </c>
      <c r="E12" s="46">
        <v>0</v>
      </c>
      <c r="F12" s="46" t="s">
        <v>43</v>
      </c>
      <c r="G12" s="46"/>
      <c r="H12" s="46">
        <v>0</v>
      </c>
      <c r="I12" s="46">
        <v>0</v>
      </c>
      <c r="J12" s="46" t="s">
        <v>43</v>
      </c>
      <c r="K12" s="46"/>
      <c r="L12" s="46">
        <v>0</v>
      </c>
      <c r="M12" s="46">
        <v>0</v>
      </c>
      <c r="N12" s="46" t="s">
        <v>43</v>
      </c>
      <c r="O12" s="46"/>
      <c r="P12" s="46">
        <v>0.05</v>
      </c>
      <c r="Q12" s="46">
        <v>0</v>
      </c>
      <c r="R12" s="46">
        <v>0</v>
      </c>
      <c r="S12" s="47"/>
      <c r="T12" s="48">
        <f>+P12+L12+H12+D12</f>
        <v>0.05</v>
      </c>
      <c r="U12" s="48">
        <f>+Q12+M12+I12+E12</f>
        <v>0</v>
      </c>
      <c r="V12" s="49">
        <f t="shared" ref="V12:V18" si="1">+IFERROR(U12/T12,"")</f>
        <v>0</v>
      </c>
      <c r="W12" s="50">
        <f>+SUM(T12:T18)</f>
        <v>0.3</v>
      </c>
    </row>
    <row r="13" spans="1:23" s="25" customFormat="1" ht="51.75" customHeight="1" x14ac:dyDescent="0.25">
      <c r="A13" s="64" t="s">
        <v>17</v>
      </c>
      <c r="B13" s="55" t="s">
        <v>16</v>
      </c>
      <c r="C13" s="65">
        <v>1</v>
      </c>
      <c r="D13" s="46">
        <v>0</v>
      </c>
      <c r="E13" s="46">
        <v>0</v>
      </c>
      <c r="F13" s="46" t="s">
        <v>43</v>
      </c>
      <c r="G13" s="46"/>
      <c r="H13" s="46">
        <v>0</v>
      </c>
      <c r="I13" s="46">
        <v>0</v>
      </c>
      <c r="J13" s="46" t="s">
        <v>43</v>
      </c>
      <c r="K13" s="46"/>
      <c r="L13" s="46">
        <v>0.05</v>
      </c>
      <c r="M13" s="46">
        <v>0</v>
      </c>
      <c r="N13" s="46">
        <v>0</v>
      </c>
      <c r="O13" s="46"/>
      <c r="P13" s="46">
        <v>0</v>
      </c>
      <c r="Q13" s="46">
        <v>0</v>
      </c>
      <c r="R13" s="46" t="s">
        <v>43</v>
      </c>
      <c r="S13" s="47"/>
      <c r="T13" s="48">
        <f>+P13+L13+H13+D13</f>
        <v>0.05</v>
      </c>
      <c r="U13" s="48">
        <f>+Q13+M13+I13+E13</f>
        <v>0</v>
      </c>
      <c r="V13" s="49">
        <f t="shared" si="1"/>
        <v>0</v>
      </c>
      <c r="W13" s="54"/>
    </row>
    <row r="14" spans="1:23" s="25" customFormat="1" ht="47.25" x14ac:dyDescent="0.25">
      <c r="A14" s="64" t="s">
        <v>18</v>
      </c>
      <c r="B14" s="62" t="s">
        <v>19</v>
      </c>
      <c r="C14" s="65">
        <v>2</v>
      </c>
      <c r="D14" s="46">
        <v>0</v>
      </c>
      <c r="E14" s="46">
        <v>0</v>
      </c>
      <c r="F14" s="46" t="s">
        <v>43</v>
      </c>
      <c r="G14" s="46"/>
      <c r="H14" s="46">
        <v>0.02</v>
      </c>
      <c r="I14" s="46">
        <v>0</v>
      </c>
      <c r="J14" s="46">
        <v>0</v>
      </c>
      <c r="K14" s="46"/>
      <c r="L14" s="46">
        <v>0</v>
      </c>
      <c r="M14" s="46">
        <v>0</v>
      </c>
      <c r="N14" s="46" t="s">
        <v>43</v>
      </c>
      <c r="O14" s="46"/>
      <c r="P14" s="46">
        <v>0.02</v>
      </c>
      <c r="Q14" s="46">
        <v>0</v>
      </c>
      <c r="R14" s="46">
        <v>0</v>
      </c>
      <c r="S14" s="47"/>
      <c r="T14" s="48">
        <f>+P14+L14+H14+D14</f>
        <v>0.04</v>
      </c>
      <c r="U14" s="48">
        <f>+Q14+M14+I14+E14</f>
        <v>0</v>
      </c>
      <c r="V14" s="49">
        <f t="shared" si="1"/>
        <v>0</v>
      </c>
      <c r="W14" s="54"/>
    </row>
    <row r="15" spans="1:23" s="25" customFormat="1" ht="47.25" x14ac:dyDescent="0.25">
      <c r="A15" s="64" t="s">
        <v>20</v>
      </c>
      <c r="B15" s="55" t="s">
        <v>16</v>
      </c>
      <c r="C15" s="65">
        <v>2</v>
      </c>
      <c r="D15" s="46">
        <v>0</v>
      </c>
      <c r="E15" s="46">
        <v>0</v>
      </c>
      <c r="F15" s="46" t="s">
        <v>43</v>
      </c>
      <c r="G15" s="46"/>
      <c r="H15" s="46">
        <v>0.02</v>
      </c>
      <c r="I15" s="46">
        <v>0</v>
      </c>
      <c r="J15" s="46">
        <v>0</v>
      </c>
      <c r="K15" s="46"/>
      <c r="L15" s="46">
        <v>0.02</v>
      </c>
      <c r="M15" s="46">
        <v>0</v>
      </c>
      <c r="N15" s="46">
        <v>0</v>
      </c>
      <c r="O15" s="46"/>
      <c r="P15" s="46">
        <v>0</v>
      </c>
      <c r="Q15" s="46">
        <v>0</v>
      </c>
      <c r="R15" s="46" t="s">
        <v>43</v>
      </c>
      <c r="S15" s="47"/>
      <c r="T15" s="48">
        <f>+P15+L15+H15+D15</f>
        <v>0.04</v>
      </c>
      <c r="U15" s="48">
        <f>+Q15+M15+I15+E15</f>
        <v>0</v>
      </c>
      <c r="V15" s="49">
        <f t="shared" si="1"/>
        <v>0</v>
      </c>
      <c r="W15" s="54"/>
    </row>
    <row r="16" spans="1:23" s="25" customFormat="1" ht="63" x14ac:dyDescent="0.25">
      <c r="A16" s="64" t="s">
        <v>21</v>
      </c>
      <c r="B16" s="55" t="s">
        <v>16</v>
      </c>
      <c r="C16" s="65">
        <v>2</v>
      </c>
      <c r="D16" s="46">
        <v>0</v>
      </c>
      <c r="E16" s="46">
        <v>0</v>
      </c>
      <c r="F16" s="46" t="s">
        <v>43</v>
      </c>
      <c r="G16" s="46"/>
      <c r="H16" s="46">
        <v>0.02</v>
      </c>
      <c r="I16" s="46">
        <v>0</v>
      </c>
      <c r="J16" s="46">
        <v>0</v>
      </c>
      <c r="K16" s="46"/>
      <c r="L16" s="46">
        <v>0</v>
      </c>
      <c r="M16" s="46">
        <v>0</v>
      </c>
      <c r="N16" s="46" t="s">
        <v>43</v>
      </c>
      <c r="O16" s="46"/>
      <c r="P16" s="46">
        <v>0.02</v>
      </c>
      <c r="Q16" s="46">
        <v>0</v>
      </c>
      <c r="R16" s="46">
        <v>0</v>
      </c>
      <c r="S16" s="47"/>
      <c r="T16" s="48">
        <f>+P16+L16+H16+D16</f>
        <v>0.04</v>
      </c>
      <c r="U16" s="48">
        <f>+Q16+M16+I16+E16</f>
        <v>0</v>
      </c>
      <c r="V16" s="49">
        <f t="shared" si="1"/>
        <v>0</v>
      </c>
      <c r="W16" s="54"/>
    </row>
    <row r="17" spans="1:23" s="25" customFormat="1" ht="62.25" customHeight="1" x14ac:dyDescent="0.25">
      <c r="A17" s="51" t="s">
        <v>22</v>
      </c>
      <c r="B17" s="55" t="s">
        <v>16</v>
      </c>
      <c r="C17" s="65">
        <v>2</v>
      </c>
      <c r="D17" s="46">
        <v>0.02</v>
      </c>
      <c r="E17" s="46">
        <v>0.02</v>
      </c>
      <c r="F17" s="46">
        <v>1</v>
      </c>
      <c r="G17" s="95" t="s">
        <v>51</v>
      </c>
      <c r="H17" s="46">
        <v>0</v>
      </c>
      <c r="I17" s="46">
        <v>0</v>
      </c>
      <c r="J17" s="46" t="s">
        <v>43</v>
      </c>
      <c r="K17" s="46"/>
      <c r="L17" s="46">
        <v>0.02</v>
      </c>
      <c r="M17" s="46">
        <v>0</v>
      </c>
      <c r="N17" s="46">
        <v>0</v>
      </c>
      <c r="O17" s="46"/>
      <c r="P17" s="46">
        <v>0</v>
      </c>
      <c r="Q17" s="46">
        <v>0</v>
      </c>
      <c r="R17" s="46" t="s">
        <v>43</v>
      </c>
      <c r="S17" s="47"/>
      <c r="T17" s="48">
        <f>+P17+L17+H17+D17</f>
        <v>0.04</v>
      </c>
      <c r="U17" s="48">
        <f>+Q17+M17+I17+E17</f>
        <v>0.02</v>
      </c>
      <c r="V17" s="49">
        <f t="shared" si="1"/>
        <v>0.5</v>
      </c>
      <c r="W17" s="54"/>
    </row>
    <row r="18" spans="1:23" s="25" customFormat="1" ht="66" customHeight="1" thickBot="1" x14ac:dyDescent="0.3">
      <c r="A18" s="66" t="s">
        <v>23</v>
      </c>
      <c r="B18" s="57" t="s">
        <v>16</v>
      </c>
      <c r="C18" s="67">
        <v>2</v>
      </c>
      <c r="D18" s="46">
        <v>0</v>
      </c>
      <c r="E18" s="46">
        <v>0</v>
      </c>
      <c r="F18" s="46" t="s">
        <v>43</v>
      </c>
      <c r="G18" s="59"/>
      <c r="H18" s="46">
        <v>0.02</v>
      </c>
      <c r="I18" s="46">
        <v>0</v>
      </c>
      <c r="J18" s="46">
        <v>0</v>
      </c>
      <c r="K18" s="59"/>
      <c r="L18" s="46">
        <v>0</v>
      </c>
      <c r="M18" s="46">
        <v>0</v>
      </c>
      <c r="N18" s="46" t="s">
        <v>43</v>
      </c>
      <c r="O18" s="59"/>
      <c r="P18" s="46">
        <v>0.02</v>
      </c>
      <c r="Q18" s="46">
        <v>0</v>
      </c>
      <c r="R18" s="46">
        <v>0</v>
      </c>
      <c r="S18" s="47"/>
      <c r="T18" s="48">
        <f>+P18+L18+H18+D18</f>
        <v>0.04</v>
      </c>
      <c r="U18" s="48">
        <f>+Q18+M18+I18+E18</f>
        <v>0</v>
      </c>
      <c r="V18" s="49">
        <f t="shared" si="1"/>
        <v>0</v>
      </c>
      <c r="W18" s="60"/>
    </row>
    <row r="19" spans="1:23" s="13" customFormat="1" ht="19.5" thickBot="1" x14ac:dyDescent="0.3">
      <c r="A19" s="26" t="s">
        <v>24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90"/>
    </row>
    <row r="20" spans="1:23" s="25" customFormat="1" ht="59.25" customHeight="1" x14ac:dyDescent="0.25">
      <c r="A20" s="68" t="s">
        <v>25</v>
      </c>
      <c r="B20" s="69" t="s">
        <v>19</v>
      </c>
      <c r="C20" s="70">
        <v>4</v>
      </c>
      <c r="D20" s="46">
        <v>0.02</v>
      </c>
      <c r="E20" s="46">
        <v>0.02</v>
      </c>
      <c r="F20" s="46">
        <v>1</v>
      </c>
      <c r="G20" s="95" t="s">
        <v>52</v>
      </c>
      <c r="H20" s="46">
        <v>0.02</v>
      </c>
      <c r="I20" s="46">
        <v>0</v>
      </c>
      <c r="J20" s="46">
        <v>0</v>
      </c>
      <c r="K20" s="46"/>
      <c r="L20" s="46">
        <v>0.02</v>
      </c>
      <c r="M20" s="46">
        <v>0</v>
      </c>
      <c r="N20" s="46">
        <v>0</v>
      </c>
      <c r="O20" s="46"/>
      <c r="P20" s="46">
        <v>0.02</v>
      </c>
      <c r="Q20" s="46">
        <v>0</v>
      </c>
      <c r="R20" s="46">
        <v>0</v>
      </c>
      <c r="S20" s="47"/>
      <c r="T20" s="48">
        <f>+P20+L20+H20+D20</f>
        <v>0.08</v>
      </c>
      <c r="U20" s="48">
        <f>+Q20+M20+I20+E20</f>
        <v>0.02</v>
      </c>
      <c r="V20" s="49">
        <f t="shared" ref="V20:V22" si="2">+IFERROR(U20/T20,"")</f>
        <v>0.25</v>
      </c>
      <c r="W20" s="50">
        <f>+SUM(T20:T22)</f>
        <v>0.2</v>
      </c>
    </row>
    <row r="21" spans="1:23" s="25" customFormat="1" ht="81" customHeight="1" x14ac:dyDescent="0.25">
      <c r="A21" s="71" t="s">
        <v>26</v>
      </c>
      <c r="B21" s="55" t="s">
        <v>19</v>
      </c>
      <c r="C21" s="53">
        <v>4</v>
      </c>
      <c r="D21" s="46">
        <v>0.01</v>
      </c>
      <c r="E21" s="46">
        <v>0.01</v>
      </c>
      <c r="F21" s="46">
        <v>1</v>
      </c>
      <c r="G21" s="95" t="s">
        <v>53</v>
      </c>
      <c r="H21" s="46">
        <v>0.01</v>
      </c>
      <c r="I21" s="46">
        <v>0</v>
      </c>
      <c r="J21" s="46">
        <v>0</v>
      </c>
      <c r="K21" s="46"/>
      <c r="L21" s="46">
        <v>0.01</v>
      </c>
      <c r="M21" s="46">
        <v>0</v>
      </c>
      <c r="N21" s="46">
        <v>0</v>
      </c>
      <c r="O21" s="46"/>
      <c r="P21" s="46">
        <v>0.01</v>
      </c>
      <c r="Q21" s="46">
        <v>0</v>
      </c>
      <c r="R21" s="46">
        <v>0</v>
      </c>
      <c r="S21" s="47"/>
      <c r="T21" s="48">
        <f>+P21+L21+H21+D21</f>
        <v>0.04</v>
      </c>
      <c r="U21" s="48">
        <f>+Q21+M21+I21+E21</f>
        <v>0.01</v>
      </c>
      <c r="V21" s="49">
        <f t="shared" si="2"/>
        <v>0.25</v>
      </c>
      <c r="W21" s="54"/>
    </row>
    <row r="22" spans="1:23" s="25" customFormat="1" ht="78" customHeight="1" thickBot="1" x14ac:dyDescent="0.3">
      <c r="A22" s="72" t="s">
        <v>27</v>
      </c>
      <c r="B22" s="69" t="s">
        <v>19</v>
      </c>
      <c r="C22" s="58">
        <v>4</v>
      </c>
      <c r="D22" s="46">
        <v>0.02</v>
      </c>
      <c r="E22" s="46">
        <v>0.02</v>
      </c>
      <c r="F22" s="46">
        <v>1</v>
      </c>
      <c r="G22" s="95" t="s">
        <v>55</v>
      </c>
      <c r="H22" s="46">
        <v>0.02</v>
      </c>
      <c r="I22" s="46">
        <v>0</v>
      </c>
      <c r="J22" s="46">
        <v>0</v>
      </c>
      <c r="K22" s="59"/>
      <c r="L22" s="46">
        <v>0.02</v>
      </c>
      <c r="M22" s="46">
        <v>0</v>
      </c>
      <c r="N22" s="46">
        <v>0</v>
      </c>
      <c r="O22" s="59"/>
      <c r="P22" s="46">
        <v>0.02</v>
      </c>
      <c r="Q22" s="46">
        <v>0</v>
      </c>
      <c r="R22" s="46">
        <v>0</v>
      </c>
      <c r="S22" s="47"/>
      <c r="T22" s="48">
        <f>+P22+L22+H22+D22</f>
        <v>0.08</v>
      </c>
      <c r="U22" s="48">
        <f>+Q22+M22+I22+E22</f>
        <v>0.02</v>
      </c>
      <c r="V22" s="49">
        <f t="shared" si="2"/>
        <v>0.25</v>
      </c>
      <c r="W22" s="60"/>
    </row>
    <row r="23" spans="1:23" s="13" customFormat="1" ht="19.5" thickBot="1" x14ac:dyDescent="0.3">
      <c r="A23" s="26" t="s">
        <v>28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90"/>
    </row>
    <row r="24" spans="1:23" s="25" customFormat="1" ht="78.75" customHeight="1" thickBot="1" x14ac:dyDescent="0.3">
      <c r="A24" s="73" t="s">
        <v>29</v>
      </c>
      <c r="B24" s="69" t="s">
        <v>19</v>
      </c>
      <c r="C24" s="74">
        <v>1</v>
      </c>
      <c r="D24" s="46">
        <v>0</v>
      </c>
      <c r="E24" s="46">
        <v>0</v>
      </c>
      <c r="F24" s="46" t="s">
        <v>43</v>
      </c>
      <c r="G24" s="95" t="s">
        <v>54</v>
      </c>
      <c r="H24" s="46">
        <v>0</v>
      </c>
      <c r="I24" s="46">
        <v>0</v>
      </c>
      <c r="J24" s="46" t="s">
        <v>43</v>
      </c>
      <c r="K24" s="59"/>
      <c r="L24" s="46">
        <v>0</v>
      </c>
      <c r="M24" s="46">
        <v>0</v>
      </c>
      <c r="N24" s="46" t="s">
        <v>43</v>
      </c>
      <c r="O24" s="59"/>
      <c r="P24" s="46">
        <v>0.1</v>
      </c>
      <c r="Q24" s="46">
        <v>0</v>
      </c>
      <c r="R24" s="46">
        <v>0</v>
      </c>
      <c r="S24" s="47"/>
      <c r="T24" s="48">
        <f>+P24+L24+H24+D24</f>
        <v>0.1</v>
      </c>
      <c r="U24" s="48">
        <f>+Q24+M24+I24+E24</f>
        <v>0</v>
      </c>
      <c r="V24" s="49">
        <f t="shared" ref="V24" si="3">+IFERROR(U24/T24,"")</f>
        <v>0</v>
      </c>
      <c r="W24" s="75">
        <f>+T24</f>
        <v>0.1</v>
      </c>
    </row>
    <row r="25" spans="1:23" s="13" customFormat="1" ht="19.5" thickBot="1" x14ac:dyDescent="0.3">
      <c r="A25" s="26" t="s">
        <v>30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90"/>
    </row>
    <row r="26" spans="1:23" s="25" customFormat="1" ht="78.75" customHeight="1" x14ac:dyDescent="0.25">
      <c r="A26" s="68" t="s">
        <v>31</v>
      </c>
      <c r="B26" s="62" t="s">
        <v>16</v>
      </c>
      <c r="C26" s="70">
        <v>3</v>
      </c>
      <c r="D26" s="46">
        <v>0.06</v>
      </c>
      <c r="E26" s="46">
        <v>0.06</v>
      </c>
      <c r="F26" s="46">
        <v>1</v>
      </c>
      <c r="G26" s="95" t="s">
        <v>56</v>
      </c>
      <c r="H26" s="46">
        <v>0</v>
      </c>
      <c r="I26" s="46">
        <v>0</v>
      </c>
      <c r="J26" s="46" t="s">
        <v>43</v>
      </c>
      <c r="K26" s="46"/>
      <c r="L26" s="46">
        <v>0</v>
      </c>
      <c r="M26" s="46">
        <v>0</v>
      </c>
      <c r="N26" s="46" t="s">
        <v>43</v>
      </c>
      <c r="O26" s="46"/>
      <c r="P26" s="46">
        <v>0</v>
      </c>
      <c r="Q26" s="46">
        <v>0</v>
      </c>
      <c r="R26" s="46" t="s">
        <v>43</v>
      </c>
      <c r="S26" s="47"/>
      <c r="T26" s="48">
        <f>+P26+L26+H26+D26</f>
        <v>0.06</v>
      </c>
      <c r="U26" s="48">
        <f>+Q26+M26+I26+E26</f>
        <v>0.06</v>
      </c>
      <c r="V26" s="49">
        <f t="shared" ref="V26:V29" si="4">+IFERROR(U26/T26,"")</f>
        <v>1</v>
      </c>
      <c r="W26" s="76">
        <f>+SUM(T26:T28)</f>
        <v>0.1</v>
      </c>
    </row>
    <row r="27" spans="1:23" s="25" customFormat="1" ht="74.25" customHeight="1" x14ac:dyDescent="0.25">
      <c r="A27" s="68" t="s">
        <v>32</v>
      </c>
      <c r="B27" s="55" t="s">
        <v>16</v>
      </c>
      <c r="C27" s="70">
        <v>1</v>
      </c>
      <c r="D27" s="46">
        <v>0</v>
      </c>
      <c r="E27" s="46">
        <v>0</v>
      </c>
      <c r="F27" s="46" t="s">
        <v>43</v>
      </c>
      <c r="G27" s="46"/>
      <c r="H27" s="46">
        <v>0</v>
      </c>
      <c r="I27" s="46">
        <v>0</v>
      </c>
      <c r="J27" s="46" t="s">
        <v>43</v>
      </c>
      <c r="K27" s="46"/>
      <c r="L27" s="46">
        <v>0</v>
      </c>
      <c r="M27" s="46">
        <v>0</v>
      </c>
      <c r="N27" s="46" t="s">
        <v>43</v>
      </c>
      <c r="O27" s="46"/>
      <c r="P27" s="46">
        <v>0.02</v>
      </c>
      <c r="Q27" s="46">
        <v>0</v>
      </c>
      <c r="R27" s="46">
        <v>0</v>
      </c>
      <c r="S27" s="47"/>
      <c r="T27" s="48">
        <f>+P27+L27+H27+D27</f>
        <v>0.02</v>
      </c>
      <c r="U27" s="48">
        <f>+Q27+M27+I27+E27</f>
        <v>0</v>
      </c>
      <c r="V27" s="49">
        <f t="shared" si="4"/>
        <v>0</v>
      </c>
      <c r="W27" s="77"/>
    </row>
    <row r="28" spans="1:23" s="25" customFormat="1" ht="69" customHeight="1" thickBot="1" x14ac:dyDescent="0.3">
      <c r="A28" s="78" t="s">
        <v>33</v>
      </c>
      <c r="B28" s="55" t="s">
        <v>16</v>
      </c>
      <c r="C28" s="79">
        <v>1</v>
      </c>
      <c r="D28" s="46">
        <v>0</v>
      </c>
      <c r="E28" s="46">
        <v>0</v>
      </c>
      <c r="F28" s="46" t="s">
        <v>43</v>
      </c>
      <c r="G28" s="59"/>
      <c r="H28" s="46">
        <v>0</v>
      </c>
      <c r="I28" s="46">
        <v>0</v>
      </c>
      <c r="J28" s="46" t="s">
        <v>43</v>
      </c>
      <c r="K28" s="59"/>
      <c r="L28" s="46">
        <v>0</v>
      </c>
      <c r="M28" s="46">
        <v>0</v>
      </c>
      <c r="N28" s="46" t="s">
        <v>43</v>
      </c>
      <c r="O28" s="59"/>
      <c r="P28" s="46">
        <v>0.02</v>
      </c>
      <c r="Q28" s="46">
        <v>0</v>
      </c>
      <c r="R28" s="46">
        <v>0</v>
      </c>
      <c r="S28" s="47"/>
      <c r="T28" s="48">
        <f>+P28+L28+H28+D28</f>
        <v>0.02</v>
      </c>
      <c r="U28" s="48">
        <f>+Q28+M28+I28+E28</f>
        <v>0</v>
      </c>
      <c r="V28" s="49">
        <f t="shared" si="4"/>
        <v>0</v>
      </c>
      <c r="W28" s="80"/>
    </row>
    <row r="29" spans="1:23" ht="27.75" customHeight="1" thickBot="1" x14ac:dyDescent="0.3">
      <c r="A29" s="61" t="s">
        <v>34</v>
      </c>
      <c r="B29" s="81"/>
      <c r="C29" s="82">
        <f>+SUM(C7:C28)</f>
        <v>36</v>
      </c>
      <c r="D29" s="94">
        <f>+SUM(D7:D28)</f>
        <v>0.23</v>
      </c>
      <c r="E29" s="94">
        <f>+SUM(E7:E28)</f>
        <v>0.23</v>
      </c>
      <c r="F29" s="83">
        <f t="shared" ref="F29" si="5">+IFERROR(E29/D29,"")</f>
        <v>1</v>
      </c>
      <c r="G29" s="83"/>
      <c r="H29" s="94">
        <f>+SUM(H7:H28)</f>
        <v>0.21</v>
      </c>
      <c r="I29" s="94">
        <f t="shared" ref="I29:J29" si="6">+SUM(I7:I28)</f>
        <v>0</v>
      </c>
      <c r="J29" s="94">
        <f t="shared" si="6"/>
        <v>0</v>
      </c>
      <c r="K29" s="83"/>
      <c r="L29" s="94">
        <f>+SUM(L7:L28)</f>
        <v>0.17</v>
      </c>
      <c r="M29" s="94">
        <f t="shared" ref="M29" si="7">+SUM(M7:M28)</f>
        <v>0</v>
      </c>
      <c r="N29" s="94">
        <f t="shared" ref="N29" si="8">+SUM(N7:N28)</f>
        <v>0</v>
      </c>
      <c r="O29" s="83"/>
      <c r="P29" s="94">
        <f>+SUM(P7:P28)</f>
        <v>0.39</v>
      </c>
      <c r="Q29" s="94">
        <f t="shared" ref="Q29" si="9">+SUM(Q7:Q28)</f>
        <v>0</v>
      </c>
      <c r="R29" s="94">
        <f t="shared" ref="R29" si="10">+SUM(R7:R28)</f>
        <v>0</v>
      </c>
      <c r="S29" s="83"/>
      <c r="T29" s="83">
        <f>+P29+L29+H29+D29</f>
        <v>1</v>
      </c>
      <c r="U29" s="83">
        <f>+Q29+M29+I29+E29</f>
        <v>0.23</v>
      </c>
      <c r="V29" s="83">
        <f t="shared" si="4"/>
        <v>0.23</v>
      </c>
      <c r="W29" s="83">
        <f>+W7+W8+W9+W10+W12+W13+W14+W15+W16+W17+W18+W20+W21+W22+W24+W26+W27+W28</f>
        <v>1</v>
      </c>
    </row>
    <row r="31" spans="1:23" ht="9.75" customHeight="1" thickBot="1" x14ac:dyDescent="0.3"/>
    <row r="32" spans="1:23" ht="28.5" customHeight="1" thickBot="1" x14ac:dyDescent="0.35">
      <c r="A32" s="91" t="s">
        <v>35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</row>
    <row r="33" spans="1:23" ht="30" customHeight="1" x14ac:dyDescent="0.25">
      <c r="A33" s="29" t="s">
        <v>36</v>
      </c>
      <c r="B33" s="30" t="s">
        <v>37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2"/>
    </row>
    <row r="34" spans="1:23" x14ac:dyDescent="0.25">
      <c r="A34" s="33" t="s">
        <v>38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6"/>
    </row>
    <row r="35" spans="1:23" x14ac:dyDescent="0.25">
      <c r="A35" s="33" t="s">
        <v>39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6"/>
    </row>
    <row r="36" spans="1:23" x14ac:dyDescent="0.25">
      <c r="A36" s="33" t="s">
        <v>40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6"/>
    </row>
    <row r="37" spans="1:23" ht="16.5" thickBot="1" x14ac:dyDescent="0.3">
      <c r="A37" s="37" t="s">
        <v>41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</row>
  </sheetData>
  <mergeCells count="21">
    <mergeCell ref="A25:W25"/>
    <mergeCell ref="W26:W28"/>
    <mergeCell ref="A29:B29"/>
    <mergeCell ref="A32:W32"/>
    <mergeCell ref="B33:W37"/>
    <mergeCell ref="W7:W10"/>
    <mergeCell ref="A11:W11"/>
    <mergeCell ref="W12:W18"/>
    <mergeCell ref="A19:W19"/>
    <mergeCell ref="W20:W22"/>
    <mergeCell ref="A23:W23"/>
    <mergeCell ref="T4:V4"/>
    <mergeCell ref="A6:W6"/>
    <mergeCell ref="D4:G4"/>
    <mergeCell ref="H4:K4"/>
    <mergeCell ref="L4:O4"/>
    <mergeCell ref="P4:S4"/>
    <mergeCell ref="A3:A4"/>
    <mergeCell ref="B3:B4"/>
    <mergeCell ref="C3:C4"/>
    <mergeCell ref="D3:W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PESV 2021 trimestral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Baez Matallana</dc:creator>
  <cp:lastModifiedBy>Omar Baez Matallana</cp:lastModifiedBy>
  <dcterms:created xsi:type="dcterms:W3CDTF">2021-04-09T16:08:16Z</dcterms:created>
  <dcterms:modified xsi:type="dcterms:W3CDTF">2021-04-09T16:48:11Z</dcterms:modified>
</cp:coreProperties>
</file>