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gavaca\OneDrive - Alcaldia Mayor De Bogotá\3- 2021\GESTION AMBIENTAL\"/>
    </mc:Choice>
  </mc:AlternateContent>
  <bookViews>
    <workbookView xWindow="-120" yWindow="-120" windowWidth="20730" windowHeight="11160"/>
  </bookViews>
  <sheets>
    <sheet name="Plan PIGA 2021" sheetId="1" r:id="rId1"/>
  </sheets>
  <definedNames>
    <definedName name="_xlnm._FilterDatabase" localSheetId="0" hidden="1">'Plan PIGA 2021'!$A$5:$AZ$5</definedName>
    <definedName name="_xlnm.Print_Area" localSheetId="0">'Plan PIGA 2021'!$A$1:$AN$50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50" i="1" l="1"/>
  <c r="D49" i="1" l="1"/>
  <c r="E49" i="1"/>
  <c r="G49" i="1"/>
  <c r="M49" i="1" l="1"/>
  <c r="N49" i="1"/>
  <c r="P49" i="1"/>
  <c r="Q49" i="1"/>
  <c r="S49" i="1"/>
  <c r="T49" i="1"/>
  <c r="V49" i="1"/>
  <c r="W49" i="1"/>
  <c r="Y49" i="1"/>
  <c r="Z49" i="1"/>
  <c r="AB49" i="1"/>
  <c r="AC49" i="1"/>
  <c r="AE49" i="1"/>
  <c r="AF49" i="1"/>
  <c r="AH49" i="1"/>
  <c r="AI49" i="1"/>
  <c r="AK49" i="1"/>
  <c r="AL49" i="1"/>
  <c r="K49" i="1"/>
  <c r="J49" i="1"/>
  <c r="H49" i="1"/>
  <c r="AM49" i="1" l="1"/>
  <c r="AN49" i="1"/>
  <c r="E70" i="1"/>
  <c r="AN7" i="1" l="1"/>
  <c r="AN14" i="1"/>
  <c r="AN22" i="1"/>
  <c r="AN33" i="1"/>
  <c r="AN39" i="1"/>
  <c r="C49" i="1"/>
</calcChain>
</file>

<file path=xl/sharedStrings.xml><?xml version="1.0" encoding="utf-8"?>
<sst xmlns="http://schemas.openxmlformats.org/spreadsheetml/2006/main" count="289" uniqueCount="168">
  <si>
    <t>PLAN DE ACCIÒN ANUAL - PLAN INSTITUCIONAL DE GESTIÓN AMBIENTAL- PIGA 2021</t>
  </si>
  <si>
    <t>DESCRIPCION DE LA ACTIVIDAD</t>
  </si>
  <si>
    <t>RESPONSABLE</t>
  </si>
  <si>
    <t># actividades</t>
  </si>
  <si>
    <t>Enero</t>
  </si>
  <si>
    <t>Febrero</t>
  </si>
  <si>
    <t>Marzo</t>
  </si>
  <si>
    <t>Abril</t>
  </si>
  <si>
    <t>Mayo</t>
  </si>
  <si>
    <t>Junio</t>
  </si>
  <si>
    <t>Julio</t>
  </si>
  <si>
    <t>Agosto</t>
  </si>
  <si>
    <t>Septiembre</t>
  </si>
  <si>
    <t>Octubre</t>
  </si>
  <si>
    <t>Noviembre</t>
  </si>
  <si>
    <t>Diciembre</t>
  </si>
  <si>
    <t>RESULTADO %</t>
  </si>
  <si>
    <t>PROGRAMA  USO EFICIENTE DEL AGUA  13%</t>
  </si>
  <si>
    <t>Realizar trimestralmente un inventario cuantitativo de los sistemas hidrosanitarios, que permita determinar el porcentaje de implementación de sistemas ahorradores y sistemas no ahorradores.</t>
  </si>
  <si>
    <t>Direcciòn Administrativa y Financiera</t>
  </si>
  <si>
    <t xml:space="preserve">Realizar  bimestralmente el seguimiento y análisis del consumo de agua en las sedes donde la entidad realiza el pago del servicio público de acueducto, teniendo como línea base el consumo del año anterior. </t>
  </si>
  <si>
    <t xml:space="preserve">Realizar  bimestralmente una campaña en ahorro y uso eficiente del recurso hídrico, dirigida a funcionarios y contratistas de la Secretaría General </t>
  </si>
  <si>
    <t xml:space="preserve">Reemplazar anualmente el  50% de los sistemas hidrosanitarios no ahorradores de agua por sistemas ahorradores o accesorios ahorradores de agua caseros o tecnológicos, teniendo como línea base el inventario del año 2020. </t>
  </si>
  <si>
    <t>Realizar  bimestralmente  una campaña de sensibilización ambiental a funcionarios y contratistas en reporte de fugas, control de consumos y daños en los sistemas hidrosanitarios con el fin de implementar oportunamente las correcciones.</t>
  </si>
  <si>
    <t>Realizar semestralmente un informe con el análisis de las actividades que consumen más agua  en la Secretaría General y la formulación de estrategias de ahorro</t>
  </si>
  <si>
    <t>USO EFICIENTE DE ENERGIA 13%</t>
  </si>
  <si>
    <t>Realizar trimestralmente un inventario cuantitativo de los sistemas lumínicos, que permita determinar el porcentaje de implementación de sistemas ahorradores y sistemas no ahorradores.</t>
  </si>
  <si>
    <t xml:space="preserve">Realizar  bimestralmente el seguimiento y análisis del consumo de energía  eléctrica en las sedes donde la entidad realiza el pago del servicio público de energía eléctrica, teniendo como línea base el consumo del año anterior. </t>
  </si>
  <si>
    <t xml:space="preserve">Realizar  bimestralmente una campaña en ahorro y uso eficiente de la energía eléctrica, dirigida a funcionarios y contratistas de la Secretaría General </t>
  </si>
  <si>
    <t xml:space="preserve">Reemplazar durante la vigencias 2021, el 50% de los sistemas lumínicos no ahorradores por sistemas lumínicos de mayor eficiencia, teniendo como línea base el inventario del año 2020. </t>
  </si>
  <si>
    <t>Realizar  bimestralmente  una campaña de sensibilización ambiental a funcionarios y contratistas en control de consumos de energía y daños en los sistemas lumínicos con el fin de implementar oportunamente las correcciones.</t>
  </si>
  <si>
    <t>Realizar semestralmente un informe con el análisis de las actividades que consumen más energía en la Secretaría General y la formulación de estrategias de ahorro</t>
  </si>
  <si>
    <t>Instalar anualmente un sistema de sensor de movimiento o temporizador en una sede concertada de la Secretaría General</t>
  </si>
  <si>
    <t>PROGRAMA GESTIÓN INTEGRAL DE RESIDUOS 38 %</t>
  </si>
  <si>
    <t xml:space="preserve">Actualizar  la cartilla para el manejo de los residuos sólidos de la Secretaría General.
</t>
  </si>
  <si>
    <t xml:space="preserve">Implementar el Plan de Acción Interno para el Aprovechamiento Eficiente de los Residuos Sólidos- PAIAERS de la Secretaría General 
</t>
  </si>
  <si>
    <t>Actualizar e implementar en las sedes concertadas de la entidad, el Plan de gestión Integral de Residuos Peligrosos- RESPEL de la Secretaría General</t>
  </si>
  <si>
    <t>Actualizar e implementar el Plan de Gestión Integral de Residuos Peligrosos- RESPEL de la  sede Imprenta Distrital</t>
  </si>
  <si>
    <t xml:space="preserve">Diseñar e implementar  la guía para la gestión de los vertimientos en la sede Imprenta Distrital y Archivo de Bogotá </t>
  </si>
  <si>
    <t xml:space="preserve">Realizar  bimestralmente una campaña en gestión integral de residuos peligrosos y no peligrosos, dirigida a funcionarios y contratistas de la Secretaría General </t>
  </si>
  <si>
    <t>Diseñar y aprobar la Guía para la gestión de Residuos de Construcción y Demolición de la Secretaría General</t>
  </si>
  <si>
    <t>Entregar anualmente a las sedes de la Entidad que lo requieran, los elementos necesarios para la separación en la fuente , el pesaje y  almacenamiento de los residuos sólidos generados.</t>
  </si>
  <si>
    <t>Realizar semestralmente, un informe con el inventario y seguimiento a los registros de la Publicidad Exterior  Visual – PEV de la Secretaría General</t>
  </si>
  <si>
    <t>Diseñar y aprobar la Guía para la gestión de Residuos especiales generados en la Secretaría General</t>
  </si>
  <si>
    <t>Desarrollar anualmente  cuatro (4) mesas de trabajo con el Equipo de Compras Públicas Sostenibles de la Secretaría General.</t>
  </si>
  <si>
    <t>Desarrollar cuatro (4) actividades de socialización a supervisores de contrato sobre compras públicas sostenibles.</t>
  </si>
  <si>
    <t>Realizar anualmente un informe de diagnóstico y actualización de cláusulas ambientales contenidas en la Guía de Compras Públicas Sostenibles de la Secretaría General</t>
  </si>
  <si>
    <t>Realizar la inclusión de  cláusulas ambientales que permitan garantizar el cumplimiento normativo en el 100% de los procesos contractuales de la Entidad a los cuales les aplique.</t>
  </si>
  <si>
    <t>Realizar bimestralmente un informe de estado de cumplimiento de cláusulas ambientales incluidas en los contratos de la Secretaría General</t>
  </si>
  <si>
    <t>PROGRAMA PRÁCTICAS SOSTENIBLES 21%</t>
  </si>
  <si>
    <t>Desarrollar mensualmente  una actividad para el fomento uso de la bicicleta como medio de transporte al trabajo, en los días sin Carro Distrital</t>
  </si>
  <si>
    <t>Desarrollar trimestralmente una actividad de socialización de los lineamientos de la politica cero papel dirigida  a funcionarios y contratistas de la Secretaría General</t>
  </si>
  <si>
    <t>Realizar semestralmente un diagnóstico e intervención ambiental en las sedes concertadas  de la Secretaría General</t>
  </si>
  <si>
    <t>Realizar semestralmente  un reporte y seguimiento de los arreglos locativos de las sedes concertadas de las Secretaría General</t>
  </si>
  <si>
    <t xml:space="preserve">Realizar semestralmente un informe de seguimiento y actualización de la matriz de identificación de aspectos y valoración de impactos ambientales de la Secretaría General </t>
  </si>
  <si>
    <t>Realizar semestralmente un informe de seguimiento y actualización de la matriz de riesgos ambientales de la Secretaría General</t>
  </si>
  <si>
    <t>Revisar y actualizar anualmente la matriz normativa de la Secretaría General</t>
  </si>
  <si>
    <t>Calcular  anualmente la huella de carbono en las sedes concertadas de la  Secretaría General</t>
  </si>
  <si>
    <t>Implementar anualmente, una fachada, techo, terraza, jardín vertical o jardín, en una sede concertada de la Secretaría General</t>
  </si>
  <si>
    <t xml:space="preserve">Diseñar y desarrollar trimestralmente  una campaña de socialización en adaptación y mitigación al cambio climático, teniendo en cuenta las actividades desarrolladas en el hogar y en la Secretaría General Alcaldía Mayor de Bogotá D.C.  </t>
  </si>
  <si>
    <t>TOTALES</t>
  </si>
  <si>
    <t>PONDERACIÓN PROGRAMAS</t>
  </si>
  <si>
    <t>1. USO EFICIENTE DE AGUA  13%</t>
  </si>
  <si>
    <t>El porcentaje correspondiente a cada programa  del plan institucional de gestión ambiental,  fue determinado teniendo en cuenta los criterios de frecuencia y complejidad  los cuales indican los pesos que se debe determinar en cada uno.</t>
  </si>
  <si>
    <t>2. USO EFICIENTE DE ENERGIA  13%</t>
  </si>
  <si>
    <t>3. PROGRAMA GESTIÓN INTEGRAL DE RESIDUOS 38%</t>
  </si>
  <si>
    <t xml:space="preserve">Prog. </t>
  </si>
  <si>
    <t xml:space="preserve">Ejec. </t>
  </si>
  <si>
    <t xml:space="preserve">Gestión </t>
  </si>
  <si>
    <t>Se realizó la divulgación por la plataforma de la entidad la campaña  en ahorro y uso eficiente del recurso hídrico, denominada "Cada gota cuenta".</t>
  </si>
  <si>
    <t>El 26 de febrero se realizó una charla dirigida a los funcionarios y contratistas vía teams sobre prácticas ambientales con el apoyo de SDA</t>
  </si>
  <si>
    <t>Se dio inicio con el levantamiento del  inventario y consolidación de las estrcuturas hidraulicas ahorradoras existentes</t>
  </si>
  <si>
    <t>Se realizó la consolidación y anaílisis de los consumos de agua por sedes, diligenciando la matriz diseñada para este propósito.</t>
  </si>
  <si>
    <t>Se realizó la campaña de uso eficiente de energía y posibles fugas de energía.</t>
  </si>
  <si>
    <t>El 29  de febrero sesocializó la campaña de uso eficiente y control al consumo de energía dirigida a los funcionarios y contratistas po la plataforma de la entidad.</t>
  </si>
  <si>
    <t>Se tienen vigentes los Acuerdo de Corresponsabilidad con las asociaciones de recicladores, se realiza la separación en la fuente, el diligenciamiento de las bitacoras y la consolidaci´pon de la información para el mes de enero 2021.</t>
  </si>
  <si>
    <t>Se proyecto el documento denominado Plan de Gestión Integral de Residuos Peligrosos- RESPEL de la  sede Imprenta Distrital.</t>
  </si>
  <si>
    <r>
      <t xml:space="preserve">Se realizó la revisión para actualización del documento denominado </t>
    </r>
    <r>
      <rPr>
        <b/>
        <sz val="12"/>
        <color theme="1"/>
        <rFont val="Calibri"/>
        <family val="2"/>
        <scheme val="minor"/>
      </rPr>
      <t xml:space="preserve"> Plan de gestión Integral de Residuos Peligrosos- RESPEL de la Secretaría General.
</t>
    </r>
    <r>
      <rPr>
        <sz val="12"/>
        <color theme="1"/>
        <rFont val="Calibri"/>
        <family val="2"/>
        <scheme val="minor"/>
      </rPr>
      <t xml:space="preserve"> Se cuenta con una alianza con LITO y GAIA  , para la recolección de RESPEL en las sedes de la entidad.
Se realiza separación en la fuente de este tipo de residuos, se embalan y rotulan y se entregan al gestor autorizado.
</t>
    </r>
  </si>
  <si>
    <t>Se realizó la campaña degestión integral de residuos peligrosos y no peligrosos, dirigida a funcionarios y contratistas de la Secretaría General , por la plataforma de la entidad.</t>
  </si>
  <si>
    <t>Se realiza la clasificación en la fuente de los reiduos aprovechables en cada una de las sedes.
Se diligencian las bitacoras, se consolida la información y se gestionó con las asociaciones de reciclkadores con las que se cuenta con el acuerdo de corresponsabilidad la recoelcción.</t>
  </si>
  <si>
    <t>En el mes de febrero se realizó la clasificación de los RESPEL producidos en cada sede.
Y se gestiono la entrega a los gestores autorizados de las sedes: CADE patio Bonito, Imprenta Distrital, Manzana Lievano, Parqueadero Calle 55 y  Super Cade CAD.
Los residuos se entregaron debidamente rotulados y con fichas de seguridad.</t>
  </si>
  <si>
    <t>En la imprenta Distrital se está realizando la implementación del lan de Gestión Integral de Residuos Peligrosos- RESPEL</t>
  </si>
  <si>
    <t>Se socializo la charla de movilidad sostenible de la Secretaria Distrital de Movilidad.
Se generaron las piezas comunicativas de movilidad sostenible de la entidad y se socializaron a traves de la plataforma a funcionarios y contratistas.</t>
  </si>
  <si>
    <t xml:space="preserve">Se realizó la verificación que todos los contratos de prestación de servicios se les incluyeran las clausulas ambientales.
Para el desarrollo de esta actividad se envió el memorando con Radicado 3-2021-4807, a las siguientes áreas: Oficina Consejería de Comunicaciones, Oficina de Protocolo, Oficina Asesora de Planeación, Dirección Administrativa y Financiera, Subsecretaría de Servicio a la Ciudadanía, Dirección Distrital de Desarrollo Institucional, Oficina de Tecnologías de la Información y las Comunicaciones, Dirección de Talento Humano, Subdirección de Servicios Administrativos, Subdirección de Imprenta Distrital, Dirección Distrital de Relaciones Internacionales, Oficina de Alta Consejería para los Derechos de las Víctimas, la Paz y la Reconciliación y la Oficina de la Alta Consejería Distrital de Tecnologías de Información y Comunicaciones, considerando que estas áreas suscribieron durante el 2020 procesos contractuales que incluyeron cláusulas ambientales
</t>
  </si>
  <si>
    <t>El 22 de febrero se realizó la primera mesa de trabajo liderada por la gestora ambiental y dirigida al  Equipo de Compras Públicas Sostenibles de la Secretaría General Alcaldía Mayor de Bogotá.</t>
  </si>
  <si>
    <t xml:space="preserve">Se realizó la inclusion de clausulas ambientales a los 10  procesos precontractuales
</t>
  </si>
  <si>
    <t>Se reaizó el informe bimestral del cumplimiento en la inclusión de clausulas ambientales.</t>
  </si>
  <si>
    <t>Se realizó el 24 de febrero la charla "ADAPTACIÓN AL CAMBIO CLIMÁTICO", vía TEAMS.</t>
  </si>
  <si>
    <t xml:space="preserve">Se generaron las piezas comunicativas de la politica de cero papel en la entidad y se socializaron por medio de la plataforma.
</t>
  </si>
  <si>
    <t>Se realizaron actividades de movilidad sostenible el 4 de febrero en la imprenta distrital y en la sede Manzana Lievano.</t>
  </si>
  <si>
    <t xml:space="preserve"> Articulación con SDA  para la realización de una charla en uso eficiente de agua en el marco del día mundial del agua 24 de marzo.
Se envio por la plataforma SOY 10 los tips de ahorro de agua en la SG.
</t>
  </si>
  <si>
    <t>Se realizó la actualización de los inventarios lumínicos  de las 24 sedes de la SG, el cual se actualizará de manera trimestral</t>
  </si>
  <si>
    <t xml:space="preserve">Se envio por la plataforma SOY 10 los tips de ahorro de energía  en la SG.
</t>
  </si>
  <si>
    <t>Se realizó la actualización dela cartilla de gestión ambiental</t>
  </si>
  <si>
    <t>Se realiza la clasificación en la fuente de los reiduos aprovechables en cada una de las sedes.
Se diligencian las bitacoras, se consolida la información y se gestionó con las asociaciones de recicladores con las que se cuenta con el acuerdo de corresponsabilidad la recoelcción.</t>
  </si>
  <si>
    <t>Se realizo una jornada de socialización de los tips para aprender a clasificar en la fuente, con el acompañamiento de LITO el 16 de marzo.</t>
  </si>
  <si>
    <t>Se ha realizado la verificación y aprobación de la inclusión de cláusulas ambientales en 40 procesos precontractuales de la entidad y realizado acompañamiento en evaluación técnica desde el componente ambiental para el proceso SGA-SASI-001-2021 de contratación de Transporte Especial.</t>
  </si>
  <si>
    <t>Se realizó la primera actividad de fortalecimiento al seguimiento de cláusulas ambientales por parte de los Supervisores y/o Apoyos a la Supervisión con las dependencias Oficina de Tecnologías de la Información y las Comunicaciones, Subdirección de Servicios Administrativos y Dirección Administrativa y Financiera.</t>
  </si>
  <si>
    <t xml:space="preserve">Se realizó una jornada de movilidad sostenible, en el día sin carro, caminando desde la torre colpatria hasta la SG o el archivo .
Se realizó la invitación a la   charla virtual del Día de la Movilidad Sostenible el 4 de marzo 2021 liderada por Secretaría de Movilidad.
</t>
  </si>
  <si>
    <t>Se realizó la actualización de la matriz de aspectos e impactos ambientales y de la matriz normativa.</t>
  </si>
  <si>
    <t>Se realizó el inventario de toners usados por sede y se solicitó la recolección a UNIPLES.
Se inicio el acercamiento con LITO para generar un acuerdo de corresponsabilidad , con el objeto de recoger bombillas, RAES, pilas y luminarias generados en las sedes de la SG.</t>
  </si>
  <si>
    <t>Se solicito la actualización del inventario de sustancias químicas que utiliza la sede imprenta distrital y los posibles RESPEL que generan en la ejecución de su misionalidad.
Se concertó con mantenimiento las condiciones de infraestructura requeridas para el cuarto de almacenamiento de RESPEL en la sede imprenta.</t>
  </si>
  <si>
    <t xml:space="preserve"> </t>
  </si>
  <si>
    <t xml:space="preserve">EN PROYECTO DE INVESIÓN </t>
  </si>
  <si>
    <t>Dirección Administrativa y Financiera</t>
  </si>
  <si>
    <t>CONSUMO SOSTENIBLE 15%</t>
  </si>
  <si>
    <t>Se realizó el diagnóstico ambiental de  las 24 sedes de la SG, el cual se actualizará de manera semestral y se generó un informe de necesidades ambientales por sede, para determinar las acciones a realizar en cada una de ellas.</t>
  </si>
  <si>
    <t>5. PROGRAMA CONSUMOS SOSTENIBLE 15%</t>
  </si>
  <si>
    <t>4. PROGRAMA PRÁCTICAS SOSTENIBLES 21%</t>
  </si>
  <si>
    <t>Se elaboró la guía de vertimientos para las sedes Imprenta Distrital y Archivo de Bogotá y se encuentra en proceso de inclusión en el SGC.</t>
  </si>
  <si>
    <t>Para este periodo no aplica reporte</t>
  </si>
  <si>
    <r>
      <t xml:space="preserve">En la Matriz denominada " Seguimiento  y análisis de los consumos de agua por sedes", se consolido el consumo de agua de los </t>
    </r>
    <r>
      <rPr>
        <sz val="12"/>
        <rFont val="Calibri"/>
        <family val="2"/>
        <scheme val="minor"/>
      </rPr>
      <t>meses enero a marzo</t>
    </r>
    <r>
      <rPr>
        <sz val="12"/>
        <color rgb="FFFF0000"/>
        <rFont val="Calibri"/>
        <family val="2"/>
        <scheme val="minor"/>
      </rPr>
      <t xml:space="preserve"> </t>
    </r>
    <r>
      <rPr>
        <sz val="12"/>
        <color theme="1"/>
        <rFont val="Calibri"/>
        <family val="2"/>
        <scheme val="minor"/>
      </rPr>
      <t xml:space="preserve"> de la presente vigencia, encontrando que al comparar este mismo periodo de la vigencia 2020,  hubo una disminución del 39%, relacionada directamente a las medidas de emergencias decretada la emergencia sanitaria COVID-19 que se encuentran vigentes.</t>
    </r>
  </si>
  <si>
    <t>La Secretaría General a través de la Dirección Administrativa y Financiera en articulación con la Corporación Autonoma Regional - CAR, realizó  el 18 de abril del año en curso capacitación en ahorro de agua y energía,  enviando invitación a través de correos electronicos  a todos los servidores de la entidad, logrando la  participación de 18 servidores  (12 funcionarios y 6 contratistas) de la Secretaría General .</t>
  </si>
  <si>
    <t xml:space="preserve">Se elaboró el Plan de Gestión Integral de Residuos Peligrosos- RESPEL de la  sede Imprenta Distrital, el cual está en revisión para aprobación. </t>
  </si>
  <si>
    <t>Se realizó un análisis de necesidades  e inventario de elementos  para separación en la fuente, pesaje y almacenamiento de RS generados.
Se iniciaron obras de adecuación del cuarto de RESPEL, aprovechables y ordinarios en la Sede Imprenta Distrital.
Se realizó las actividades de reubicación de puntos ecologicos, canecas, duracar y otros elementos a las sedes que lo requerian.
Se realizó la entrega de contenedores y básculas en 7 sedes de la entidad.</t>
  </si>
  <si>
    <t>Se verificó que 19 sedes cuentan con registro de publicidad . exterior visual otorgado por la S.D.A y nos encontrando gestionando el registro para 7 sedes.</t>
  </si>
  <si>
    <t>Para el mes de abril se verificó y aprobo la inclusión de clausulas ambientales en 34 procesos contractuales lo que corresponde al 94,4% de los contratos suscritos por la entidad.
Con el próposito de garantizar la inclusión de clausulas ambientales en todos los procesos contractuales que les aplique se han desarrollado capacitaciones, mesas de trabajo de manera periodica.</t>
  </si>
  <si>
    <t>Una vez realizado el informe de estado de cumplimiento de cláusulas ambientales, se concluyó que para el mes de abril nueve (9) dependencias reportaron información del seguimiento de las cláusulas ambientales en los contratos vigentes . 
En total se verificó la información de 15 contratos.</t>
  </si>
  <si>
    <t>Teniendo en cuenta que el primer jueves de abril fue festivo, razón por la cual no se pudo llevar a cabo la acostumbrada caminata al sitio de trabajo, se diseño una pieza gráfica invitando a los funcionarios y colaboradores a realizar mantenimiento preventivo a la bicicleta y se difundio a traves del aplicativo SOY10.</t>
  </si>
  <si>
    <t>El grupo de mantenimiento remite informe y reporte de los arreglos locativos de 22 sedes  concertadas de la SG, obteniendo un 55% de arreglos realizados al interior de la Entidad, a su vez se obtiene el 99.8% del cumplimimiento de la programación establecida por el área de mantenimiento.</t>
  </si>
  <si>
    <t>Se realizó la actualización de la matriz de riesgos ambientales, donde se realizaron ajustes en la unificación de los riesgos dejando 8 riesgos de los 18 con los que anteriormente se contaba,  asimismo se realizaron los ajustes pertinentes en los controles operacionales de cada uno de estos.
Con base en lo anterior,  el equipo realizará seguimiento a los controles operacionales una vez se encuentre en el SGC.</t>
  </si>
  <si>
    <t xml:space="preserve">En la Matriz denominada " Seguimiento  y análisis de los consumos de agua por sedes", se consolido el consumo de energía de los meses febrero a marzo  de la presente vigencia, encontrando que al comparar este mismo periodo de la vigencia 2020,  hubo una disminución del 10%, relacionada directamente a las medidas de emergencias decretada la emergencia sanitaria COVID-19 que se encuentran vigentes.
</t>
  </si>
  <si>
    <t>Se realizó inventario de los tonner usados en cada una de las sedes.
Se coordinó la entrega de tonners usados con UNIPLES empresa contratista que los suministra.
Se realizó rotulación de los RESPEL generados en las diferentes sedes de la Secretaría General.
Se solicitó a la ARL POSITIVA capacitacipón en manejo y almacenamiento adecuado de sustancias peligrosas en las sedes Imprenta Distrital y Archivo de Bogotá.</t>
  </si>
  <si>
    <t xml:space="preserve">Se consolidó la información reportada por las diferentes sedes a traves de las bitacoras; se realizó la solicitud de recolección de residuos aprovechables a las asociaciones de recicladores.
Además se hizo entrega de residuos aprovechables de 12 sedes de la entidad a las asociaciones de recicladores con las que se cuenta con el acuerdo de corresponsabilidad:
Imprenta Distrital
CE RUU
Manzana Liévano
Archivo de Bogotá
SuperCade Américas
Cade Patio Bonito
CE Bosa
SuperCade 20 de Julio
SuperCade Suba
Centro de Encuentro Suba
SuperCade Engativá
Centro de Encuentro Chapinero
</t>
  </si>
  <si>
    <t>Se consolidó la información reportada por las diferentes sedes a traves de las bitacoras; se realizó la solicitud de recolección de residuos aprovechables a las asociaciones de recicladores.
Además se hizo entrega de residuos aprovechables de 5 sedes de la entidad a las asociaciones de recicladores con las que se cuenta con el acuerdo de corresponsabilidad:
Imprenta Distrital
CE RUU
Manzana Liévano
Archivo de Bogotá
Centro de Encuentro Patio Bonito</t>
  </si>
  <si>
    <t>Se actualizaron los inventarios hidrosanitarios  de las 24 sedes de la Secretaría General, donde se evidenció que se realizó el cambio de 8 sistemas hidrosanitarios,  equivalente al 0,68 del total de los mismos,  lo que nos permitió alcanzar el 83,12 % de sistemas ahorradores en las 24 sedes concertadas.</t>
  </si>
  <si>
    <t>Se coordinó la recolección de residuos peligrosos (pilas, luminarias RAEE) con la empresa gestora Lito S.A.S.
Se realizó por parte de la ARL POSITIVA capacitación en manejo y almacenamiento adecuado de sustancias peligrosas en las sedes Imprenta Distrital y Archivo de Bogotá y a la empresa de aseo y cafetería Lasu.
Se firmó el contrato No 775/2021 que tiene como objeto" Prestar servicios de recolección, transporte y disposición final de los residuos sólidos y líquidos peligrosos generados por la Secretaría General de la Alcaldía Mayor de Bogotá, D.C."</t>
  </si>
  <si>
    <t>Se realizó el rotulado de los residuos peligrosos que se generan en la sede y se almacenaron en la sede.
Se firmó el contrato No 775/2021 que tiene como objeto" Prestar servicios de recolección, transporte y disposición final de los residuos sólidos y líquidos peligrosos generados por la Secretaría General de la Alcaldía Mayor de Bogotá, D.C."</t>
  </si>
  <si>
    <t>Para este periodo no aplica reporte.</t>
  </si>
  <si>
    <t>Se realizó con el apoyo de la UAESP una charla acerca de la gestión de residuos ordinarios, que busca fortalecer los conocimientos en separación en la fuente de los residuos sólidos de los colaboradores y servidores de la entidad.</t>
  </si>
  <si>
    <t>Se elaboró la guía de RCD y manejo de obras, que busca establecer los procedimientos para almacenar y disponer de manera correcta los Residuos de Demolición y construcción que genera la Secretaría General en las diferentes sedes a traves de los mantenimientos y obras de infraestructura que realice. Está guía se encuentra en proceso de aprobación.</t>
  </si>
  <si>
    <t>Se realizó la II reunión del equipo de compras públicas sostenibles, en la que se informaron los avances en el programa durante el período 17/02/2021 al 30/04/2021. Asì mismo se informó que se va a realizar en el mes de junio la actualización de la guía y se determinó un procedimiento para la consolidacipon de aportes de las diferentes áreas que conforman el equipo de Compras Públicas Sostenibles de la entidad y de otras áreas que lo deseen.</t>
  </si>
  <si>
    <t>Con el próposito de garantizar la inclusión de cláusulas ambientales en todos los procesos contractuales que les aplique se han desarrollado capacitaciones y mesas de trabajo de manera periódica.
Para el mes de mayo se realizó la inclusión de cláusulas ambientales en 31 procesos contractuales lo que corresponde al 96,9% de los contratos suscritos por la entidad.</t>
  </si>
  <si>
    <t xml:space="preserve">Durante este mes de mayo se adelantaron varias actividades relacionadas con prácticas sostenibles así: 
- Elaboración de indicadores sobre prácticas sostenibles
- Socialización campaña Ponte en mis Pedales
- Socialización campaña vehículo compartido
- Invitación charla Movilidad Sostenible
- Preparación actividades semana ambiental
</t>
  </si>
  <si>
    <t xml:space="preserve">Se realizó el 25 de mayo de 2021  la charla "SÚMATE AL CERO PAPEL Y AYUDA AL PLANETA", vía TEAMS. Con el fin de promover prácticas para disminuir el consumo de papel dentro de la entidad.
</t>
  </si>
  <si>
    <t>Se realizó el 19 de mayo de 2021 via Teams  charla "MITIGACIÓN  Y ADAPTACIÓN AL CAMBIO CLIMÁTICO", con el fin de promover prácticas sostenibles entre funcionarios y contratistas para mitigar el cambio climático.</t>
  </si>
  <si>
    <t>Se realizó  divulgación por la plataforma de la entidad de algunos  tips  en ahorro y uso eficiente del recurso hídrico, denominada "Ahorra agua en casa", la cual tenía como objetivo fortalecer los conocimientos en las siguientes tematicas: convertir un sanitario ahorrador con metodo casero, verificar medidor y revisión de fugas en los sistemas hidrosanitarios de la oficina.</t>
  </si>
  <si>
    <t>Se realizó  divulgación por la plataforma de la entidad  de algunos tips en ahorro y uso eficiente de energía  denominada "¿Qué puedes hacer para ahorra energía?", la cual tenía como objetivo fortalecer los conocimientos en las siguientes tematicas, apagar las luces al salir de algún lugar, desconectar los equipos electronicos, mantener las lámparas limpias, usar bombillos de bajo consumo y evitar mantener la puerta abierta de la nevera.</t>
  </si>
  <si>
    <t>Se realiza actualización de la matriz normativa, excluyendo y actualizando normas que no hacian parte de la misionalidad de la Entidad, dado lo anterior, se cuenta con 152 normas con cumplimiento.</t>
  </si>
  <si>
    <t>PROGRAMACIÓN ACTIVIDADES PLAN INSTITUCIONAL DE GESTIÓN AMBIENTAL 2021</t>
  </si>
  <si>
    <t>No aplica</t>
  </si>
  <si>
    <t xml:space="preserve">Se realizó la segunda actividad de fortalecimiento al seguimiento de cláusulas ambientales por parte de los Supervisores y/o Apoyos a la Supervisión con las dependencias: Subsecretaria de Servicio a la Ciudadanía, Dirección Distrital de Calidad del Servicio, Dirección del Sistema Distrital de Servicio a la Ciudadanía y Subdirección de Seguimiento a la Gestión, Inspección, Vigilancia y Control. </t>
  </si>
  <si>
    <t xml:space="preserve">Se realiza inventario cuantitativo de los sistemas hidrosanitarios de  las sedes de  la Entidad, obteniendo el 88% de implementación en sistemas hidrosanitarios ahorradores. </t>
  </si>
  <si>
    <r>
      <t xml:space="preserve">En la Matriz denominada " Seguimiento  y análisis de los consumos de agua por sedes", se consolido el consumo de agua de los </t>
    </r>
    <r>
      <rPr>
        <sz val="12"/>
        <rFont val="Calibri"/>
        <family val="2"/>
        <scheme val="minor"/>
      </rPr>
      <t>meses enero a mayo</t>
    </r>
    <r>
      <rPr>
        <sz val="12"/>
        <color rgb="FFFF0000"/>
        <rFont val="Calibri"/>
        <family val="2"/>
        <scheme val="minor"/>
      </rPr>
      <t xml:space="preserve"> </t>
    </r>
    <r>
      <rPr>
        <sz val="12"/>
        <color theme="1"/>
        <rFont val="Calibri"/>
        <family val="2"/>
        <scheme val="minor"/>
      </rPr>
      <t xml:space="preserve"> de la presente vigencia, encontrando que al comparar este mismo periodo de la vigencia 2019,  hubo una disminución d</t>
    </r>
    <r>
      <rPr>
        <sz val="12"/>
        <rFont val="Calibri"/>
        <family val="2"/>
        <scheme val="minor"/>
      </rPr>
      <t>el 28</t>
    </r>
    <r>
      <rPr>
        <sz val="12"/>
        <color theme="1"/>
        <rFont val="Calibri"/>
        <family val="2"/>
        <scheme val="minor"/>
      </rPr>
      <t xml:space="preserve">% en consumo, relacionada directamente a las medidas de emergencias decretada la emergencia sanitaria COVID-19 que se encuentran vigentes, y un aumento del 17% en consumo per cápita, debido al lavado y desinfección constante de las sedes, </t>
    </r>
    <r>
      <rPr>
        <sz val="12"/>
        <color rgb="FFFF0000"/>
        <rFont val="Calibri"/>
        <family val="2"/>
        <scheme val="minor"/>
      </rPr>
      <t>asímismo debido al cumplimiento del protocolo de bioseguridad que indica que el lavado de manos debe ser cada 2 horas</t>
    </r>
  </si>
  <si>
    <t xml:space="preserve">En el marco de la semana ambiental 2021, el día 1 se realizó actividades asociadas al Uso Eficiente del Agua, tales como: Emparéjate con el agua, concurso del día del agua, donde se realizaron preguntas de la Cartilla PIGA en el tema uso eficiente del agua,  participaron 76 servidores de la Secretaría General, </t>
  </si>
  <si>
    <t xml:space="preserve">Se presenta inventario cuantitativo de los sistemas lumínicos de  las sedes de  la Entidad, obteniendo el 96,09% de implementación en sistemas lumínicos ahorradores. </t>
  </si>
  <si>
    <t>En el marco de la Celebración de la Semana ambiental, se realizaron actividades en el marco de día de la energía para la Entidad el 2 de junio, en el que se realizaron un concéntrese sobre energía sobre elementos eléctricos a través de la plataforma Word Wall, donde participaron 119 servidores, en la tarde se realizó una actividad de ruleta energética de manera presencial, donde participaron 29 personas en las sedes de la Secretaría General, para un total 148 servidores</t>
  </si>
  <si>
    <t>Se realiza informe análisis de las actividades que más consumen Energía en la Secretaría General y se presentaron 4 estrategias de ahorro en la Entidad.</t>
  </si>
  <si>
    <t xml:space="preserve">Se realiza informe análisis de las actividades que más consumen agua en la Secretaría General y se presentaron 5 estrategias de ahorro en la Entidad. </t>
  </si>
  <si>
    <t xml:space="preserve">Para este periodo no aplica reporte </t>
  </si>
  <si>
    <t>Actividad cumplida en el mes de marzo de 2021</t>
  </si>
  <si>
    <t>Para este período se realizó la programación y recolección de residuos ordinarios aprovechables en las siguientes sedes: Centro de Encuentro Chapinero, SuperCade Engativá, Cade Patio Bonito, Centro de Encuentro Bosa, SuperCade Suba, Imprenta Distrital, SuperCade Manitas, Centro de Encuentro Ciudad Bolívar, Centro de Encuentro RUU, Archivo de Bogotá y
Manzana Liévano.
Adicionalmente, se realizó la revisión de los documentos para el nuevo proceso de contratación (SGA-AC-1-2021) para la clasificación, recolección, transporte, aprovechamiento y disposición final de residuos ordinarios aprovechables.
Se informó a las organizaciones de recicladores la terminación de los contratos No. 001-2019 y 002-2019.</t>
  </si>
  <si>
    <t>En el marco de la celebración de la Semana Ambiental se realizó con el apoyo de la UAESP una actividad de ASÓMATE A LA VENTANA sobre la gestión de residuos ordinarios, que busca fortalecer los conocimientos en separación en la fuente de los residuos sólidos de los colaboradores y servidores de la entidad.</t>
  </si>
  <si>
    <t>En el marco de la implementación de la "Guía para la gestión de los vertimientos en la sede Imprenta Distrital y Archivo de Bogotá", se realizó la caracterización de las aguas resiudales de las Sedes Archivo de Bogotá e Imprenta Distrital, con el laboratorio AMBIENCIQ INGENIEROS SAS de acuerdo al contrato 820 de 2021</t>
  </si>
  <si>
    <t>En el marco de la implementación de la "Guía para la gestión de Residuos de Construcción y Demolición de la Secretaría General", se realizó la recolección en el mes de junio de RCD para las siguientes sedes: Centro de Encuentro Rafael Uribe Uribe (16 m3), Imprenta (4m3) y Centro de Encuentro Bosa (7m3)</t>
  </si>
  <si>
    <t>Para esta actividad se realizo avance en el mes de abril de 2021</t>
  </si>
  <si>
    <t xml:space="preserve">Se realizó la elaboración de la guía de residuos especiales. </t>
  </si>
  <si>
    <t>Se elaboró informe de diagnóstico y actualización de la guía para la implementación de las compras públicas sostenibles.</t>
  </si>
  <si>
    <t xml:space="preserve">Se elaboró informe del estado de cumplimienro de las cláusulas ambientales incluidas en los contratos de la entidad. </t>
  </si>
  <si>
    <t>Para esta actividad se realizó avance en el mes de marzo de 2021</t>
  </si>
  <si>
    <t>Los cálculos y el informe de la huella de carbono se reporta anualmente en el mes de enero, reportanto la vigencia anterior a través de la plataforma STORM USER</t>
  </si>
  <si>
    <t>Para esta actividad se realizó avance en el mes de mayo de 2021, así mismo, en el marco de la celebración de la semana ambiental se realizaron actividades en el dia 3 de implementación de prácticas sostenibles, donde se promovieron prácticas sostenibles las cuales ayudan a mitigar el camnbio climático</t>
  </si>
  <si>
    <t>En el marco de la Semana Ambiental se realizaron actividades por el día del agua para la Entidad el 1 de junio, en el que se emparejaron frases sobre el ahorro de agua a través de la plataforma Word Wall, allí participaron 76 servidores de la Secretaría General.</t>
  </si>
  <si>
    <t>En la Matriz denominada " Seguimiento  y análisis de los consumos de energía  por sedes", se consolido el consumo de energía de los meses enero a mayo de la presente vigencia, encontrando que al comparar este mismo periodo de la vigencia 2019,  hubo una disminución del 26% en consumo.
Adicionalmente, se debe resaltar que dada la emergencia sanitaria en el marco del COVID-19, existen algunas actividades como el uso de VPN (equipos de control remoto), que no disminuirán dada la alternancia presencial en las sedes de la Entidad.</t>
  </si>
  <si>
    <t>En el marco de la implementación del PGIRESPEL de la Secretaría General, se programó y se recolectaron los residuos peligrosos en Manzana Liévano y Archivo de Bogotá, de acuerdo con el contrato 775 de 2021, suscrito con Serviecológico y cuyo objeto es “Prestar servicios de recolección, transporte y disposición final de los residuos sólidos y líquidos peligrosos generados por la Secretaría General de la Alcaldía Mayor de Bogotá, D.C.”. Se recogieron en Mazana Liévano 28,6 Kg y en Archivo de Bogota 76,5 Kg.
Adicionalmente,  se realizó la recolección por parte de la empresa Lito S.A.S. de residuos peligrosos y RAEES en las sedes: Archivo, ML, Cade La Victoria, Cade Luceros, SC Suba, Cade La Gaitana, SC Engativá, Cade Servita, Cade Chico, Cade Fontibon, Imprenta.
Se realizó la actualización del documento Plan de Gestión de Residuos Peligrosos y Residuos de Aparatos Eléctricos y Electrónicos de las sedes de la Secretaría General.</t>
  </si>
  <si>
    <t>En el marco de la implementación del PGIRESPEL de la Imprenta Distrital se programó y se recogieron los residuos peligrosos en la Imprenta, de acuerdo con el  contrato 775 de 2021, suscrito con Serviecológico y cuyo objeto es “Prestar servicios de recolección, transporte y disposición final de los residuos sólidos y líquidos peligrosos generados por la Secretaría General de la Alcaldía Mayor de Bogotá, D.C.. Se recogieron 1013 Kg</t>
  </si>
  <si>
    <t>Se realizó la actualización de la base de contratos con cláusulas ambientales, de identificó que en el mes de junio el 100% de los contratos se incluyeron cláusulas ambientales. En lo corrido de la vigencia 2021  se realizó la verificación y aprobación de la inclusión de cláusulas ambientales en 99 procesos precontractuales de la entidad.</t>
  </si>
  <si>
    <t xml:space="preserve">"Durante la semana ambiental, con el apoyo del IDRD, quien nos hizo préstamo de 20 bicicletas, se realizó una jornada para incentivar el uso de la bicicleta como medio de transporte sostenible. Hubo una participación de 38 personas, quienes se desplazron desde la Manzana Liévano hasta el parque de la Independencia, ida y regreso.
De igual manera se realizáron caminatas en otras sedes de la entidad; participaron el Súper cade de Engativá, Súper Cade Bosa, Cade Santa helenita, Cade Patio Bonito, Cade Servitá, Cade Chicó y Cade Muzú.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</si>
</sst>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
  </numFmts>
  <fonts count="10"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1"/>
      <name val="Calibri"/>
      <family val="2"/>
      <scheme val="minor"/>
    </font>
    <font>
      <b/>
      <sz val="12"/>
      <color theme="1"/>
      <name val="Calibri"/>
      <family val="2"/>
      <scheme val="minor"/>
    </font>
    <font>
      <sz val="16"/>
      <name val="Calibri"/>
      <family val="2"/>
      <scheme val="minor"/>
    </font>
    <font>
      <sz val="12"/>
      <color rgb="FFFF0000"/>
      <name val="Calibri"/>
      <family val="2"/>
      <scheme val="minor"/>
    </font>
    <font>
      <sz val="1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
      <patternFill patternType="solid">
        <fgColor theme="7"/>
        <bgColor indexed="64"/>
      </patternFill>
    </fill>
    <fill>
      <patternFill patternType="solid">
        <fgColor rgb="FFFFFF00"/>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3" fillId="0" borderId="0" xfId="0" applyFont="1"/>
    <xf numFmtId="0" fontId="3" fillId="0" borderId="0" xfId="0" applyFont="1" applyAlignment="1">
      <alignment vertical="center"/>
    </xf>
    <xf numFmtId="0" fontId="2" fillId="2" borderId="8" xfId="0" applyFont="1" applyFill="1" applyBorder="1" applyAlignment="1">
      <alignment horizontal="center" vertical="center"/>
    </xf>
    <xf numFmtId="0" fontId="2" fillId="2" borderId="9" xfId="0" applyFont="1" applyFill="1" applyBorder="1" applyAlignment="1">
      <alignment vertical="center" wrapText="1"/>
    </xf>
    <xf numFmtId="165" fontId="4" fillId="0" borderId="10" xfId="2" applyNumberFormat="1" applyFont="1" applyFill="1" applyBorder="1" applyAlignment="1">
      <alignment vertical="center"/>
    </xf>
    <xf numFmtId="0" fontId="4" fillId="0" borderId="0" xfId="0" applyFont="1" applyAlignment="1">
      <alignment vertical="center"/>
    </xf>
    <xf numFmtId="0" fontId="4" fillId="4" borderId="0" xfId="0" applyFont="1" applyFill="1" applyAlignment="1">
      <alignment vertical="center"/>
    </xf>
    <xf numFmtId="10" fontId="4" fillId="0" borderId="10" xfId="2" applyNumberFormat="1" applyFont="1" applyFill="1" applyBorder="1" applyAlignment="1">
      <alignment vertical="center"/>
    </xf>
    <xf numFmtId="10" fontId="4" fillId="0" borderId="10" xfId="0" applyNumberFormat="1" applyFont="1" applyBorder="1" applyAlignment="1">
      <alignment vertical="center"/>
    </xf>
    <xf numFmtId="165" fontId="4" fillId="0" borderId="10" xfId="0" applyNumberFormat="1" applyFont="1" applyBorder="1" applyAlignment="1">
      <alignment vertical="center"/>
    </xf>
    <xf numFmtId="0" fontId="4" fillId="0" borderId="0" xfId="0" applyFont="1"/>
    <xf numFmtId="0" fontId="4" fillId="0" borderId="0" xfId="0" applyFont="1" applyAlignment="1">
      <alignment horizontal="center"/>
    </xf>
    <xf numFmtId="0" fontId="5" fillId="5" borderId="15" xfId="0" applyFont="1" applyFill="1" applyBorder="1" applyAlignment="1">
      <alignment wrapText="1"/>
    </xf>
    <xf numFmtId="0" fontId="4" fillId="0" borderId="10" xfId="0" applyFont="1" applyBorder="1" applyAlignment="1">
      <alignment vertical="center"/>
    </xf>
    <xf numFmtId="0" fontId="5" fillId="5" borderId="22" xfId="0" applyFont="1" applyFill="1" applyBorder="1" applyAlignment="1">
      <alignment wrapText="1"/>
    </xf>
    <xf numFmtId="0" fontId="2" fillId="2" borderId="21" xfId="0" applyFont="1" applyFill="1" applyBorder="1" applyAlignment="1">
      <alignment horizontal="center" vertical="center"/>
    </xf>
    <xf numFmtId="165" fontId="4" fillId="0" borderId="10" xfId="2" applyNumberFormat="1" applyFont="1" applyFill="1" applyBorder="1" applyAlignment="1">
      <alignment vertical="center" wrapText="1"/>
    </xf>
    <xf numFmtId="165" fontId="4" fillId="0" borderId="10" xfId="2" applyNumberFormat="1" applyFont="1" applyFill="1" applyBorder="1" applyAlignment="1">
      <alignment horizontal="center" vertical="center"/>
    </xf>
    <xf numFmtId="10" fontId="4" fillId="0" borderId="10" xfId="2" applyNumberFormat="1" applyFont="1" applyFill="1" applyBorder="1" applyAlignment="1">
      <alignment horizontal="center" vertical="center"/>
    </xf>
    <xf numFmtId="165" fontId="4" fillId="0" borderId="0" xfId="0" applyNumberFormat="1" applyFont="1"/>
    <xf numFmtId="0" fontId="4" fillId="0" borderId="10" xfId="0" applyFont="1" applyBorder="1" applyAlignment="1">
      <alignment horizontal="center" vertical="center"/>
    </xf>
    <xf numFmtId="0" fontId="4" fillId="0" borderId="10" xfId="0" applyFont="1" applyFill="1" applyBorder="1" applyAlignment="1">
      <alignment vertical="center" wrapText="1"/>
    </xf>
    <xf numFmtId="165" fontId="4" fillId="0" borderId="10" xfId="0" applyNumberFormat="1" applyFont="1" applyBorder="1" applyAlignment="1">
      <alignment horizontal="center" vertical="center"/>
    </xf>
    <xf numFmtId="165" fontId="4" fillId="4" borderId="10" xfId="2" applyNumberFormat="1" applyFont="1" applyFill="1" applyBorder="1" applyAlignment="1">
      <alignment vertical="center"/>
    </xf>
    <xf numFmtId="165" fontId="4" fillId="4" borderId="10" xfId="2" applyNumberFormat="1" applyFont="1" applyFill="1" applyBorder="1" applyAlignment="1">
      <alignment horizontal="center" vertical="center"/>
    </xf>
    <xf numFmtId="0" fontId="4" fillId="0" borderId="10" xfId="0" applyFont="1" applyFill="1" applyBorder="1" applyAlignment="1">
      <alignment horizontal="center" vertical="center" wrapText="1"/>
    </xf>
    <xf numFmtId="165" fontId="4" fillId="0" borderId="10" xfId="0" applyNumberFormat="1" applyFont="1" applyFill="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left" vertical="center" wrapText="1"/>
    </xf>
    <xf numFmtId="0" fontId="4" fillId="6" borderId="33" xfId="0" applyFont="1" applyFill="1" applyBorder="1" applyAlignment="1">
      <alignment horizontal="center"/>
    </xf>
    <xf numFmtId="165" fontId="4" fillId="6" borderId="33" xfId="2" applyNumberFormat="1" applyFont="1" applyFill="1" applyBorder="1" applyAlignment="1">
      <alignment horizontal="center"/>
    </xf>
    <xf numFmtId="9" fontId="4" fillId="6" borderId="33" xfId="2" applyNumberFormat="1" applyFont="1" applyFill="1" applyBorder="1" applyAlignment="1">
      <alignment horizontal="center"/>
    </xf>
    <xf numFmtId="165" fontId="4" fillId="6" borderId="33" xfId="0" applyNumberFormat="1" applyFont="1" applyFill="1" applyBorder="1" applyAlignment="1">
      <alignment horizontal="center"/>
    </xf>
    <xf numFmtId="0" fontId="4" fillId="0" borderId="33" xfId="0" applyFont="1" applyBorder="1" applyAlignment="1">
      <alignment horizontal="center"/>
    </xf>
    <xf numFmtId="165" fontId="4" fillId="0" borderId="33" xfId="2" applyNumberFormat="1" applyFont="1" applyBorder="1" applyAlignment="1">
      <alignment horizontal="center"/>
    </xf>
    <xf numFmtId="0" fontId="4" fillId="0" borderId="34" xfId="0" applyFont="1" applyBorder="1" applyAlignment="1">
      <alignment horizontal="center"/>
    </xf>
    <xf numFmtId="164" fontId="2" fillId="3" borderId="11" xfId="1" applyFont="1" applyFill="1" applyBorder="1" applyAlignment="1">
      <alignment horizontal="center" vertical="center"/>
    </xf>
    <xf numFmtId="165" fontId="2" fillId="3" borderId="11" xfId="0" applyNumberFormat="1" applyFont="1" applyFill="1" applyBorder="1" applyAlignment="1">
      <alignment horizontal="center" vertical="center"/>
    </xf>
    <xf numFmtId="9" fontId="2" fillId="3" borderId="11" xfId="0" applyNumberFormat="1" applyFont="1" applyFill="1" applyBorder="1" applyAlignment="1">
      <alignment horizontal="center" vertical="center"/>
    </xf>
    <xf numFmtId="9" fontId="4" fillId="0" borderId="33" xfId="2" applyNumberFormat="1" applyFont="1" applyBorder="1" applyAlignment="1">
      <alignment horizontal="center"/>
    </xf>
    <xf numFmtId="165" fontId="4" fillId="4" borderId="10" xfId="2" applyNumberFormat="1" applyFont="1" applyFill="1" applyBorder="1" applyAlignment="1">
      <alignment vertical="center" wrapText="1"/>
    </xf>
    <xf numFmtId="165" fontId="4" fillId="0" borderId="10" xfId="2" applyNumberFormat="1" applyFont="1" applyFill="1" applyBorder="1" applyAlignment="1">
      <alignment vertical="center" wrapText="1"/>
    </xf>
    <xf numFmtId="165" fontId="4" fillId="0" borderId="10" xfId="2" applyNumberFormat="1" applyFont="1" applyFill="1" applyBorder="1" applyAlignment="1">
      <alignment vertical="center" wrapText="1"/>
    </xf>
    <xf numFmtId="165" fontId="9" fillId="0" borderId="10" xfId="2" applyNumberFormat="1" applyFont="1" applyFill="1" applyBorder="1" applyAlignment="1">
      <alignment vertical="center" wrapText="1"/>
    </xf>
    <xf numFmtId="165" fontId="4" fillId="0" borderId="10" xfId="2" applyNumberFormat="1" applyFont="1" applyFill="1" applyBorder="1" applyAlignment="1">
      <alignment horizontal="justify" vertical="center" wrapText="1"/>
    </xf>
    <xf numFmtId="165" fontId="9" fillId="0" borderId="10" xfId="2" applyNumberFormat="1" applyFont="1" applyFill="1" applyBorder="1" applyAlignment="1">
      <alignment horizontal="justify" vertical="center" wrapText="1"/>
    </xf>
    <xf numFmtId="165" fontId="4" fillId="0" borderId="10" xfId="2" applyNumberFormat="1" applyFont="1" applyFill="1" applyBorder="1" applyAlignment="1">
      <alignment horizontal="left" vertical="center" wrapText="1"/>
    </xf>
    <xf numFmtId="0" fontId="2" fillId="2" borderId="24"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6"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10" xfId="0" applyFont="1" applyFill="1" applyBorder="1" applyAlignment="1">
      <alignment horizontal="left" vertical="center"/>
    </xf>
    <xf numFmtId="0" fontId="4" fillId="0" borderId="10" xfId="0" applyFont="1" applyFill="1" applyBorder="1" applyAlignment="1">
      <alignment horizontal="center" vertical="center"/>
    </xf>
    <xf numFmtId="165" fontId="4" fillId="0" borderId="10" xfId="0" applyNumberFormat="1" applyFont="1" applyBorder="1" applyAlignment="1">
      <alignment horizontal="center" vertical="center"/>
    </xf>
    <xf numFmtId="0" fontId="2" fillId="3" borderId="10" xfId="0" applyFont="1" applyFill="1" applyBorder="1" applyAlignment="1">
      <alignment vertical="center"/>
    </xf>
    <xf numFmtId="0" fontId="5" fillId="5" borderId="12" xfId="0" applyFont="1" applyFill="1" applyBorder="1" applyAlignment="1">
      <alignment horizontal="center" wrapText="1"/>
    </xf>
    <xf numFmtId="0" fontId="5" fillId="5" borderId="13" xfId="0" applyFont="1" applyFill="1" applyBorder="1" applyAlignment="1">
      <alignment horizontal="center" wrapText="1"/>
    </xf>
    <xf numFmtId="0" fontId="5" fillId="5" borderId="14" xfId="0" applyFont="1" applyFill="1" applyBorder="1" applyAlignment="1">
      <alignment horizont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6" fillId="6" borderId="12" xfId="0" applyFont="1" applyFill="1" applyBorder="1" applyAlignment="1">
      <alignment horizontal="center"/>
    </xf>
    <xf numFmtId="0" fontId="6" fillId="6" borderId="35" xfId="0" applyFont="1" applyFill="1" applyBorder="1" applyAlignment="1">
      <alignment horizont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9" fontId="4" fillId="0" borderId="10" xfId="0" applyNumberFormat="1" applyFont="1" applyBorder="1" applyAlignment="1">
      <alignment horizontal="center" vertical="center"/>
    </xf>
    <xf numFmtId="0" fontId="2" fillId="2" borderId="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6" xfId="0" applyFont="1" applyFill="1" applyBorder="1" applyAlignment="1">
      <alignment horizontal="center" vertical="center"/>
    </xf>
    <xf numFmtId="0" fontId="2" fillId="3" borderId="28" xfId="0" applyFont="1" applyFill="1" applyBorder="1" applyAlignment="1">
      <alignment horizontal="left"/>
    </xf>
    <xf numFmtId="0" fontId="2" fillId="3" borderId="29" xfId="0" applyFont="1" applyFill="1" applyBorder="1" applyAlignment="1">
      <alignment horizontal="left"/>
    </xf>
    <xf numFmtId="0" fontId="2" fillId="3" borderId="30" xfId="0" applyFont="1" applyFill="1" applyBorder="1" applyAlignment="1">
      <alignment horizontal="left"/>
    </xf>
    <xf numFmtId="0" fontId="2" fillId="3" borderId="31" xfId="0" applyFont="1" applyFill="1" applyBorder="1" applyAlignment="1">
      <alignment horizontal="left"/>
    </xf>
    <xf numFmtId="10" fontId="9" fillId="0" borderId="10" xfId="2" applyNumberFormat="1" applyFont="1" applyFill="1" applyBorder="1" applyAlignment="1">
      <alignment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4"/>
  <sheetViews>
    <sheetView showGridLines="0" tabSelected="1" zoomScale="84" zoomScaleNormal="84" zoomScaleSheetLayoutView="80" workbookViewId="0">
      <pane xSplit="1" topLeftCell="K1" activePane="topRight" state="frozen"/>
      <selection activeCell="A7" sqref="A7"/>
      <selection pane="topRight" activeCell="O48" sqref="O48"/>
    </sheetView>
  </sheetViews>
  <sheetFormatPr baseColWidth="10" defaultRowHeight="15.75" x14ac:dyDescent="0.25"/>
  <cols>
    <col min="1" max="1" width="51.28515625" style="11" customWidth="1"/>
    <col min="2" max="2" width="15.7109375" style="6" customWidth="1"/>
    <col min="3" max="3" width="12.42578125" style="11" customWidth="1"/>
    <col min="4" max="5" width="10.42578125" style="11" customWidth="1"/>
    <col min="6" max="6" width="46.42578125" style="11" customWidth="1"/>
    <col min="7" max="8" width="6.7109375" style="11" customWidth="1"/>
    <col min="9" max="9" width="46.140625" style="11" customWidth="1"/>
    <col min="10" max="10" width="5.7109375" style="11" customWidth="1"/>
    <col min="11" max="11" width="5.7109375" style="12" customWidth="1"/>
    <col min="12" max="12" width="45.7109375" style="11" customWidth="1"/>
    <col min="13" max="13" width="8.42578125" style="11" customWidth="1"/>
    <col min="14" max="14" width="7.85546875" style="11" customWidth="1"/>
    <col min="15" max="15" width="45.42578125" style="11" customWidth="1"/>
    <col min="16" max="16" width="6.7109375" style="11" customWidth="1"/>
    <col min="17" max="17" width="7.140625" style="11" customWidth="1"/>
    <col min="18" max="18" width="46.42578125" style="11" customWidth="1"/>
    <col min="19" max="19" width="7.42578125" style="11" customWidth="1"/>
    <col min="20" max="20" width="7" style="11" customWidth="1"/>
    <col min="21" max="21" width="46.85546875" style="11" customWidth="1"/>
    <col min="22" max="23" width="12.42578125" style="11" customWidth="1"/>
    <col min="24" max="24" width="47.5703125" style="11" customWidth="1"/>
    <col min="25" max="26" width="12.42578125" style="11" customWidth="1"/>
    <col min="27" max="27" width="47.5703125" style="11" customWidth="1"/>
    <col min="28" max="29" width="14.5703125" style="11" customWidth="1"/>
    <col min="30" max="30" width="47.5703125" style="11" customWidth="1"/>
    <col min="31" max="32" width="10.5703125" style="11" customWidth="1"/>
    <col min="33" max="33" width="47.5703125" style="11" customWidth="1"/>
    <col min="34" max="35" width="14" style="11" customWidth="1"/>
    <col min="36" max="36" width="47.42578125" style="11" customWidth="1"/>
    <col min="37" max="38" width="12.42578125" style="11" customWidth="1"/>
    <col min="39" max="39" width="47.5703125" style="11" customWidth="1"/>
    <col min="40" max="40" width="24.5703125" style="11" customWidth="1"/>
    <col min="41" max="41" width="3.7109375" style="11" customWidth="1"/>
    <col min="42" max="16384" width="11.42578125" style="11"/>
  </cols>
  <sheetData>
    <row r="1" spans="1:40" s="1" customFormat="1" ht="18.75" x14ac:dyDescent="0.3">
      <c r="A1" s="71" t="s">
        <v>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row>
    <row r="2" spans="1:40" s="1" customFormat="1" ht="19.5" thickBot="1" x14ac:dyDescent="0.35">
      <c r="A2" s="73"/>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row>
    <row r="3" spans="1:40" s="2" customFormat="1" ht="19.5" customHeight="1" x14ac:dyDescent="0.25">
      <c r="A3" s="76" t="s">
        <v>1</v>
      </c>
      <c r="B3" s="79" t="s">
        <v>2</v>
      </c>
      <c r="C3" s="79" t="s">
        <v>3</v>
      </c>
      <c r="D3" s="82" t="s">
        <v>139</v>
      </c>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3"/>
      <c r="AM3" s="83"/>
      <c r="AN3" s="84"/>
    </row>
    <row r="4" spans="1:40" s="2" customFormat="1" ht="19.5" customHeight="1" x14ac:dyDescent="0.25">
      <c r="A4" s="77"/>
      <c r="B4" s="80"/>
      <c r="C4" s="80"/>
      <c r="D4" s="48" t="s">
        <v>4</v>
      </c>
      <c r="E4" s="49"/>
      <c r="F4" s="50"/>
      <c r="G4" s="48" t="s">
        <v>5</v>
      </c>
      <c r="H4" s="49"/>
      <c r="I4" s="50"/>
      <c r="J4" s="48" t="s">
        <v>6</v>
      </c>
      <c r="K4" s="49"/>
      <c r="L4" s="50"/>
      <c r="M4" s="48" t="s">
        <v>7</v>
      </c>
      <c r="N4" s="49"/>
      <c r="O4" s="50"/>
      <c r="P4" s="48" t="s">
        <v>8</v>
      </c>
      <c r="Q4" s="49"/>
      <c r="R4" s="50"/>
      <c r="S4" s="48" t="s">
        <v>9</v>
      </c>
      <c r="T4" s="49"/>
      <c r="U4" s="50"/>
      <c r="V4" s="48" t="s">
        <v>10</v>
      </c>
      <c r="W4" s="49"/>
      <c r="X4" s="50"/>
      <c r="Y4" s="48" t="s">
        <v>11</v>
      </c>
      <c r="Z4" s="49"/>
      <c r="AA4" s="50"/>
      <c r="AB4" s="48" t="s">
        <v>12</v>
      </c>
      <c r="AC4" s="49"/>
      <c r="AD4" s="50"/>
      <c r="AE4" s="48" t="s">
        <v>13</v>
      </c>
      <c r="AF4" s="49"/>
      <c r="AG4" s="50"/>
      <c r="AH4" s="48" t="s">
        <v>14</v>
      </c>
      <c r="AI4" s="49"/>
      <c r="AJ4" s="50"/>
      <c r="AK4" s="48" t="s">
        <v>15</v>
      </c>
      <c r="AL4" s="49"/>
      <c r="AM4" s="50"/>
      <c r="AN4" s="16"/>
    </row>
    <row r="5" spans="1:40" s="2" customFormat="1" ht="30.75" customHeight="1" thickBot="1" x14ac:dyDescent="0.3">
      <c r="A5" s="78"/>
      <c r="B5" s="81"/>
      <c r="C5" s="81"/>
      <c r="D5" s="3" t="s">
        <v>66</v>
      </c>
      <c r="E5" s="3" t="s">
        <v>67</v>
      </c>
      <c r="F5" s="3" t="s">
        <v>68</v>
      </c>
      <c r="G5" s="3" t="s">
        <v>66</v>
      </c>
      <c r="H5" s="3" t="s">
        <v>67</v>
      </c>
      <c r="I5" s="3" t="s">
        <v>68</v>
      </c>
      <c r="J5" s="3" t="s">
        <v>66</v>
      </c>
      <c r="K5" s="3" t="s">
        <v>67</v>
      </c>
      <c r="L5" s="3" t="s">
        <v>68</v>
      </c>
      <c r="M5" s="3" t="s">
        <v>66</v>
      </c>
      <c r="N5" s="3" t="s">
        <v>67</v>
      </c>
      <c r="O5" s="3" t="s">
        <v>68</v>
      </c>
      <c r="P5" s="3" t="s">
        <v>66</v>
      </c>
      <c r="Q5" s="3" t="s">
        <v>67</v>
      </c>
      <c r="R5" s="3" t="s">
        <v>68</v>
      </c>
      <c r="S5" s="3" t="s">
        <v>66</v>
      </c>
      <c r="T5" s="3" t="s">
        <v>67</v>
      </c>
      <c r="U5" s="3" t="s">
        <v>68</v>
      </c>
      <c r="V5" s="3" t="s">
        <v>66</v>
      </c>
      <c r="W5" s="3" t="s">
        <v>67</v>
      </c>
      <c r="X5" s="3" t="s">
        <v>68</v>
      </c>
      <c r="Y5" s="3" t="s">
        <v>66</v>
      </c>
      <c r="Z5" s="3" t="s">
        <v>67</v>
      </c>
      <c r="AA5" s="3" t="s">
        <v>68</v>
      </c>
      <c r="AB5" s="3" t="s">
        <v>66</v>
      </c>
      <c r="AC5" s="3" t="s">
        <v>67</v>
      </c>
      <c r="AD5" s="3" t="s">
        <v>68</v>
      </c>
      <c r="AE5" s="3" t="s">
        <v>66</v>
      </c>
      <c r="AF5" s="3" t="s">
        <v>67</v>
      </c>
      <c r="AG5" s="3" t="s">
        <v>68</v>
      </c>
      <c r="AH5" s="3" t="s">
        <v>66</v>
      </c>
      <c r="AI5" s="3" t="s">
        <v>67</v>
      </c>
      <c r="AJ5" s="3" t="s">
        <v>68</v>
      </c>
      <c r="AK5" s="3" t="s">
        <v>66</v>
      </c>
      <c r="AL5" s="3" t="s">
        <v>67</v>
      </c>
      <c r="AM5" s="3" t="s">
        <v>68</v>
      </c>
      <c r="AN5" s="4" t="s">
        <v>16</v>
      </c>
    </row>
    <row r="6" spans="1:40" s="1" customFormat="1" ht="19.5" customHeight="1" x14ac:dyDescent="0.3">
      <c r="A6" s="85" t="s">
        <v>17</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7"/>
      <c r="AM6" s="87"/>
      <c r="AN6" s="88"/>
    </row>
    <row r="7" spans="1:40" s="6" customFormat="1" ht="144" customHeight="1" x14ac:dyDescent="0.25">
      <c r="A7" s="22" t="s">
        <v>18</v>
      </c>
      <c r="B7" s="26" t="s">
        <v>104</v>
      </c>
      <c r="C7" s="54">
        <v>25</v>
      </c>
      <c r="D7" s="5"/>
      <c r="E7" s="5"/>
      <c r="F7" s="5"/>
      <c r="G7" s="5">
        <v>7.7999999999999996E-3</v>
      </c>
      <c r="H7" s="5">
        <v>7.7999999999999996E-3</v>
      </c>
      <c r="I7" s="17" t="s">
        <v>71</v>
      </c>
      <c r="J7" s="5"/>
      <c r="K7" s="18"/>
      <c r="L7" s="5"/>
      <c r="M7" s="5"/>
      <c r="N7" s="5"/>
      <c r="O7" s="5" t="s">
        <v>110</v>
      </c>
      <c r="P7" s="5">
        <v>7.7999999999999996E-3</v>
      </c>
      <c r="Q7" s="5">
        <v>8.0000000000000002E-3</v>
      </c>
      <c r="R7" s="42" t="s">
        <v>125</v>
      </c>
      <c r="S7" s="5"/>
      <c r="T7" s="5"/>
      <c r="U7" s="44" t="s">
        <v>142</v>
      </c>
      <c r="V7" s="5"/>
      <c r="W7" s="5"/>
      <c r="X7" s="5"/>
      <c r="Y7" s="5">
        <v>7.7999999999999996E-3</v>
      </c>
      <c r="Z7" s="5"/>
      <c r="AA7" s="5"/>
      <c r="AB7" s="5"/>
      <c r="AC7" s="5"/>
      <c r="AD7" s="5"/>
      <c r="AE7" s="5"/>
      <c r="AF7" s="5"/>
      <c r="AG7" s="5"/>
      <c r="AH7" s="5">
        <v>7.7999999999999996E-3</v>
      </c>
      <c r="AI7" s="5"/>
      <c r="AJ7" s="5"/>
      <c r="AK7" s="5"/>
      <c r="AL7" s="5"/>
      <c r="AM7" s="5"/>
      <c r="AN7" s="75">
        <f>+SUM(D7:AK12)</f>
        <v>0.18919999999999992</v>
      </c>
    </row>
    <row r="8" spans="1:40" s="6" customFormat="1" ht="161.25" customHeight="1" x14ac:dyDescent="0.25">
      <c r="A8" s="22" t="s">
        <v>20</v>
      </c>
      <c r="B8" s="26" t="s">
        <v>104</v>
      </c>
      <c r="C8" s="54"/>
      <c r="D8" s="27"/>
      <c r="E8" s="27"/>
      <c r="F8" s="27"/>
      <c r="G8" s="5">
        <v>5.0000000000000001E-3</v>
      </c>
      <c r="H8" s="5">
        <v>5.0000000000000001E-3</v>
      </c>
      <c r="I8" s="17" t="s">
        <v>72</v>
      </c>
      <c r="J8" s="10"/>
      <c r="K8" s="23"/>
      <c r="L8" s="10"/>
      <c r="M8" s="5">
        <v>5.0000000000000001E-3</v>
      </c>
      <c r="N8" s="5">
        <v>5.0000000000000001E-3</v>
      </c>
      <c r="O8" s="17" t="s">
        <v>111</v>
      </c>
      <c r="P8" s="10"/>
      <c r="Q8" s="10"/>
      <c r="R8" s="5" t="s">
        <v>128</v>
      </c>
      <c r="S8" s="5">
        <v>5.0000000000000001E-3</v>
      </c>
      <c r="T8" s="5">
        <v>5.0000000000000001E-3</v>
      </c>
      <c r="U8" s="43" t="s">
        <v>143</v>
      </c>
      <c r="V8" s="10"/>
      <c r="W8" s="10"/>
      <c r="X8" s="10"/>
      <c r="Y8" s="5">
        <v>3.8999999999999998E-3</v>
      </c>
      <c r="Z8" s="5"/>
      <c r="AA8" s="5"/>
      <c r="AB8" s="10"/>
      <c r="AC8" s="10"/>
      <c r="AD8" s="10"/>
      <c r="AE8" s="5">
        <v>3.8999999999999998E-3</v>
      </c>
      <c r="AF8" s="5"/>
      <c r="AG8" s="5"/>
      <c r="AH8" s="10"/>
      <c r="AI8" s="10"/>
      <c r="AJ8" s="10"/>
      <c r="AK8" s="5">
        <v>3.8999999999999998E-3</v>
      </c>
      <c r="AL8" s="5"/>
      <c r="AM8" s="5"/>
      <c r="AN8" s="75"/>
    </row>
    <row r="9" spans="1:40" s="6" customFormat="1" ht="177.75" customHeight="1" x14ac:dyDescent="0.25">
      <c r="A9" s="22" t="s">
        <v>21</v>
      </c>
      <c r="B9" s="26" t="s">
        <v>104</v>
      </c>
      <c r="C9" s="54"/>
      <c r="D9" s="5">
        <v>5.0000000000000001E-3</v>
      </c>
      <c r="E9" s="5">
        <v>5.0000000000000001E-3</v>
      </c>
      <c r="F9" s="17" t="s">
        <v>69</v>
      </c>
      <c r="G9" s="5"/>
      <c r="H9" s="5"/>
      <c r="I9" s="17"/>
      <c r="J9" s="5">
        <v>3.8999999999999998E-3</v>
      </c>
      <c r="K9" s="18">
        <v>3.8999999999999998E-3</v>
      </c>
      <c r="L9" s="17" t="s">
        <v>90</v>
      </c>
      <c r="M9" s="5"/>
      <c r="N9" s="5"/>
      <c r="O9" s="5" t="s">
        <v>110</v>
      </c>
      <c r="P9" s="5">
        <v>3.8999999999999998E-3</v>
      </c>
      <c r="Q9" s="5">
        <v>3.8999999999999998E-3</v>
      </c>
      <c r="R9" s="42" t="s">
        <v>136</v>
      </c>
      <c r="S9" s="10"/>
      <c r="T9" s="10"/>
      <c r="U9" s="44" t="s">
        <v>144</v>
      </c>
      <c r="V9" s="5">
        <v>6.0000000000000001E-3</v>
      </c>
      <c r="W9" s="5"/>
      <c r="X9" s="5"/>
      <c r="Y9" s="5"/>
      <c r="Z9" s="5"/>
      <c r="AA9" s="5"/>
      <c r="AB9" s="5">
        <v>5.0000000000000001E-3</v>
      </c>
      <c r="AC9" s="5"/>
      <c r="AD9" s="5"/>
      <c r="AE9" s="5"/>
      <c r="AF9" s="5"/>
      <c r="AG9" s="5"/>
      <c r="AH9" s="5">
        <v>5.0000000000000001E-3</v>
      </c>
      <c r="AI9" s="5"/>
      <c r="AJ9" s="5"/>
      <c r="AK9" s="5"/>
      <c r="AL9" s="5"/>
      <c r="AM9" s="5"/>
      <c r="AN9" s="75"/>
    </row>
    <row r="10" spans="1:40" s="6" customFormat="1" ht="71.25" customHeight="1" x14ac:dyDescent="0.25">
      <c r="A10" s="22" t="s">
        <v>22</v>
      </c>
      <c r="B10" s="26" t="s">
        <v>104</v>
      </c>
      <c r="C10" s="54"/>
      <c r="D10" s="5"/>
      <c r="E10" s="5"/>
      <c r="F10" s="5"/>
      <c r="G10" s="5"/>
      <c r="H10" s="5"/>
      <c r="I10" s="5"/>
      <c r="J10" s="5"/>
      <c r="K10" s="18"/>
      <c r="L10" s="5"/>
      <c r="M10" s="5"/>
      <c r="N10" s="5"/>
      <c r="O10" s="5" t="s">
        <v>110</v>
      </c>
      <c r="P10" s="5"/>
      <c r="Q10" s="5"/>
      <c r="R10" s="5" t="s">
        <v>128</v>
      </c>
      <c r="S10" s="5"/>
      <c r="T10" s="5"/>
      <c r="U10" s="44" t="s">
        <v>142</v>
      </c>
      <c r="V10" s="5"/>
      <c r="W10" s="5"/>
      <c r="X10" s="5"/>
      <c r="Y10" s="5"/>
      <c r="Z10" s="5"/>
      <c r="AA10" s="5"/>
      <c r="AB10" s="5"/>
      <c r="AC10" s="5"/>
      <c r="AD10" s="5"/>
      <c r="AE10" s="5"/>
      <c r="AF10" s="5"/>
      <c r="AG10" s="5"/>
      <c r="AH10" s="5"/>
      <c r="AI10" s="5"/>
      <c r="AJ10" s="5"/>
      <c r="AK10" s="5">
        <v>8.0000000000000002E-3</v>
      </c>
      <c r="AL10" s="5"/>
      <c r="AM10" s="5"/>
      <c r="AN10" s="75"/>
    </row>
    <row r="11" spans="1:40" s="6" customFormat="1" ht="146.25" customHeight="1" x14ac:dyDescent="0.25">
      <c r="A11" s="22" t="s">
        <v>23</v>
      </c>
      <c r="B11" s="26" t="s">
        <v>104</v>
      </c>
      <c r="C11" s="54"/>
      <c r="D11" s="28"/>
      <c r="E11" s="28"/>
      <c r="F11" s="28"/>
      <c r="G11" s="5">
        <v>3.8999999999999998E-3</v>
      </c>
      <c r="H11" s="5">
        <v>3.8999999999999998E-3</v>
      </c>
      <c r="I11" s="17" t="s">
        <v>70</v>
      </c>
      <c r="J11" s="14"/>
      <c r="K11" s="21"/>
      <c r="L11" s="14"/>
      <c r="M11" s="5">
        <v>3.8999999999999998E-3</v>
      </c>
      <c r="N11" s="5">
        <v>3.8999999999999998E-3</v>
      </c>
      <c r="O11" s="17" t="s">
        <v>112</v>
      </c>
      <c r="P11" s="10"/>
      <c r="Q11" s="10"/>
      <c r="R11" s="5" t="s">
        <v>128</v>
      </c>
      <c r="S11" s="5">
        <v>3.8999999999999998E-3</v>
      </c>
      <c r="T11" s="5">
        <v>3.8999999999999998E-3</v>
      </c>
      <c r="U11" s="44" t="s">
        <v>162</v>
      </c>
      <c r="V11" s="10"/>
      <c r="W11" s="10"/>
      <c r="X11" s="10"/>
      <c r="Y11" s="5">
        <v>3.8999999999999998E-3</v>
      </c>
      <c r="Z11" s="5"/>
      <c r="AA11" s="5"/>
      <c r="AB11" s="10"/>
      <c r="AC11" s="10"/>
      <c r="AD11" s="10"/>
      <c r="AE11" s="5">
        <v>3.8999999999999998E-3</v>
      </c>
      <c r="AF11" s="5"/>
      <c r="AG11" s="5"/>
      <c r="AH11" s="10"/>
      <c r="AI11" s="10"/>
      <c r="AJ11" s="10"/>
      <c r="AK11" s="5">
        <v>3.8999999999999998E-3</v>
      </c>
      <c r="AL11" s="5"/>
      <c r="AM11" s="5"/>
      <c r="AN11" s="75"/>
    </row>
    <row r="12" spans="1:40" s="6" customFormat="1" ht="71.25" customHeight="1" x14ac:dyDescent="0.25">
      <c r="A12" s="22" t="s">
        <v>24</v>
      </c>
      <c r="B12" s="26" t="s">
        <v>104</v>
      </c>
      <c r="C12" s="54"/>
      <c r="D12" s="27"/>
      <c r="E12" s="27"/>
      <c r="F12" s="27"/>
      <c r="G12" s="5"/>
      <c r="H12" s="5"/>
      <c r="I12" s="5"/>
      <c r="J12" s="10"/>
      <c r="K12" s="23"/>
      <c r="L12" s="10"/>
      <c r="M12" s="5"/>
      <c r="N12" s="5"/>
      <c r="O12" s="5" t="s">
        <v>110</v>
      </c>
      <c r="P12" s="10"/>
      <c r="Q12" s="10"/>
      <c r="R12" s="5" t="s">
        <v>128</v>
      </c>
      <c r="S12" s="5">
        <v>4.0000000000000001E-3</v>
      </c>
      <c r="T12" s="5">
        <v>4.0000000000000001E-3</v>
      </c>
      <c r="U12" s="43" t="s">
        <v>148</v>
      </c>
      <c r="V12" s="10"/>
      <c r="W12" s="10"/>
      <c r="X12" s="10"/>
      <c r="Y12" s="5"/>
      <c r="Z12" s="5"/>
      <c r="AA12" s="5"/>
      <c r="AB12" s="10"/>
      <c r="AC12" s="10"/>
      <c r="AD12" s="10"/>
      <c r="AE12" s="5"/>
      <c r="AF12" s="5"/>
      <c r="AG12" s="5"/>
      <c r="AH12" s="10"/>
      <c r="AI12" s="10"/>
      <c r="AJ12" s="10"/>
      <c r="AK12" s="5">
        <v>7.7999999999999996E-3</v>
      </c>
      <c r="AL12" s="5"/>
      <c r="AM12" s="5"/>
      <c r="AN12" s="75"/>
    </row>
    <row r="13" spans="1:40" s="2" customFormat="1" ht="18.75" x14ac:dyDescent="0.25">
      <c r="A13" s="53" t="s">
        <v>25</v>
      </c>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row>
    <row r="14" spans="1:40" s="6" customFormat="1" ht="106.5" customHeight="1" x14ac:dyDescent="0.25">
      <c r="A14" s="22" t="s">
        <v>26</v>
      </c>
      <c r="B14" s="26" t="s">
        <v>104</v>
      </c>
      <c r="C14" s="54">
        <v>26</v>
      </c>
      <c r="D14" s="5"/>
      <c r="E14" s="5"/>
      <c r="F14" s="5"/>
      <c r="G14" s="5"/>
      <c r="H14" s="5"/>
      <c r="I14" s="5"/>
      <c r="J14" s="5">
        <v>7.7999999999999996E-3</v>
      </c>
      <c r="K14" s="18">
        <v>7.7999999999999996E-3</v>
      </c>
      <c r="L14" s="17" t="s">
        <v>91</v>
      </c>
      <c r="M14" s="5"/>
      <c r="N14" s="5"/>
      <c r="O14" s="5" t="s">
        <v>110</v>
      </c>
      <c r="P14" s="5"/>
      <c r="Q14" s="5"/>
      <c r="R14" s="5" t="s">
        <v>128</v>
      </c>
      <c r="S14" s="5">
        <v>5.0000000000000001E-3</v>
      </c>
      <c r="T14" s="5">
        <v>5.0000000000000001E-3</v>
      </c>
      <c r="U14" s="44" t="s">
        <v>145</v>
      </c>
      <c r="V14" s="5"/>
      <c r="W14" s="5"/>
      <c r="X14" s="5"/>
      <c r="Y14" s="5"/>
      <c r="Z14" s="5"/>
      <c r="AA14" s="5"/>
      <c r="AB14" s="5">
        <v>7.7999999999999996E-3</v>
      </c>
      <c r="AC14" s="5"/>
      <c r="AD14" s="5"/>
      <c r="AE14" s="5"/>
      <c r="AF14" s="5"/>
      <c r="AG14" s="5"/>
      <c r="AH14" s="5"/>
      <c r="AI14" s="5"/>
      <c r="AJ14" s="5"/>
      <c r="AK14" s="5">
        <v>7.7999999999999996E-3</v>
      </c>
      <c r="AL14" s="5"/>
      <c r="AM14" s="5"/>
      <c r="AN14" s="55">
        <f>+SUM(D14:AK20)</f>
        <v>0.1873999999999999</v>
      </c>
    </row>
    <row r="15" spans="1:40" s="6" customFormat="1" ht="146.25" customHeight="1" x14ac:dyDescent="0.25">
      <c r="A15" s="22" t="s">
        <v>27</v>
      </c>
      <c r="B15" s="26" t="s">
        <v>104</v>
      </c>
      <c r="C15" s="54"/>
      <c r="D15" s="27"/>
      <c r="E15" s="27"/>
      <c r="F15" s="27"/>
      <c r="G15" s="5">
        <v>5.0000000000000001E-3</v>
      </c>
      <c r="H15" s="5">
        <v>5.0000000000000001E-3</v>
      </c>
      <c r="I15" s="17" t="s">
        <v>72</v>
      </c>
      <c r="J15" s="10"/>
      <c r="K15" s="23"/>
      <c r="L15" s="10"/>
      <c r="M15" s="5">
        <v>5.0000000000000001E-3</v>
      </c>
      <c r="N15" s="5">
        <v>5.0000000000000001E-3</v>
      </c>
      <c r="O15" s="17" t="s">
        <v>121</v>
      </c>
      <c r="P15" s="10"/>
      <c r="Q15" s="10"/>
      <c r="R15" s="5" t="s">
        <v>128</v>
      </c>
      <c r="S15" s="5">
        <v>5.0000000000000001E-3</v>
      </c>
      <c r="T15" s="5">
        <v>5.0000000000000001E-3</v>
      </c>
      <c r="U15" s="44" t="s">
        <v>163</v>
      </c>
      <c r="V15" s="10"/>
      <c r="W15" s="10"/>
      <c r="X15" s="10"/>
      <c r="Y15" s="5">
        <v>4.0000000000000001E-3</v>
      </c>
      <c r="Z15" s="5"/>
      <c r="AA15" s="5"/>
      <c r="AB15" s="10"/>
      <c r="AC15" s="10"/>
      <c r="AD15" s="10"/>
      <c r="AE15" s="5">
        <v>3.8999999999999998E-3</v>
      </c>
      <c r="AF15" s="5"/>
      <c r="AG15" s="5"/>
      <c r="AH15" s="10"/>
      <c r="AI15" s="10"/>
      <c r="AJ15" s="10"/>
      <c r="AK15" s="5">
        <v>3.8999999999999998E-3</v>
      </c>
      <c r="AL15" s="5"/>
      <c r="AM15" s="5"/>
      <c r="AN15" s="55"/>
    </row>
    <row r="16" spans="1:40" s="6" customFormat="1" ht="128.25" customHeight="1" x14ac:dyDescent="0.25">
      <c r="A16" s="22" t="s">
        <v>28</v>
      </c>
      <c r="B16" s="26" t="s">
        <v>104</v>
      </c>
      <c r="C16" s="54"/>
      <c r="D16" s="5">
        <v>5.0000000000000001E-3</v>
      </c>
      <c r="E16" s="5">
        <v>5.0000000000000001E-3</v>
      </c>
      <c r="F16" s="17" t="s">
        <v>73</v>
      </c>
      <c r="G16" s="5"/>
      <c r="H16" s="5"/>
      <c r="I16" s="5"/>
      <c r="J16" s="5">
        <v>3.8999999999999998E-3</v>
      </c>
      <c r="K16" s="18">
        <v>3.8999999999999998E-3</v>
      </c>
      <c r="L16" s="17" t="s">
        <v>92</v>
      </c>
      <c r="M16" s="5"/>
      <c r="N16" s="5"/>
      <c r="O16" s="5" t="s">
        <v>110</v>
      </c>
      <c r="P16" s="5">
        <v>3.8999999999999998E-3</v>
      </c>
      <c r="Q16" s="5">
        <v>3.8999999999999998E-3</v>
      </c>
      <c r="R16" s="42" t="s">
        <v>137</v>
      </c>
      <c r="S16" s="10"/>
      <c r="T16" s="10"/>
      <c r="U16" s="44" t="s">
        <v>146</v>
      </c>
      <c r="V16" s="5">
        <v>6.0000000000000001E-3</v>
      </c>
      <c r="W16" s="5"/>
      <c r="X16" s="5"/>
      <c r="Y16" s="5"/>
      <c r="Z16" s="5"/>
      <c r="AA16" s="5"/>
      <c r="AB16" s="5">
        <v>5.0000000000000001E-3</v>
      </c>
      <c r="AC16" s="5"/>
      <c r="AD16" s="5"/>
      <c r="AE16" s="5"/>
      <c r="AF16" s="5"/>
      <c r="AG16" s="5"/>
      <c r="AH16" s="5">
        <v>5.0000000000000001E-3</v>
      </c>
      <c r="AI16" s="5"/>
      <c r="AJ16" s="5"/>
      <c r="AK16" s="5"/>
      <c r="AL16" s="5"/>
      <c r="AM16" s="5"/>
      <c r="AN16" s="55"/>
    </row>
    <row r="17" spans="1:40" s="6" customFormat="1" ht="71.25" customHeight="1" x14ac:dyDescent="0.25">
      <c r="A17" s="22" t="s">
        <v>29</v>
      </c>
      <c r="B17" s="26" t="s">
        <v>104</v>
      </c>
      <c r="C17" s="54"/>
      <c r="D17" s="27"/>
      <c r="E17" s="27"/>
      <c r="F17" s="27"/>
      <c r="G17" s="27"/>
      <c r="H17" s="27"/>
      <c r="I17" s="10"/>
      <c r="J17" s="5"/>
      <c r="K17" s="18"/>
      <c r="L17" s="5"/>
      <c r="M17" s="5"/>
      <c r="N17" s="5"/>
      <c r="O17" s="5" t="s">
        <v>110</v>
      </c>
      <c r="P17" s="10"/>
      <c r="Q17" s="10"/>
      <c r="R17" s="5" t="s">
        <v>128</v>
      </c>
      <c r="S17" s="5"/>
      <c r="T17" s="5"/>
      <c r="U17" s="44" t="s">
        <v>145</v>
      </c>
      <c r="V17" s="10"/>
      <c r="W17" s="10"/>
      <c r="X17" s="10"/>
      <c r="Y17" s="10"/>
      <c r="Z17" s="10"/>
      <c r="AA17" s="10"/>
      <c r="AB17" s="5"/>
      <c r="AC17" s="5"/>
      <c r="AD17" s="5"/>
      <c r="AE17" s="5"/>
      <c r="AF17" s="5"/>
      <c r="AG17" s="5"/>
      <c r="AH17" s="10"/>
      <c r="AI17" s="10"/>
      <c r="AJ17" s="10"/>
      <c r="AK17" s="5">
        <v>8.0000000000000002E-3</v>
      </c>
      <c r="AL17" s="5"/>
      <c r="AM17" s="5"/>
      <c r="AN17" s="55"/>
    </row>
    <row r="18" spans="1:40" s="6" customFormat="1" ht="141" customHeight="1" x14ac:dyDescent="0.25">
      <c r="A18" s="22" t="s">
        <v>30</v>
      </c>
      <c r="B18" s="26" t="s">
        <v>104</v>
      </c>
      <c r="C18" s="54"/>
      <c r="D18" s="28"/>
      <c r="E18" s="28"/>
      <c r="F18" s="28"/>
      <c r="G18" s="5">
        <v>3.8999999999999998E-3</v>
      </c>
      <c r="H18" s="5">
        <v>3.8999999999999998E-3</v>
      </c>
      <c r="I18" s="17" t="s">
        <v>74</v>
      </c>
      <c r="J18" s="14"/>
      <c r="K18" s="21"/>
      <c r="L18" s="14"/>
      <c r="M18" s="5">
        <v>3.8999999999999998E-3</v>
      </c>
      <c r="N18" s="5">
        <v>3.8999999999999998E-3</v>
      </c>
      <c r="O18" s="17" t="s">
        <v>112</v>
      </c>
      <c r="P18" s="14"/>
      <c r="Q18" s="14"/>
      <c r="R18" s="5" t="s">
        <v>128</v>
      </c>
      <c r="S18" s="5">
        <v>3.8999999999999998E-3</v>
      </c>
      <c r="T18" s="5">
        <v>3.8999999999999998E-3</v>
      </c>
      <c r="U18" s="44" t="s">
        <v>146</v>
      </c>
      <c r="V18" s="10"/>
      <c r="W18" s="10"/>
      <c r="X18" s="10"/>
      <c r="Y18" s="5">
        <v>3.8999999999999998E-3</v>
      </c>
      <c r="Z18" s="5"/>
      <c r="AA18" s="5"/>
      <c r="AB18" s="5"/>
      <c r="AC18" s="5"/>
      <c r="AD18" s="5"/>
      <c r="AE18" s="5">
        <v>3.8999999999999998E-3</v>
      </c>
      <c r="AF18" s="5"/>
      <c r="AG18" s="5"/>
      <c r="AH18" s="5"/>
      <c r="AI18" s="5"/>
      <c r="AJ18" s="5"/>
      <c r="AK18" s="5">
        <v>3.8999999999999998E-3</v>
      </c>
      <c r="AL18" s="5"/>
      <c r="AM18" s="5"/>
      <c r="AN18" s="55"/>
    </row>
    <row r="19" spans="1:40" s="6" customFormat="1" ht="71.25" customHeight="1" x14ac:dyDescent="0.25">
      <c r="A19" s="22" t="s">
        <v>31</v>
      </c>
      <c r="B19" s="26" t="s">
        <v>104</v>
      </c>
      <c r="C19" s="54"/>
      <c r="D19" s="5"/>
      <c r="E19" s="5"/>
      <c r="F19" s="5"/>
      <c r="G19" s="5"/>
      <c r="H19" s="5"/>
      <c r="I19" s="5"/>
      <c r="J19" s="5"/>
      <c r="K19" s="18"/>
      <c r="L19" s="5"/>
      <c r="M19" s="5"/>
      <c r="N19" s="5"/>
      <c r="O19" s="5" t="s">
        <v>110</v>
      </c>
      <c r="P19" s="5"/>
      <c r="Q19" s="5"/>
      <c r="R19" s="5" t="s">
        <v>128</v>
      </c>
      <c r="S19" s="5">
        <v>4.0000000000000001E-3</v>
      </c>
      <c r="T19" s="5">
        <v>4.0000000000000001E-3</v>
      </c>
      <c r="U19" s="43" t="s">
        <v>147</v>
      </c>
      <c r="V19" s="5"/>
      <c r="W19" s="5"/>
      <c r="X19" s="5"/>
      <c r="Y19" s="5"/>
      <c r="Z19" s="5"/>
      <c r="AA19" s="5"/>
      <c r="AB19" s="5"/>
      <c r="AC19" s="5"/>
      <c r="AD19" s="5"/>
      <c r="AE19" s="5"/>
      <c r="AF19" s="5"/>
      <c r="AG19" s="5"/>
      <c r="AH19" s="5"/>
      <c r="AI19" s="5"/>
      <c r="AJ19" s="5"/>
      <c r="AK19" s="5">
        <v>7.7999999999999996E-3</v>
      </c>
      <c r="AL19" s="5"/>
      <c r="AM19" s="5"/>
      <c r="AN19" s="55"/>
    </row>
    <row r="20" spans="1:40" s="7" customFormat="1" ht="71.25" customHeight="1" x14ac:dyDescent="0.25">
      <c r="A20" s="22" t="s">
        <v>32</v>
      </c>
      <c r="B20" s="26" t="s">
        <v>104</v>
      </c>
      <c r="C20" s="54"/>
      <c r="D20" s="5"/>
      <c r="E20" s="5"/>
      <c r="F20" s="5"/>
      <c r="G20" s="5"/>
      <c r="H20" s="5"/>
      <c r="I20" s="24"/>
      <c r="J20" s="24"/>
      <c r="K20" s="25"/>
      <c r="L20" s="24"/>
      <c r="M20" s="24"/>
      <c r="N20" s="24"/>
      <c r="O20" s="5" t="s">
        <v>110</v>
      </c>
      <c r="P20" s="24"/>
      <c r="Q20" s="24"/>
      <c r="R20" s="5" t="s">
        <v>110</v>
      </c>
      <c r="S20" s="24"/>
      <c r="T20" s="24"/>
      <c r="U20" s="5" t="s">
        <v>149</v>
      </c>
      <c r="V20" s="24"/>
      <c r="W20" s="24"/>
      <c r="X20" s="24"/>
      <c r="Y20" s="5">
        <v>3.8999999999999998E-3</v>
      </c>
      <c r="Z20" s="5"/>
      <c r="AA20" s="5"/>
      <c r="AB20" s="24"/>
      <c r="AC20" s="24"/>
      <c r="AD20" s="24"/>
      <c r="AE20" s="24"/>
      <c r="AF20" s="24"/>
      <c r="AG20" s="24"/>
      <c r="AH20" s="24"/>
      <c r="AI20" s="24"/>
      <c r="AJ20" s="24"/>
      <c r="AK20" s="24"/>
      <c r="AL20" s="24"/>
      <c r="AM20" s="24"/>
      <c r="AN20" s="55"/>
    </row>
    <row r="21" spans="1:40" s="2" customFormat="1" ht="18.75" x14ac:dyDescent="0.25">
      <c r="A21" s="56" t="s">
        <v>33</v>
      </c>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row>
    <row r="22" spans="1:40" s="6" customFormat="1" ht="47.25" x14ac:dyDescent="0.25">
      <c r="A22" s="29" t="s">
        <v>34</v>
      </c>
      <c r="B22" s="26" t="s">
        <v>104</v>
      </c>
      <c r="C22" s="54">
        <v>49</v>
      </c>
      <c r="D22" s="8"/>
      <c r="E22" s="8"/>
      <c r="F22" s="8"/>
      <c r="G22" s="28"/>
      <c r="H22" s="28"/>
      <c r="I22" s="28"/>
      <c r="J22" s="5">
        <v>7.9000000000000008E-3</v>
      </c>
      <c r="K22" s="18">
        <v>7.9000000000000008E-3</v>
      </c>
      <c r="L22" s="17" t="s">
        <v>93</v>
      </c>
      <c r="M22" s="8"/>
      <c r="N22" s="8"/>
      <c r="O22" s="5" t="s">
        <v>110</v>
      </c>
      <c r="P22" s="8"/>
      <c r="Q22" s="8"/>
      <c r="R22" s="5" t="s">
        <v>128</v>
      </c>
      <c r="S22" s="8"/>
      <c r="T22" s="8"/>
      <c r="U22" s="89" t="s">
        <v>150</v>
      </c>
      <c r="V22" s="8"/>
      <c r="W22" s="8"/>
      <c r="X22" s="8"/>
      <c r="Y22" s="8"/>
      <c r="Z22" s="8"/>
      <c r="AA22" s="8"/>
      <c r="AB22" s="8"/>
      <c r="AC22" s="8"/>
      <c r="AD22" s="8"/>
      <c r="AE22" s="8"/>
      <c r="AF22" s="8"/>
      <c r="AG22" s="8"/>
      <c r="AH22" s="8"/>
      <c r="AI22" s="8"/>
      <c r="AJ22" s="8"/>
      <c r="AK22" s="8"/>
      <c r="AL22" s="8"/>
      <c r="AM22" s="8"/>
      <c r="AN22" s="55">
        <f>+SUM(D22:AK31)</f>
        <v>0.60150000000000059</v>
      </c>
    </row>
    <row r="23" spans="1:40" s="6" customFormat="1" ht="325.5" customHeight="1" x14ac:dyDescent="0.25">
      <c r="A23" s="29" t="s">
        <v>35</v>
      </c>
      <c r="B23" s="26" t="s">
        <v>104</v>
      </c>
      <c r="C23" s="54"/>
      <c r="D23" s="5">
        <v>7.9000000000000008E-3</v>
      </c>
      <c r="E23" s="5">
        <v>7.9000000000000008E-3</v>
      </c>
      <c r="F23" s="17" t="s">
        <v>75</v>
      </c>
      <c r="G23" s="5">
        <v>7.9000000000000008E-3</v>
      </c>
      <c r="H23" s="5">
        <v>7.9000000000000008E-3</v>
      </c>
      <c r="I23" s="17" t="s">
        <v>79</v>
      </c>
      <c r="J23" s="5">
        <v>7.9000000000000008E-3</v>
      </c>
      <c r="K23" s="18">
        <v>7.9000000000000008E-3</v>
      </c>
      <c r="L23" s="17" t="s">
        <v>94</v>
      </c>
      <c r="M23" s="5">
        <v>7.9000000000000008E-3</v>
      </c>
      <c r="N23" s="5">
        <v>7.9000000000000008E-3</v>
      </c>
      <c r="O23" s="41" t="s">
        <v>123</v>
      </c>
      <c r="P23" s="5">
        <v>7.9000000000000008E-3</v>
      </c>
      <c r="Q23" s="5">
        <v>7.9000000000000008E-3</v>
      </c>
      <c r="R23" s="41" t="s">
        <v>124</v>
      </c>
      <c r="S23" s="5">
        <v>7.9000000000000008E-3</v>
      </c>
      <c r="T23" s="5">
        <v>7.9000000000000008E-3</v>
      </c>
      <c r="U23" s="45" t="s">
        <v>151</v>
      </c>
      <c r="V23" s="5">
        <v>7.9000000000000008E-3</v>
      </c>
      <c r="W23" s="5"/>
      <c r="X23" s="5"/>
      <c r="Y23" s="5">
        <v>7.9000000000000008E-3</v>
      </c>
      <c r="Z23" s="5"/>
      <c r="AA23" s="5"/>
      <c r="AB23" s="5">
        <v>7.9000000000000008E-3</v>
      </c>
      <c r="AC23" s="5"/>
      <c r="AD23" s="5"/>
      <c r="AE23" s="5">
        <v>7.9000000000000008E-3</v>
      </c>
      <c r="AF23" s="5"/>
      <c r="AG23" s="5"/>
      <c r="AH23" s="5">
        <v>7.9000000000000008E-3</v>
      </c>
      <c r="AI23" s="5"/>
      <c r="AJ23" s="5"/>
      <c r="AK23" s="5">
        <v>7.9000000000000008E-3</v>
      </c>
      <c r="AL23" s="5"/>
      <c r="AM23" s="5"/>
      <c r="AN23" s="55"/>
    </row>
    <row r="24" spans="1:40" s="6" customFormat="1" ht="325.5" customHeight="1" x14ac:dyDescent="0.25">
      <c r="A24" s="29" t="s">
        <v>36</v>
      </c>
      <c r="B24" s="26" t="s">
        <v>104</v>
      </c>
      <c r="C24" s="54"/>
      <c r="D24" s="5">
        <v>7.9000000000000008E-3</v>
      </c>
      <c r="E24" s="5">
        <v>7.9000000000000008E-3</v>
      </c>
      <c r="F24" s="17" t="s">
        <v>77</v>
      </c>
      <c r="G24" s="5">
        <v>7.9000000000000008E-3</v>
      </c>
      <c r="H24" s="5">
        <v>7.9000000000000008E-3</v>
      </c>
      <c r="I24" s="17" t="s">
        <v>80</v>
      </c>
      <c r="J24" s="5">
        <v>7.9000000000000008E-3</v>
      </c>
      <c r="K24" s="18">
        <v>7.9000000000000008E-3</v>
      </c>
      <c r="L24" s="17" t="s">
        <v>100</v>
      </c>
      <c r="M24" s="5">
        <v>7.9000000000000008E-3</v>
      </c>
      <c r="N24" s="5">
        <v>7.9000000000000008E-3</v>
      </c>
      <c r="O24" s="41" t="s">
        <v>122</v>
      </c>
      <c r="P24" s="5">
        <v>7.9000000000000008E-3</v>
      </c>
      <c r="Q24" s="5">
        <v>7.9000000000000008E-3</v>
      </c>
      <c r="R24" s="41" t="s">
        <v>126</v>
      </c>
      <c r="S24" s="5">
        <v>7.9000000000000008E-3</v>
      </c>
      <c r="T24" s="5">
        <v>7.9000000000000008E-3</v>
      </c>
      <c r="U24" s="46" t="s">
        <v>164</v>
      </c>
      <c r="V24" s="5">
        <v>7.9000000000000008E-3</v>
      </c>
      <c r="W24" s="5"/>
      <c r="X24" s="5"/>
      <c r="Y24" s="5">
        <v>7.9000000000000008E-3</v>
      </c>
      <c r="Z24" s="5"/>
      <c r="AA24" s="5"/>
      <c r="AB24" s="5">
        <v>7.9000000000000008E-3</v>
      </c>
      <c r="AC24" s="5"/>
      <c r="AD24" s="5"/>
      <c r="AE24" s="5">
        <v>7.9000000000000008E-3</v>
      </c>
      <c r="AF24" s="5"/>
      <c r="AG24" s="5"/>
      <c r="AH24" s="5">
        <v>7.9000000000000008E-3</v>
      </c>
      <c r="AI24" s="5"/>
      <c r="AJ24" s="5"/>
      <c r="AK24" s="5">
        <v>7.9000000000000008E-3</v>
      </c>
      <c r="AL24" s="5"/>
      <c r="AM24" s="5"/>
      <c r="AN24" s="55"/>
    </row>
    <row r="25" spans="1:40" s="6" customFormat="1" ht="171.75" customHeight="1" x14ac:dyDescent="0.25">
      <c r="A25" s="29" t="s">
        <v>37</v>
      </c>
      <c r="B25" s="26" t="s">
        <v>104</v>
      </c>
      <c r="C25" s="54"/>
      <c r="D25" s="5">
        <v>7.9000000000000008E-3</v>
      </c>
      <c r="E25" s="5">
        <v>7.9000000000000008E-3</v>
      </c>
      <c r="F25" s="17" t="s">
        <v>76</v>
      </c>
      <c r="G25" s="5">
        <v>7.9000000000000008E-3</v>
      </c>
      <c r="H25" s="5">
        <v>7.9000000000000008E-3</v>
      </c>
      <c r="I25" s="17" t="s">
        <v>81</v>
      </c>
      <c r="J25" s="5">
        <v>7.9000000000000008E-3</v>
      </c>
      <c r="K25" s="18">
        <v>7.9000000000000008E-3</v>
      </c>
      <c r="L25" s="17" t="s">
        <v>101</v>
      </c>
      <c r="M25" s="5">
        <v>7.9000000000000008E-3</v>
      </c>
      <c r="N25" s="5">
        <v>7.9000000000000008E-3</v>
      </c>
      <c r="O25" s="17" t="s">
        <v>113</v>
      </c>
      <c r="P25" s="5">
        <v>7.9000000000000008E-3</v>
      </c>
      <c r="Q25" s="5">
        <v>7.9000000000000008E-3</v>
      </c>
      <c r="R25" s="17" t="s">
        <v>127</v>
      </c>
      <c r="S25" s="5">
        <v>7.9000000000000008E-3</v>
      </c>
      <c r="T25" s="5">
        <v>7.9000000000000008E-3</v>
      </c>
      <c r="U25" s="46" t="s">
        <v>165</v>
      </c>
      <c r="V25" s="5">
        <v>7.9000000000000008E-3</v>
      </c>
      <c r="W25" s="5"/>
      <c r="X25" s="5"/>
      <c r="Y25" s="5">
        <v>7.9000000000000008E-3</v>
      </c>
      <c r="Z25" s="5"/>
      <c r="AA25" s="5"/>
      <c r="AB25" s="5">
        <v>7.9000000000000008E-3</v>
      </c>
      <c r="AC25" s="5"/>
      <c r="AD25" s="5"/>
      <c r="AE25" s="5">
        <v>7.9000000000000008E-3</v>
      </c>
      <c r="AF25" s="5"/>
      <c r="AG25" s="5"/>
      <c r="AH25" s="5">
        <v>7.9000000000000008E-3</v>
      </c>
      <c r="AI25" s="5"/>
      <c r="AJ25" s="5"/>
      <c r="AK25" s="5">
        <v>7.9000000000000008E-3</v>
      </c>
      <c r="AL25" s="5"/>
      <c r="AM25" s="5"/>
      <c r="AN25" s="55"/>
    </row>
    <row r="26" spans="1:40" s="6" customFormat="1" ht="123" customHeight="1" x14ac:dyDescent="0.25">
      <c r="A26" s="29" t="s">
        <v>38</v>
      </c>
      <c r="B26" s="26" t="s">
        <v>104</v>
      </c>
      <c r="C26" s="54"/>
      <c r="D26" s="8"/>
      <c r="E26" s="8"/>
      <c r="F26" s="8"/>
      <c r="G26" s="8"/>
      <c r="H26" s="8"/>
      <c r="I26" s="8"/>
      <c r="J26" s="8"/>
      <c r="K26" s="19"/>
      <c r="L26" s="8"/>
      <c r="M26" s="5">
        <v>1.4E-2</v>
      </c>
      <c r="N26" s="5">
        <v>1.4E-2</v>
      </c>
      <c r="O26" s="17" t="s">
        <v>109</v>
      </c>
      <c r="P26" s="8"/>
      <c r="Q26" s="8"/>
      <c r="R26" s="5" t="s">
        <v>128</v>
      </c>
      <c r="S26" s="8"/>
      <c r="T26" s="8"/>
      <c r="U26" s="46" t="s">
        <v>153</v>
      </c>
      <c r="V26" s="8"/>
      <c r="W26" s="8"/>
      <c r="X26" s="8"/>
      <c r="Y26" s="8"/>
      <c r="Z26" s="8"/>
      <c r="AA26" s="8"/>
      <c r="AB26" s="8"/>
      <c r="AC26" s="8"/>
      <c r="AD26" s="8"/>
      <c r="AE26" s="9"/>
      <c r="AF26" s="9"/>
      <c r="AG26" s="9"/>
      <c r="AH26" s="8"/>
      <c r="AI26" s="8"/>
      <c r="AJ26" s="8"/>
      <c r="AK26" s="8"/>
      <c r="AL26" s="8"/>
      <c r="AM26" s="8"/>
      <c r="AN26" s="55"/>
    </row>
    <row r="27" spans="1:40" s="6" customFormat="1" ht="114.75" customHeight="1" x14ac:dyDescent="0.25">
      <c r="A27" s="29" t="s">
        <v>39</v>
      </c>
      <c r="B27" s="26" t="s">
        <v>104</v>
      </c>
      <c r="C27" s="54"/>
      <c r="D27" s="5">
        <v>5.0000000000000001E-3</v>
      </c>
      <c r="E27" s="5">
        <v>5.0000000000000001E-3</v>
      </c>
      <c r="F27" s="17" t="s">
        <v>78</v>
      </c>
      <c r="G27" s="5"/>
      <c r="H27" s="5"/>
      <c r="I27" s="5"/>
      <c r="J27" s="5">
        <v>3.8999999999999998E-3</v>
      </c>
      <c r="K27" s="18">
        <v>3.8999999999999998E-3</v>
      </c>
      <c r="L27" s="17" t="s">
        <v>95</v>
      </c>
      <c r="M27" s="5"/>
      <c r="N27" s="5"/>
      <c r="O27" s="5" t="s">
        <v>110</v>
      </c>
      <c r="P27" s="5">
        <v>3.8999999999999998E-3</v>
      </c>
      <c r="Q27" s="5">
        <v>3.8999999999999998E-3</v>
      </c>
      <c r="R27" s="17" t="s">
        <v>129</v>
      </c>
      <c r="S27" s="5"/>
      <c r="T27" s="5"/>
      <c r="U27" s="46" t="s">
        <v>152</v>
      </c>
      <c r="V27" s="5">
        <v>6.0000000000000001E-3</v>
      </c>
      <c r="W27" s="5"/>
      <c r="X27" s="5"/>
      <c r="Y27" s="5"/>
      <c r="Z27" s="5"/>
      <c r="AA27" s="5"/>
      <c r="AB27" s="5">
        <v>3.8999999999999998E-3</v>
      </c>
      <c r="AC27" s="5"/>
      <c r="AD27" s="5"/>
      <c r="AE27" s="10"/>
      <c r="AF27" s="10"/>
      <c r="AG27" s="10"/>
      <c r="AH27" s="5">
        <v>3.8999999999999998E-3</v>
      </c>
      <c r="AI27" s="5"/>
      <c r="AJ27" s="5"/>
      <c r="AK27" s="5"/>
      <c r="AL27" s="5"/>
      <c r="AM27" s="5"/>
      <c r="AN27" s="55"/>
    </row>
    <row r="28" spans="1:40" s="6" customFormat="1" ht="119.25" customHeight="1" x14ac:dyDescent="0.25">
      <c r="A28" s="29" t="s">
        <v>40</v>
      </c>
      <c r="B28" s="26" t="s">
        <v>104</v>
      </c>
      <c r="C28" s="54"/>
      <c r="D28" s="8"/>
      <c r="E28" s="8"/>
      <c r="F28" s="8"/>
      <c r="G28" s="8"/>
      <c r="H28" s="8"/>
      <c r="I28" s="8"/>
      <c r="J28" s="8"/>
      <c r="K28" s="19"/>
      <c r="L28" s="8"/>
      <c r="M28" s="14"/>
      <c r="N28" s="14"/>
      <c r="O28" s="5" t="s">
        <v>110</v>
      </c>
      <c r="P28" s="5">
        <v>1.4999999999999999E-2</v>
      </c>
      <c r="Q28" s="5">
        <v>1.4999999999999999E-2</v>
      </c>
      <c r="R28" s="17" t="s">
        <v>130</v>
      </c>
      <c r="S28" s="8"/>
      <c r="T28" s="8"/>
      <c r="U28" s="46" t="s">
        <v>154</v>
      </c>
      <c r="V28" s="8"/>
      <c r="W28" s="8"/>
      <c r="X28" s="8"/>
      <c r="Y28" s="8"/>
      <c r="Z28" s="8"/>
      <c r="AA28" s="8"/>
      <c r="AB28" s="8"/>
      <c r="AC28" s="8"/>
      <c r="AD28" s="8"/>
      <c r="AE28" s="8"/>
      <c r="AF28" s="8"/>
      <c r="AG28" s="8"/>
      <c r="AH28" s="8"/>
      <c r="AI28" s="8"/>
      <c r="AJ28" s="8"/>
      <c r="AK28" s="8"/>
      <c r="AL28" s="8"/>
      <c r="AM28" s="8"/>
      <c r="AN28" s="55"/>
    </row>
    <row r="29" spans="1:40" s="6" customFormat="1" ht="79.5" customHeight="1" x14ac:dyDescent="0.25">
      <c r="A29" s="29" t="s">
        <v>41</v>
      </c>
      <c r="B29" s="26" t="s">
        <v>104</v>
      </c>
      <c r="C29" s="54"/>
      <c r="D29" s="8"/>
      <c r="E29" s="8"/>
      <c r="F29" s="8"/>
      <c r="G29" s="28"/>
      <c r="H29" s="28"/>
      <c r="I29" s="28"/>
      <c r="J29" s="14"/>
      <c r="K29" s="21"/>
      <c r="L29" s="14"/>
      <c r="M29" s="5">
        <v>7.9000000000000008E-3</v>
      </c>
      <c r="N29" s="5">
        <v>7.9000000000000008E-3</v>
      </c>
      <c r="O29" s="17" t="s">
        <v>114</v>
      </c>
      <c r="P29" s="8"/>
      <c r="Q29" s="8"/>
      <c r="R29" s="5" t="s">
        <v>128</v>
      </c>
      <c r="S29" s="8"/>
      <c r="T29" s="8"/>
      <c r="U29" s="46" t="s">
        <v>155</v>
      </c>
      <c r="V29" s="8"/>
      <c r="W29" s="8"/>
      <c r="X29" s="8"/>
      <c r="Y29" s="8"/>
      <c r="Z29" s="8"/>
      <c r="AA29" s="8"/>
      <c r="AB29" s="8"/>
      <c r="AC29" s="8"/>
      <c r="AD29" s="8"/>
      <c r="AE29" s="8"/>
      <c r="AF29" s="8"/>
      <c r="AG29" s="8"/>
      <c r="AH29" s="8"/>
      <c r="AI29" s="8"/>
      <c r="AJ29" s="8"/>
      <c r="AK29" s="8"/>
      <c r="AL29" s="8"/>
      <c r="AM29" s="8"/>
      <c r="AN29" s="55"/>
    </row>
    <row r="30" spans="1:40" s="6" customFormat="1" ht="61.5" customHeight="1" x14ac:dyDescent="0.25">
      <c r="A30" s="29" t="s">
        <v>42</v>
      </c>
      <c r="B30" s="26" t="s">
        <v>104</v>
      </c>
      <c r="C30" s="54"/>
      <c r="D30" s="8"/>
      <c r="E30" s="8"/>
      <c r="F30" s="8"/>
      <c r="G30" s="8"/>
      <c r="H30" s="8"/>
      <c r="I30" s="8"/>
      <c r="J30" s="8"/>
      <c r="K30" s="19"/>
      <c r="L30" s="8"/>
      <c r="M30" s="5">
        <v>1.4999999999999999E-2</v>
      </c>
      <c r="N30" s="5">
        <v>1.4999999999999999E-2</v>
      </c>
      <c r="O30" s="17" t="s">
        <v>115</v>
      </c>
      <c r="P30" s="8"/>
      <c r="Q30" s="8"/>
      <c r="R30" s="5" t="s">
        <v>128</v>
      </c>
      <c r="S30" s="8"/>
      <c r="T30" s="8"/>
      <c r="U30" s="5" t="s">
        <v>110</v>
      </c>
      <c r="V30" s="8"/>
      <c r="W30" s="8"/>
      <c r="X30" s="8"/>
      <c r="Y30" s="8"/>
      <c r="Z30" s="8"/>
      <c r="AA30" s="8"/>
      <c r="AB30" s="8"/>
      <c r="AC30" s="8"/>
      <c r="AD30" s="8"/>
      <c r="AE30" s="5">
        <v>7.9000000000000008E-3</v>
      </c>
      <c r="AF30" s="5"/>
      <c r="AG30" s="5"/>
      <c r="AH30" s="8"/>
      <c r="AI30" s="8"/>
      <c r="AJ30" s="8"/>
      <c r="AK30" s="8"/>
      <c r="AL30" s="8"/>
      <c r="AM30" s="8"/>
      <c r="AN30" s="55"/>
    </row>
    <row r="31" spans="1:40" s="6" customFormat="1" ht="56.25" customHeight="1" x14ac:dyDescent="0.25">
      <c r="A31" s="29" t="s">
        <v>43</v>
      </c>
      <c r="B31" s="26" t="s">
        <v>19</v>
      </c>
      <c r="C31" s="54"/>
      <c r="D31" s="8"/>
      <c r="E31" s="8"/>
      <c r="F31" s="8"/>
      <c r="G31" s="8"/>
      <c r="H31" s="8"/>
      <c r="I31" s="8"/>
      <c r="J31" s="8"/>
      <c r="K31" s="19"/>
      <c r="L31" s="8"/>
      <c r="M31" s="8"/>
      <c r="N31" s="8"/>
      <c r="O31" s="5" t="s">
        <v>110</v>
      </c>
      <c r="P31" s="14"/>
      <c r="Q31" s="14"/>
      <c r="R31" s="5" t="s">
        <v>128</v>
      </c>
      <c r="S31" s="10">
        <v>4.0000000000000001E-3</v>
      </c>
      <c r="T31" s="10">
        <v>4.0000000000000001E-3</v>
      </c>
      <c r="U31" s="46" t="s">
        <v>156</v>
      </c>
      <c r="V31" s="8"/>
      <c r="W31" s="8"/>
      <c r="X31" s="8"/>
      <c r="Y31" s="8"/>
      <c r="Z31" s="8"/>
      <c r="AA31" s="8"/>
      <c r="AB31" s="8"/>
      <c r="AC31" s="8"/>
      <c r="AD31" s="8"/>
      <c r="AE31" s="8"/>
      <c r="AF31" s="8"/>
      <c r="AG31" s="8"/>
      <c r="AH31" s="8"/>
      <c r="AI31" s="8"/>
      <c r="AJ31" s="8"/>
      <c r="AK31" s="8"/>
      <c r="AL31" s="8"/>
      <c r="AM31" s="8"/>
      <c r="AN31" s="55"/>
    </row>
    <row r="32" spans="1:40" s="2" customFormat="1" ht="18.75" x14ac:dyDescent="0.25">
      <c r="A32" s="53" t="s">
        <v>105</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row>
    <row r="33" spans="1:40" s="6" customFormat="1" ht="146.25" customHeight="1" x14ac:dyDescent="0.25">
      <c r="A33" s="22" t="s">
        <v>44</v>
      </c>
      <c r="B33" s="26" t="s">
        <v>104</v>
      </c>
      <c r="C33" s="54">
        <v>27</v>
      </c>
      <c r="D33" s="5"/>
      <c r="E33" s="5"/>
      <c r="F33" s="5"/>
      <c r="G33" s="5">
        <v>7.7999999999999996E-3</v>
      </c>
      <c r="H33" s="5">
        <v>7.7999999999999996E-3</v>
      </c>
      <c r="I33" s="17" t="s">
        <v>84</v>
      </c>
      <c r="J33" s="5"/>
      <c r="K33" s="18"/>
      <c r="L33" s="5"/>
      <c r="M33" s="5"/>
      <c r="N33" s="5"/>
      <c r="O33" s="5" t="s">
        <v>110</v>
      </c>
      <c r="P33" s="5">
        <v>7.7999999999999996E-3</v>
      </c>
      <c r="Q33" s="5">
        <v>7.7999999999999996E-3</v>
      </c>
      <c r="R33" s="17" t="s">
        <v>131</v>
      </c>
      <c r="S33" s="5"/>
      <c r="T33" s="5"/>
      <c r="U33" s="43" t="s">
        <v>140</v>
      </c>
      <c r="V33" s="5"/>
      <c r="W33" s="5"/>
      <c r="X33" s="5"/>
      <c r="Y33" s="5">
        <v>7.7999999999999996E-3</v>
      </c>
      <c r="Z33" s="5"/>
      <c r="AA33" s="5"/>
      <c r="AB33" s="5"/>
      <c r="AC33" s="5"/>
      <c r="AD33" s="5"/>
      <c r="AE33" s="5"/>
      <c r="AF33" s="5"/>
      <c r="AG33" s="5"/>
      <c r="AH33" s="5">
        <v>7.7999999999999996E-3</v>
      </c>
      <c r="AI33" s="5"/>
      <c r="AJ33" s="5"/>
      <c r="AK33" s="5"/>
      <c r="AL33" s="5"/>
      <c r="AM33" s="5"/>
      <c r="AN33" s="55">
        <f>+SUM(D33:AK37)</f>
        <v>0.22399999999999998</v>
      </c>
    </row>
    <row r="34" spans="1:40" s="6" customFormat="1" ht="152.25" customHeight="1" x14ac:dyDescent="0.25">
      <c r="A34" s="22" t="s">
        <v>45</v>
      </c>
      <c r="B34" s="26" t="s">
        <v>104</v>
      </c>
      <c r="C34" s="54"/>
      <c r="D34" s="5"/>
      <c r="E34" s="5"/>
      <c r="F34" s="5"/>
      <c r="G34" s="5"/>
      <c r="H34" s="5"/>
      <c r="I34" s="5"/>
      <c r="J34" s="5">
        <v>3.8999999999999998E-3</v>
      </c>
      <c r="K34" s="18">
        <v>3.8999999999999998E-3</v>
      </c>
      <c r="L34" s="17" t="s">
        <v>97</v>
      </c>
      <c r="M34" s="5"/>
      <c r="N34" s="5"/>
      <c r="O34" s="5" t="s">
        <v>110</v>
      </c>
      <c r="P34" s="5"/>
      <c r="Q34" s="5"/>
      <c r="R34" s="5" t="s">
        <v>128</v>
      </c>
      <c r="S34" s="5">
        <v>3.8999999999999998E-3</v>
      </c>
      <c r="T34" s="5">
        <v>3.8999999999999998E-3</v>
      </c>
      <c r="U34" s="43" t="s">
        <v>141</v>
      </c>
      <c r="V34" s="5"/>
      <c r="W34" s="5"/>
      <c r="X34" s="5"/>
      <c r="Y34" s="5"/>
      <c r="Z34" s="5"/>
      <c r="AA34" s="5"/>
      <c r="AB34" s="5"/>
      <c r="AC34" s="5"/>
      <c r="AD34" s="5"/>
      <c r="AE34" s="5"/>
      <c r="AF34" s="5"/>
      <c r="AG34" s="14"/>
      <c r="AH34" s="5"/>
      <c r="AI34" s="5"/>
      <c r="AJ34" s="5"/>
      <c r="AK34" s="5">
        <v>3.8999999999999998E-3</v>
      </c>
      <c r="AL34" s="5"/>
      <c r="AM34" s="5"/>
      <c r="AN34" s="55"/>
    </row>
    <row r="35" spans="1:40" s="6" customFormat="1" ht="103.5" customHeight="1" x14ac:dyDescent="0.25">
      <c r="A35" s="22" t="s">
        <v>46</v>
      </c>
      <c r="B35" s="26" t="s">
        <v>104</v>
      </c>
      <c r="C35" s="54"/>
      <c r="D35" s="5"/>
      <c r="E35" s="5"/>
      <c r="F35" s="5"/>
      <c r="G35" s="5"/>
      <c r="H35" s="5"/>
      <c r="I35" s="5"/>
      <c r="J35" s="5"/>
      <c r="K35" s="18"/>
      <c r="L35" s="5"/>
      <c r="M35" s="14"/>
      <c r="N35" s="14"/>
      <c r="O35" s="5" t="s">
        <v>110</v>
      </c>
      <c r="P35" s="14"/>
      <c r="Q35" s="14"/>
      <c r="R35" s="5" t="s">
        <v>128</v>
      </c>
      <c r="S35" s="5">
        <v>4.0000000000000001E-3</v>
      </c>
      <c r="T35" s="5">
        <v>4.0000000000000001E-3</v>
      </c>
      <c r="U35" s="43" t="s">
        <v>157</v>
      </c>
      <c r="V35" s="5"/>
      <c r="W35" s="5"/>
      <c r="X35" s="5"/>
      <c r="Y35" s="5"/>
      <c r="Z35" s="5"/>
      <c r="AA35" s="5"/>
      <c r="AB35" s="5"/>
      <c r="AC35" s="5"/>
      <c r="AD35" s="5"/>
      <c r="AE35" s="5"/>
      <c r="AF35" s="5"/>
      <c r="AG35" s="5"/>
      <c r="AH35" s="5"/>
      <c r="AI35" s="5"/>
      <c r="AJ35" s="5"/>
      <c r="AK35" s="5"/>
      <c r="AL35" s="5"/>
      <c r="AM35" s="5"/>
      <c r="AN35" s="55"/>
    </row>
    <row r="36" spans="1:40" s="6" customFormat="1" ht="159.75" customHeight="1" x14ac:dyDescent="0.25">
      <c r="A36" s="22" t="s">
        <v>47</v>
      </c>
      <c r="B36" s="26" t="s">
        <v>104</v>
      </c>
      <c r="C36" s="54"/>
      <c r="D36" s="5">
        <v>8.0000000000000002E-3</v>
      </c>
      <c r="E36" s="5">
        <v>8.0000000000000002E-3</v>
      </c>
      <c r="F36" s="17" t="s">
        <v>83</v>
      </c>
      <c r="G36" s="5">
        <v>8.0000000000000002E-3</v>
      </c>
      <c r="H36" s="5">
        <v>8.0000000000000002E-3</v>
      </c>
      <c r="I36" s="17" t="s">
        <v>85</v>
      </c>
      <c r="J36" s="5">
        <v>3.8999999999999998E-3</v>
      </c>
      <c r="K36" s="18">
        <v>3.8999999999999998E-3</v>
      </c>
      <c r="L36" s="17" t="s">
        <v>96</v>
      </c>
      <c r="M36" s="5">
        <v>3.8999999999999998E-3</v>
      </c>
      <c r="N36" s="5">
        <v>3.8999999999999998E-3</v>
      </c>
      <c r="O36" s="17" t="s">
        <v>116</v>
      </c>
      <c r="P36" s="5">
        <v>3.8999999999999998E-3</v>
      </c>
      <c r="Q36" s="5">
        <v>3.8999999999999998E-3</v>
      </c>
      <c r="R36" s="17" t="s">
        <v>132</v>
      </c>
      <c r="S36" s="5">
        <v>3.8999999999999998E-3</v>
      </c>
      <c r="T36" s="5">
        <v>3.8999999999999998E-3</v>
      </c>
      <c r="U36" s="46" t="s">
        <v>166</v>
      </c>
      <c r="V36" s="5">
        <v>6.0000000000000001E-3</v>
      </c>
      <c r="W36" s="5"/>
      <c r="X36" s="5"/>
      <c r="Y36" s="5">
        <v>3.8999999999999998E-3</v>
      </c>
      <c r="Z36" s="5"/>
      <c r="AA36" s="5"/>
      <c r="AB36" s="5">
        <v>5.0000000000000001E-3</v>
      </c>
      <c r="AC36" s="5"/>
      <c r="AD36" s="5"/>
      <c r="AE36" s="5">
        <v>3.8999999999999998E-3</v>
      </c>
      <c r="AF36" s="5"/>
      <c r="AG36" s="5"/>
      <c r="AH36" s="5">
        <v>5.0000000000000001E-3</v>
      </c>
      <c r="AI36" s="5"/>
      <c r="AJ36" s="5"/>
      <c r="AK36" s="5">
        <v>3.8999999999999998E-3</v>
      </c>
      <c r="AL36" s="5"/>
      <c r="AM36" s="5"/>
      <c r="AN36" s="55"/>
    </row>
    <row r="37" spans="1:40" s="6" customFormat="1" ht="117.75" customHeight="1" x14ac:dyDescent="0.25">
      <c r="A37" s="22" t="s">
        <v>48</v>
      </c>
      <c r="B37" s="26" t="s">
        <v>104</v>
      </c>
      <c r="C37" s="54"/>
      <c r="D37" s="5"/>
      <c r="E37" s="5"/>
      <c r="F37" s="5"/>
      <c r="G37" s="5">
        <v>7.7999999999999996E-3</v>
      </c>
      <c r="H37" s="5">
        <v>7.7999999999999996E-3</v>
      </c>
      <c r="I37" s="17" t="s">
        <v>86</v>
      </c>
      <c r="J37" s="5"/>
      <c r="K37" s="18"/>
      <c r="L37" s="5"/>
      <c r="M37" s="5">
        <v>7.7999999999999996E-3</v>
      </c>
      <c r="N37" s="5">
        <v>7.7999999999999996E-3</v>
      </c>
      <c r="O37" s="17" t="s">
        <v>117</v>
      </c>
      <c r="P37" s="5"/>
      <c r="Q37" s="5"/>
      <c r="R37" s="5" t="s">
        <v>128</v>
      </c>
      <c r="S37" s="5">
        <v>4.0000000000000001E-3</v>
      </c>
      <c r="T37" s="5">
        <v>4.0000000000000001E-3</v>
      </c>
      <c r="U37" s="47" t="s">
        <v>158</v>
      </c>
      <c r="V37" s="5"/>
      <c r="W37" s="5"/>
      <c r="X37" s="5"/>
      <c r="Y37" s="5">
        <v>4.0000000000000001E-3</v>
      </c>
      <c r="Z37" s="5"/>
      <c r="AA37" s="5"/>
      <c r="AB37" s="5"/>
      <c r="AC37" s="5"/>
      <c r="AD37" s="5"/>
      <c r="AE37" s="5">
        <v>7.7999999999999996E-3</v>
      </c>
      <c r="AF37" s="5"/>
      <c r="AG37" s="5"/>
      <c r="AH37" s="5"/>
      <c r="AI37" s="5"/>
      <c r="AJ37" s="5"/>
      <c r="AK37" s="5">
        <v>7.7999999999999996E-3</v>
      </c>
      <c r="AL37" s="5"/>
      <c r="AM37" s="5"/>
      <c r="AN37" s="55"/>
    </row>
    <row r="38" spans="1:40" s="2" customFormat="1" ht="18.75" x14ac:dyDescent="0.25">
      <c r="A38" s="53" t="s">
        <v>49</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row>
    <row r="39" spans="1:40" s="6" customFormat="1" ht="273.75" customHeight="1" x14ac:dyDescent="0.25">
      <c r="A39" s="29" t="s">
        <v>50</v>
      </c>
      <c r="B39" s="26" t="s">
        <v>104</v>
      </c>
      <c r="C39" s="54">
        <v>31</v>
      </c>
      <c r="D39" s="5">
        <v>7.7999999999999996E-3</v>
      </c>
      <c r="E39" s="5">
        <v>7.7999999999999996E-3</v>
      </c>
      <c r="F39" s="17" t="s">
        <v>82</v>
      </c>
      <c r="G39" s="5">
        <v>7.7999999999999996E-3</v>
      </c>
      <c r="H39" s="5">
        <v>7.7999999999999996E-3</v>
      </c>
      <c r="I39" s="17" t="s">
        <v>89</v>
      </c>
      <c r="J39" s="5">
        <v>7.7999999999999996E-3</v>
      </c>
      <c r="K39" s="18">
        <v>7.7999999999999996E-3</v>
      </c>
      <c r="L39" s="17" t="s">
        <v>98</v>
      </c>
      <c r="M39" s="5">
        <v>7.7999999999999996E-3</v>
      </c>
      <c r="N39" s="5"/>
      <c r="O39" s="17" t="s">
        <v>118</v>
      </c>
      <c r="P39" s="5">
        <v>7.7999999999999996E-3</v>
      </c>
      <c r="Q39" s="5">
        <v>7.7999999999999996E-3</v>
      </c>
      <c r="R39" s="17" t="s">
        <v>133</v>
      </c>
      <c r="S39" s="5">
        <v>7.7999999999999996E-3</v>
      </c>
      <c r="T39" s="5">
        <v>7.7999999999999996E-3</v>
      </c>
      <c r="U39" s="44" t="s">
        <v>167</v>
      </c>
      <c r="V39" s="5">
        <v>7.7999999999999996E-3</v>
      </c>
      <c r="W39" s="5"/>
      <c r="X39" s="5"/>
      <c r="Y39" s="5">
        <v>7.7999999999999996E-3</v>
      </c>
      <c r="Z39" s="5"/>
      <c r="AA39" s="5"/>
      <c r="AB39" s="5">
        <v>7.7999999999999996E-3</v>
      </c>
      <c r="AC39" s="5"/>
      <c r="AD39" s="5"/>
      <c r="AE39" s="5">
        <v>7.7999999999999996E-3</v>
      </c>
      <c r="AF39" s="5"/>
      <c r="AG39" s="5"/>
      <c r="AH39" s="5">
        <v>7.7999999999999996E-3</v>
      </c>
      <c r="AI39" s="5"/>
      <c r="AJ39" s="5"/>
      <c r="AK39" s="5">
        <v>7.7999999999999996E-3</v>
      </c>
      <c r="AL39" s="5"/>
      <c r="AM39" s="5"/>
      <c r="AN39" s="55">
        <f>+SUM(D39:AK48)</f>
        <v>0.29499999999999998</v>
      </c>
    </row>
    <row r="40" spans="1:40" s="6" customFormat="1" ht="123" customHeight="1" x14ac:dyDescent="0.25">
      <c r="A40" s="29" t="s">
        <v>51</v>
      </c>
      <c r="B40" s="26" t="s">
        <v>104</v>
      </c>
      <c r="C40" s="54"/>
      <c r="D40" s="5"/>
      <c r="E40" s="5"/>
      <c r="F40" s="5"/>
      <c r="G40" s="5">
        <v>3.8999999999999998E-3</v>
      </c>
      <c r="H40" s="5">
        <v>3.8999999999999998E-3</v>
      </c>
      <c r="I40" s="17" t="s">
        <v>88</v>
      </c>
      <c r="J40" s="5"/>
      <c r="K40" s="18"/>
      <c r="L40" s="5"/>
      <c r="M40" s="5"/>
      <c r="N40" s="5"/>
      <c r="O40" s="5" t="s">
        <v>110</v>
      </c>
      <c r="P40" s="5">
        <v>3.8999999999999998E-3</v>
      </c>
      <c r="Q40" s="5">
        <v>3.8999999999999998E-3</v>
      </c>
      <c r="R40" s="42" t="s">
        <v>134</v>
      </c>
      <c r="S40" s="5"/>
      <c r="T40" s="5"/>
      <c r="U40" s="5"/>
      <c r="V40" s="5"/>
      <c r="W40" s="5"/>
      <c r="X40" s="5"/>
      <c r="Y40" s="5">
        <v>3.8999999999999998E-3</v>
      </c>
      <c r="Z40" s="5"/>
      <c r="AA40" s="5"/>
      <c r="AB40" s="5"/>
      <c r="AC40" s="5"/>
      <c r="AD40" s="5"/>
      <c r="AE40" s="5"/>
      <c r="AF40" s="5"/>
      <c r="AG40" s="5"/>
      <c r="AH40" s="5">
        <v>3.8999999999999998E-3</v>
      </c>
      <c r="AI40" s="5"/>
      <c r="AJ40" s="5"/>
      <c r="AK40" s="5"/>
      <c r="AL40" s="5"/>
      <c r="AM40" s="5"/>
      <c r="AN40" s="55"/>
    </row>
    <row r="41" spans="1:40" s="6" customFormat="1" ht="81.75" customHeight="1" x14ac:dyDescent="0.25">
      <c r="A41" s="29" t="s">
        <v>52</v>
      </c>
      <c r="B41" s="26" t="s">
        <v>104</v>
      </c>
      <c r="C41" s="54"/>
      <c r="D41" s="5"/>
      <c r="E41" s="5"/>
      <c r="F41" s="5"/>
      <c r="G41" s="5"/>
      <c r="H41" s="5"/>
      <c r="I41" s="5"/>
      <c r="J41" s="5">
        <v>7.7999999999999996E-3</v>
      </c>
      <c r="K41" s="18">
        <v>7.7999999999999996E-3</v>
      </c>
      <c r="L41" s="17" t="s">
        <v>106</v>
      </c>
      <c r="M41" s="5"/>
      <c r="N41" s="5"/>
      <c r="O41" s="5" t="s">
        <v>110</v>
      </c>
      <c r="P41" s="5"/>
      <c r="Q41" s="5"/>
      <c r="R41" s="5" t="s">
        <v>128</v>
      </c>
      <c r="S41" s="5"/>
      <c r="T41" s="5"/>
      <c r="U41" s="46" t="s">
        <v>159</v>
      </c>
      <c r="V41" s="5"/>
      <c r="W41" s="5"/>
      <c r="X41" s="5"/>
      <c r="Y41" s="5"/>
      <c r="Z41" s="5"/>
      <c r="AA41" s="5"/>
      <c r="AB41" s="5">
        <v>7.7999999999999996E-3</v>
      </c>
      <c r="AC41" s="5"/>
      <c r="AD41" s="5"/>
      <c r="AE41" s="5"/>
      <c r="AF41" s="5"/>
      <c r="AG41" s="5"/>
      <c r="AH41" s="5"/>
      <c r="AI41" s="5"/>
      <c r="AJ41" s="5"/>
      <c r="AK41" s="5"/>
      <c r="AL41" s="5"/>
      <c r="AM41" s="5"/>
      <c r="AN41" s="55"/>
    </row>
    <row r="42" spans="1:40" s="6" customFormat="1" ht="135" customHeight="1" x14ac:dyDescent="0.25">
      <c r="A42" s="29" t="s">
        <v>53</v>
      </c>
      <c r="B42" s="26" t="s">
        <v>104</v>
      </c>
      <c r="C42" s="54"/>
      <c r="D42" s="5"/>
      <c r="E42" s="5"/>
      <c r="F42" s="5"/>
      <c r="G42" s="5"/>
      <c r="H42" s="5"/>
      <c r="I42" s="5"/>
      <c r="J42" s="5"/>
      <c r="K42" s="18"/>
      <c r="L42" s="5"/>
      <c r="M42" s="5">
        <v>7.7999999999999996E-3</v>
      </c>
      <c r="N42" s="5">
        <v>7.7999999999999996E-3</v>
      </c>
      <c r="O42" s="17" t="s">
        <v>119</v>
      </c>
      <c r="P42" s="5"/>
      <c r="Q42" s="5"/>
      <c r="R42" s="5" t="s">
        <v>128</v>
      </c>
      <c r="S42" s="5"/>
      <c r="T42" s="5"/>
      <c r="U42" s="5"/>
      <c r="V42" s="5"/>
      <c r="W42" s="5"/>
      <c r="X42" s="5"/>
      <c r="Y42" s="5"/>
      <c r="Z42" s="5"/>
      <c r="AA42" s="5"/>
      <c r="AB42" s="5"/>
      <c r="AC42" s="5"/>
      <c r="AD42" s="5"/>
      <c r="AE42" s="5">
        <v>7.7999999999999996E-3</v>
      </c>
      <c r="AF42" s="5"/>
      <c r="AG42" s="5"/>
      <c r="AH42" s="5"/>
      <c r="AI42" s="5"/>
      <c r="AJ42" s="5"/>
      <c r="AK42" s="5"/>
      <c r="AL42" s="5"/>
      <c r="AM42" s="5"/>
      <c r="AN42" s="55"/>
    </row>
    <row r="43" spans="1:40" s="6" customFormat="1" ht="58.5" customHeight="1" x14ac:dyDescent="0.25">
      <c r="A43" s="29" t="s">
        <v>54</v>
      </c>
      <c r="B43" s="26" t="s">
        <v>104</v>
      </c>
      <c r="C43" s="54"/>
      <c r="D43" s="5"/>
      <c r="E43" s="5"/>
      <c r="F43" s="5"/>
      <c r="G43" s="5"/>
      <c r="H43" s="5"/>
      <c r="I43" s="5"/>
      <c r="J43" s="5">
        <v>7.7999999999999996E-3</v>
      </c>
      <c r="K43" s="18">
        <v>7.7999999999999996E-3</v>
      </c>
      <c r="L43" s="17" t="s">
        <v>99</v>
      </c>
      <c r="M43" s="5"/>
      <c r="N43" s="5"/>
      <c r="O43" s="5" t="s">
        <v>110</v>
      </c>
      <c r="P43" s="5"/>
      <c r="Q43" s="5"/>
      <c r="R43" s="5" t="s">
        <v>128</v>
      </c>
      <c r="S43" s="5"/>
      <c r="T43" s="5"/>
      <c r="U43" s="5"/>
      <c r="V43" s="5"/>
      <c r="W43" s="5"/>
      <c r="X43" s="5"/>
      <c r="Y43" s="5"/>
      <c r="Z43" s="5"/>
      <c r="AA43" s="5"/>
      <c r="AB43" s="5">
        <v>7.7999999999999996E-3</v>
      </c>
      <c r="AC43" s="5"/>
      <c r="AD43" s="5"/>
      <c r="AE43" s="5"/>
      <c r="AF43" s="5"/>
      <c r="AG43" s="5"/>
      <c r="AH43" s="5"/>
      <c r="AI43" s="5"/>
      <c r="AJ43" s="5"/>
      <c r="AK43" s="5"/>
      <c r="AL43" s="5"/>
      <c r="AM43" s="5"/>
      <c r="AN43" s="55"/>
    </row>
    <row r="44" spans="1:40" s="6" customFormat="1" ht="156" customHeight="1" x14ac:dyDescent="0.25">
      <c r="A44" s="29" t="s">
        <v>55</v>
      </c>
      <c r="B44" s="26" t="s">
        <v>104</v>
      </c>
      <c r="C44" s="54"/>
      <c r="D44" s="5"/>
      <c r="E44" s="5"/>
      <c r="F44" s="5"/>
      <c r="G44" s="5"/>
      <c r="H44" s="5"/>
      <c r="I44" s="5"/>
      <c r="J44" s="5"/>
      <c r="K44" s="18"/>
      <c r="L44" s="5"/>
      <c r="M44" s="5">
        <v>7.7999999999999996E-3</v>
      </c>
      <c r="N44" s="5">
        <v>7.7999999999999996E-3</v>
      </c>
      <c r="O44" s="17" t="s">
        <v>120</v>
      </c>
      <c r="P44" s="5"/>
      <c r="Q44" s="5"/>
      <c r="R44" s="5" t="s">
        <v>128</v>
      </c>
      <c r="S44" s="5"/>
      <c r="T44" s="5"/>
      <c r="U44" s="5"/>
      <c r="V44" s="5"/>
      <c r="W44" s="5"/>
      <c r="X44" s="5"/>
      <c r="Y44" s="5"/>
      <c r="Z44" s="5"/>
      <c r="AA44" s="5"/>
      <c r="AB44" s="5"/>
      <c r="AC44" s="5"/>
      <c r="AD44" s="5"/>
      <c r="AE44" s="5">
        <v>7.7999999999999996E-3</v>
      </c>
      <c r="AF44" s="5"/>
      <c r="AG44" s="5"/>
      <c r="AH44" s="5"/>
      <c r="AI44" s="5"/>
      <c r="AJ44" s="5"/>
      <c r="AK44" s="5"/>
      <c r="AL44" s="5"/>
      <c r="AM44" s="5"/>
      <c r="AN44" s="55"/>
    </row>
    <row r="45" spans="1:40" s="6" customFormat="1" ht="75.75" customHeight="1" x14ac:dyDescent="0.25">
      <c r="A45" s="29" t="s">
        <v>56</v>
      </c>
      <c r="B45" s="26" t="s">
        <v>104</v>
      </c>
      <c r="C45" s="54"/>
      <c r="D45" s="5"/>
      <c r="E45" s="5"/>
      <c r="F45" s="5"/>
      <c r="G45" s="5"/>
      <c r="H45" s="5"/>
      <c r="I45" s="5"/>
      <c r="J45" s="5"/>
      <c r="K45" s="18"/>
      <c r="L45" s="5"/>
      <c r="M45" s="5"/>
      <c r="N45" s="5"/>
      <c r="O45" s="5" t="s">
        <v>110</v>
      </c>
      <c r="P45" s="5"/>
      <c r="Q45" s="5"/>
      <c r="R45" s="5" t="s">
        <v>128</v>
      </c>
      <c r="S45" s="5">
        <v>4.0000000000000001E-3</v>
      </c>
      <c r="T45" s="5">
        <v>4.0000000000000001E-3</v>
      </c>
      <c r="U45" s="43" t="s">
        <v>138</v>
      </c>
      <c r="V45" s="5"/>
      <c r="W45" s="5"/>
      <c r="X45" s="5"/>
      <c r="Y45" s="5"/>
      <c r="Z45" s="5"/>
      <c r="AA45" s="5"/>
      <c r="AB45" s="5"/>
      <c r="AC45" s="5"/>
      <c r="AD45" s="5"/>
      <c r="AE45" s="5"/>
      <c r="AF45" s="5"/>
      <c r="AG45" s="5"/>
      <c r="AH45" s="5"/>
      <c r="AI45" s="5"/>
      <c r="AJ45" s="5"/>
      <c r="AK45" s="5"/>
      <c r="AL45" s="5"/>
      <c r="AM45" s="5"/>
      <c r="AN45" s="55"/>
    </row>
    <row r="46" spans="1:40" s="6" customFormat="1" ht="66.75" customHeight="1" x14ac:dyDescent="0.25">
      <c r="A46" s="29" t="s">
        <v>57</v>
      </c>
      <c r="B46" s="26" t="s">
        <v>104</v>
      </c>
      <c r="C46" s="54"/>
      <c r="D46" s="5"/>
      <c r="E46" s="5"/>
      <c r="F46" s="5"/>
      <c r="G46" s="5"/>
      <c r="H46" s="5"/>
      <c r="I46" s="5"/>
      <c r="J46" s="5"/>
      <c r="K46" s="18"/>
      <c r="L46" s="5"/>
      <c r="M46" s="5"/>
      <c r="N46" s="5"/>
      <c r="O46" s="5" t="s">
        <v>110</v>
      </c>
      <c r="P46" s="5"/>
      <c r="Q46" s="5"/>
      <c r="R46" s="5" t="s">
        <v>128</v>
      </c>
      <c r="S46" s="5"/>
      <c r="T46" s="5"/>
      <c r="U46" s="44" t="s">
        <v>160</v>
      </c>
      <c r="V46" s="5"/>
      <c r="W46" s="5"/>
      <c r="X46" s="5"/>
      <c r="Y46" s="5"/>
      <c r="Z46" s="5"/>
      <c r="AA46" s="5"/>
      <c r="AB46" s="5"/>
      <c r="AC46" s="5"/>
      <c r="AD46" s="5"/>
      <c r="AE46" s="5"/>
      <c r="AF46" s="5"/>
      <c r="AG46" s="5"/>
      <c r="AH46" s="5"/>
      <c r="AI46" s="5"/>
      <c r="AJ46" s="5"/>
      <c r="AK46" s="5">
        <v>4.0000000000000001E-3</v>
      </c>
      <c r="AL46" s="5"/>
      <c r="AM46" s="5"/>
      <c r="AN46" s="55"/>
    </row>
    <row r="47" spans="1:40" s="6" customFormat="1" ht="31.5" x14ac:dyDescent="0.25">
      <c r="A47" s="29" t="s">
        <v>58</v>
      </c>
      <c r="B47" s="26" t="s">
        <v>104</v>
      </c>
      <c r="C47" s="54"/>
      <c r="D47" s="5"/>
      <c r="E47" s="5"/>
      <c r="F47" s="5"/>
      <c r="G47" s="5"/>
      <c r="H47" s="5"/>
      <c r="I47" s="5"/>
      <c r="J47" s="5"/>
      <c r="K47" s="18"/>
      <c r="L47" s="5"/>
      <c r="M47" s="5"/>
      <c r="N47" s="5"/>
      <c r="O47" s="5" t="s">
        <v>110</v>
      </c>
      <c r="P47" s="5"/>
      <c r="Q47" s="5"/>
      <c r="R47" s="5" t="s">
        <v>128</v>
      </c>
      <c r="S47" s="5"/>
      <c r="T47" s="5"/>
      <c r="U47" s="5"/>
      <c r="V47" s="5">
        <v>7.7999999999999996E-3</v>
      </c>
      <c r="W47" s="5"/>
      <c r="X47" s="5"/>
      <c r="Y47" s="5"/>
      <c r="Z47" s="5"/>
      <c r="AA47" s="5"/>
      <c r="AB47" s="5"/>
      <c r="AC47" s="5"/>
      <c r="AD47" s="5"/>
      <c r="AE47" s="5"/>
      <c r="AF47" s="5"/>
      <c r="AG47" s="5"/>
      <c r="AH47" s="5"/>
      <c r="AI47" s="5"/>
      <c r="AJ47" s="5"/>
      <c r="AK47" s="5"/>
      <c r="AL47" s="5"/>
      <c r="AM47" s="5"/>
      <c r="AN47" s="55"/>
    </row>
    <row r="48" spans="1:40" s="6" customFormat="1" ht="132.75" customHeight="1" x14ac:dyDescent="0.25">
      <c r="A48" s="29" t="s">
        <v>59</v>
      </c>
      <c r="B48" s="26" t="s">
        <v>19</v>
      </c>
      <c r="C48" s="54"/>
      <c r="D48" s="5"/>
      <c r="E48" s="5"/>
      <c r="F48" s="5"/>
      <c r="G48" s="5">
        <v>5.0000000000000001E-3</v>
      </c>
      <c r="H48" s="5">
        <v>5.0000000000000001E-3</v>
      </c>
      <c r="I48" s="17" t="s">
        <v>87</v>
      </c>
      <c r="J48" s="5"/>
      <c r="K48" s="18"/>
      <c r="L48" s="5"/>
      <c r="M48" s="5"/>
      <c r="N48" s="5"/>
      <c r="O48" s="5" t="s">
        <v>110</v>
      </c>
      <c r="P48" s="5">
        <v>3.8999999999999998E-3</v>
      </c>
      <c r="Q48" s="5">
        <v>3.8999999999999998E-3</v>
      </c>
      <c r="R48" s="43" t="s">
        <v>135</v>
      </c>
      <c r="S48" s="5"/>
      <c r="T48" s="5"/>
      <c r="U48" s="46" t="s">
        <v>161</v>
      </c>
      <c r="V48" s="5"/>
      <c r="W48" s="5"/>
      <c r="X48" s="5"/>
      <c r="Y48" s="5">
        <v>3.8999999999999998E-3</v>
      </c>
      <c r="Z48" s="5"/>
      <c r="AA48" s="5"/>
      <c r="AB48" s="5"/>
      <c r="AC48" s="5"/>
      <c r="AD48" s="5"/>
      <c r="AE48" s="5"/>
      <c r="AF48" s="5"/>
      <c r="AG48" s="5"/>
      <c r="AH48" s="5">
        <v>3.8999999999999998E-3</v>
      </c>
      <c r="AI48" s="5"/>
      <c r="AJ48" s="5"/>
      <c r="AK48" s="5"/>
      <c r="AL48" s="5"/>
      <c r="AM48" s="5"/>
      <c r="AN48" s="55"/>
    </row>
    <row r="49" spans="1:40" s="12" customFormat="1" ht="19.5" thickBot="1" x14ac:dyDescent="0.3">
      <c r="A49" s="51" t="s">
        <v>60</v>
      </c>
      <c r="B49" s="52"/>
      <c r="C49" s="37">
        <f>+C7+C14+C22+C33+C39</f>
        <v>158</v>
      </c>
      <c r="D49" s="38">
        <f>+D7+D8+D9+D10+D11+D12+D14+D15+D16+D17+D18+D19+D20+D22+D23+D24+D25+D26+D27+D28+D29+D30+D31+D33+D34+D35+D36+D37+D39+D40+D41+D42+D43+D44+D45+D46+D47+D48</f>
        <v>5.45E-2</v>
      </c>
      <c r="E49" s="38">
        <f>+E7+E8+E9+E10+E11+E12+E14+E15+E16+E17+E18+E19+E20+E22+E23+E24+E25+E26+E27+E28+E29+E30+E31+E33+E34+E35+E36+E37+E39+E40+E41+E42+E43+E44+E45+E46+E47+E48</f>
        <v>5.45E-2</v>
      </c>
      <c r="F49" s="38"/>
      <c r="G49" s="38">
        <f>+G7+G8+G9+G10+G11+G12+G14+G15+G16+G17+G18+G19+G20+G22+G23+G24+G25+G26+G27+G28+G29+G30+G31+G33+G34+G35+G36+G37+G39+G40+G41+G42+G43+G44+G45+G46+G47+G48</f>
        <v>8.9600000000000027E-2</v>
      </c>
      <c r="H49" s="38">
        <f>+H7+H8+H9+H10+H11+H12+H14+H15+H16+H17+H18+H19+H20+H22+H23+H24+H25+H26+H27+H28+H29+H30+H31+H33+H34+H35+H36+H37+H39+H40+H41+H42+H43+H44+H45+H46+H47+H48</f>
        <v>8.9600000000000027E-2</v>
      </c>
      <c r="I49" s="38"/>
      <c r="J49" s="38">
        <f>+J7+J8+J9+J10+J11+J12+J14+J15+J16+J17+J18+J19+J20+J22+J23+J24+J25+J26+J27+J28+J29+J30+J31+J33+J34+J35+J36+J37+J39+J40+J41+J42+J43+J44+J45+J46+J47+J48</f>
        <v>8.2300000000000012E-2</v>
      </c>
      <c r="K49" s="38">
        <f>+K7+K8+K9+K10+K11+K12+K14+K15+K16+K17+K18+K19+K20+K22+K23+K24+K25+K26+K27+K28+K29+K30+K31+K33+K34+K35+K36+K37+K39+K40+K41+K42+K43+K44+K45+K46+K47+K48</f>
        <v>8.2300000000000012E-2</v>
      </c>
      <c r="L49" s="38"/>
      <c r="M49" s="38">
        <f t="shared" ref="M49:AI49" si="0">+M7+M8+M9+M10+M11+M12+M14+M15+M16+M17+M18+M19+M20+M22+M23+M24+M25+M26+M27+M28+M29+M30+M31+M33+M34+M35+M36+M37+M39+M40+M41+M42+M43+M44+M45+M46+M47+M48</f>
        <v>0.11350000000000002</v>
      </c>
      <c r="N49" s="38">
        <f t="shared" si="0"/>
        <v>0.10570000000000002</v>
      </c>
      <c r="O49" s="38"/>
      <c r="P49" s="38">
        <f t="shared" si="0"/>
        <v>8.5500000000000007E-2</v>
      </c>
      <c r="Q49" s="38">
        <f t="shared" si="0"/>
        <v>8.5700000000000012E-2</v>
      </c>
      <c r="R49" s="38"/>
      <c r="S49" s="38">
        <f t="shared" si="0"/>
        <v>8.6100000000000024E-2</v>
      </c>
      <c r="T49" s="38">
        <f t="shared" si="0"/>
        <v>8.6100000000000024E-2</v>
      </c>
      <c r="U49" s="38"/>
      <c r="V49" s="38">
        <f t="shared" si="0"/>
        <v>6.3299999999999995E-2</v>
      </c>
      <c r="W49" s="38">
        <f t="shared" si="0"/>
        <v>0</v>
      </c>
      <c r="X49" s="38"/>
      <c r="Y49" s="38">
        <f t="shared" si="0"/>
        <v>8.2400000000000015E-2</v>
      </c>
      <c r="Z49" s="38">
        <f t="shared" si="0"/>
        <v>0</v>
      </c>
      <c r="AA49" s="38"/>
      <c r="AB49" s="38" t="e">
        <f>+AB7+AB8+AB9+AB10+AB11+AB12+AB14+AB15+AB16+AB17+AB18+AB19+AB20+AB22+AB23+AB24+AB25+AB26+AB27+AB28+AB29+AB30+AB31+AB33+U34+AB35+AB36+AB37+AB39+AB40+AB41+AB42+AB43+AB44+AB45+AB46+AB47+AB48</f>
        <v>#VALUE!</v>
      </c>
      <c r="AC49" s="38">
        <f t="shared" si="0"/>
        <v>0</v>
      </c>
      <c r="AD49" s="38"/>
      <c r="AE49" s="38">
        <f t="shared" si="0"/>
        <v>8.2300000000000012E-2</v>
      </c>
      <c r="AF49" s="38">
        <f t="shared" si="0"/>
        <v>0</v>
      </c>
      <c r="AG49" s="38"/>
      <c r="AH49" s="38">
        <f t="shared" si="0"/>
        <v>7.3800000000000004E-2</v>
      </c>
      <c r="AI49" s="38">
        <f t="shared" si="0"/>
        <v>0</v>
      </c>
      <c r="AJ49" s="38"/>
      <c r="AK49" s="38">
        <f>+AK7+AK8+AK9+AK10+AK11+AK12+AK14+AK15+AK16+AK17+AK18+AK19+AK20+AK22+AK23+AK24+AK25+AK26+AK27+AK28+AK29+AK30+AK31+AK33+AK34+AK35+AK36+AK37+AK39+AK40+AK41+AK42+AK43+AK44+AK45+AK46+AK47+AK48</f>
        <v>0.10610000000000003</v>
      </c>
      <c r="AL49" s="38">
        <f>+AL7+AL8+AL9+AL10+AL11+AL12+AL14+AL15+AL16+AL17+AL18+AL19+AL20+AL22+AL23+AL24+AL25+AL26+AL27+AL28+AL29+AL30+AL31+AL33+AL34+AL35+AL36+AL37+AL39+AL40+AL41+AL42+AL43+AL44+AL45+AL46+AL47+AL48</f>
        <v>0</v>
      </c>
      <c r="AM49" s="39" t="e">
        <f>D49+G49+J49+M49+P49+S49+V49+Y49+AB49+AE49+AH49+AK49</f>
        <v>#VALUE!</v>
      </c>
      <c r="AN49" s="39">
        <f>+AL49+AI49+AF49+AC49+Z49+W49+T49+Q49+N49+K49+H49+E49</f>
        <v>0.50390000000000013</v>
      </c>
    </row>
    <row r="50" spans="1:40" s="12" customFormat="1" ht="16.5" thickBot="1" x14ac:dyDescent="0.3">
      <c r="A50" s="69" t="s">
        <v>103</v>
      </c>
      <c r="B50" s="70"/>
      <c r="C50" s="30"/>
      <c r="D50" s="31">
        <v>5.5E-2</v>
      </c>
      <c r="E50" s="31">
        <v>5.5E-2</v>
      </c>
      <c r="F50" s="30"/>
      <c r="G50" s="32">
        <v>0.09</v>
      </c>
      <c r="H50" s="32">
        <v>0.09</v>
      </c>
      <c r="I50" s="33"/>
      <c r="J50" s="31">
        <v>8.2000000000000003E-2</v>
      </c>
      <c r="K50" s="31">
        <v>8.2000000000000003E-2</v>
      </c>
      <c r="L50" s="30"/>
      <c r="M50" s="35">
        <v>0.114</v>
      </c>
      <c r="N50" s="34"/>
      <c r="O50" s="34"/>
      <c r="P50" s="35">
        <v>8.5999999999999993E-2</v>
      </c>
      <c r="Q50" s="34"/>
      <c r="R50" s="34"/>
      <c r="S50" s="35">
        <v>8.5999999999999993E-2</v>
      </c>
      <c r="T50" s="34"/>
      <c r="U50" s="34"/>
      <c r="V50" s="35">
        <v>6.3E-2</v>
      </c>
      <c r="W50" s="34"/>
      <c r="X50" s="34"/>
      <c r="Y50" s="35">
        <v>8.2000000000000003E-2</v>
      </c>
      <c r="Z50" s="34"/>
      <c r="AA50" s="34"/>
      <c r="AB50" s="35">
        <v>7.8E-2</v>
      </c>
      <c r="AC50" s="34"/>
      <c r="AD50" s="34"/>
      <c r="AE50" s="35">
        <v>8.2000000000000003E-2</v>
      </c>
      <c r="AF50" s="34"/>
      <c r="AG50" s="34"/>
      <c r="AH50" s="35">
        <v>7.3999999999999996E-2</v>
      </c>
      <c r="AI50" s="34"/>
      <c r="AJ50" s="34"/>
      <c r="AK50" s="35">
        <v>0.106</v>
      </c>
      <c r="AL50" s="34"/>
      <c r="AM50" s="40">
        <f>+AK50+AH50+AE50+AB50+Y50+V50+S50+P50+M50+J50+G50+D50</f>
        <v>0.998</v>
      </c>
      <c r="AN50" s="36" t="s">
        <v>102</v>
      </c>
    </row>
    <row r="51" spans="1:40" ht="27.75" customHeight="1" thickBot="1" x14ac:dyDescent="0.3">
      <c r="C51" s="11">
        <v>8</v>
      </c>
      <c r="F51" s="20"/>
      <c r="G51" s="11">
        <v>14</v>
      </c>
      <c r="J51" s="11">
        <v>13</v>
      </c>
    </row>
    <row r="52" spans="1:40" ht="16.5" thickBot="1" x14ac:dyDescent="0.3">
      <c r="A52" s="57" t="s">
        <v>61</v>
      </c>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9"/>
    </row>
    <row r="53" spans="1:40" ht="36.75" customHeight="1" thickBot="1" x14ac:dyDescent="0.3">
      <c r="A53" s="13" t="s">
        <v>62</v>
      </c>
      <c r="B53" s="60" t="s">
        <v>63</v>
      </c>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2"/>
    </row>
    <row r="54" spans="1:40" ht="40.5" customHeight="1" thickBot="1" x14ac:dyDescent="0.3">
      <c r="A54" s="13" t="s">
        <v>64</v>
      </c>
      <c r="B54" s="63"/>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5"/>
    </row>
    <row r="55" spans="1:40" ht="36.75" customHeight="1" thickBot="1" x14ac:dyDescent="0.3">
      <c r="A55" s="13" t="s">
        <v>65</v>
      </c>
      <c r="B55" s="63"/>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5"/>
    </row>
    <row r="56" spans="1:40" ht="36.75" customHeight="1" thickBot="1" x14ac:dyDescent="0.3">
      <c r="A56" s="13" t="s">
        <v>107</v>
      </c>
      <c r="B56" s="63"/>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5"/>
    </row>
    <row r="57" spans="1:40" ht="36.75" customHeight="1" thickBot="1" x14ac:dyDescent="0.3">
      <c r="A57" s="15" t="s">
        <v>108</v>
      </c>
      <c r="B57" s="6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8"/>
    </row>
    <row r="63" spans="1:40" x14ac:dyDescent="0.25">
      <c r="AH63" s="11">
        <v>13</v>
      </c>
      <c r="AK63" s="11">
        <v>10</v>
      </c>
      <c r="AN63" s="11">
        <v>25</v>
      </c>
    </row>
    <row r="64" spans="1:40" x14ac:dyDescent="0.25">
      <c r="AH64" s="11">
        <v>13</v>
      </c>
      <c r="AK64" s="11">
        <v>14</v>
      </c>
      <c r="AN64" s="11">
        <v>26</v>
      </c>
    </row>
    <row r="65" spans="5:40" x14ac:dyDescent="0.25">
      <c r="AH65" s="11">
        <v>38</v>
      </c>
      <c r="AK65" s="11">
        <v>14</v>
      </c>
      <c r="AN65" s="11">
        <v>49</v>
      </c>
    </row>
    <row r="66" spans="5:40" x14ac:dyDescent="0.25">
      <c r="AH66" s="11">
        <v>15</v>
      </c>
      <c r="AK66" s="11">
        <v>14</v>
      </c>
      <c r="AN66" s="11">
        <v>27</v>
      </c>
    </row>
    <row r="67" spans="5:40" x14ac:dyDescent="0.25">
      <c r="AH67" s="11">
        <v>21</v>
      </c>
      <c r="AK67" s="11">
        <v>15</v>
      </c>
      <c r="AN67" s="11">
        <v>31</v>
      </c>
    </row>
    <row r="68" spans="5:40" x14ac:dyDescent="0.25">
      <c r="AK68" s="11">
        <v>13</v>
      </c>
    </row>
    <row r="69" spans="5:40" x14ac:dyDescent="0.25">
      <c r="AK69" s="11">
        <v>11</v>
      </c>
    </row>
    <row r="70" spans="5:40" x14ac:dyDescent="0.25">
      <c r="E70" s="11">
        <f>D50+G50+J50</f>
        <v>0.22699999999999998</v>
      </c>
      <c r="AK70" s="11">
        <v>14</v>
      </c>
    </row>
    <row r="71" spans="5:40" x14ac:dyDescent="0.25">
      <c r="AK71" s="11">
        <v>13</v>
      </c>
    </row>
    <row r="72" spans="5:40" x14ac:dyDescent="0.25">
      <c r="AK72" s="11">
        <v>13</v>
      </c>
    </row>
    <row r="73" spans="5:40" x14ac:dyDescent="0.25">
      <c r="AK73" s="11">
        <v>13</v>
      </c>
    </row>
    <row r="74" spans="5:40" x14ac:dyDescent="0.25">
      <c r="AK74" s="11">
        <v>14</v>
      </c>
    </row>
  </sheetData>
  <mergeCells count="36">
    <mergeCell ref="A1:AN2"/>
    <mergeCell ref="C7:C12"/>
    <mergeCell ref="AN7:AN12"/>
    <mergeCell ref="A3:A5"/>
    <mergeCell ref="B3:B5"/>
    <mergeCell ref="C3:C5"/>
    <mergeCell ref="D3:AN3"/>
    <mergeCell ref="A6:AN6"/>
    <mergeCell ref="D4:F4"/>
    <mergeCell ref="G4:I4"/>
    <mergeCell ref="J4:L4"/>
    <mergeCell ref="M4:O4"/>
    <mergeCell ref="P4:R4"/>
    <mergeCell ref="S4:U4"/>
    <mergeCell ref="V4:X4"/>
    <mergeCell ref="Y4:AA4"/>
    <mergeCell ref="A52:AN52"/>
    <mergeCell ref="B53:AN57"/>
    <mergeCell ref="A32:AN32"/>
    <mergeCell ref="C33:C37"/>
    <mergeCell ref="AN33:AN37"/>
    <mergeCell ref="A38:AN38"/>
    <mergeCell ref="C39:C48"/>
    <mergeCell ref="AN39:AN48"/>
    <mergeCell ref="A50:B50"/>
    <mergeCell ref="AB4:AD4"/>
    <mergeCell ref="AE4:AG4"/>
    <mergeCell ref="AH4:AJ4"/>
    <mergeCell ref="AK4:AM4"/>
    <mergeCell ref="A49:B49"/>
    <mergeCell ref="A13:AN13"/>
    <mergeCell ref="C14:C20"/>
    <mergeCell ref="AN14:AN20"/>
    <mergeCell ref="A21:AN21"/>
    <mergeCell ref="C22:C31"/>
    <mergeCell ref="AN22:AN31"/>
  </mergeCells>
  <pageMargins left="0.7" right="0.7" top="0.75" bottom="0.75" header="0.3" footer="0.3"/>
  <pageSetup scale="24" orientation="portrait" r:id="rId1"/>
  <rowBreaks count="2" manualBreakCount="2">
    <brk id="20" max="39" man="1"/>
    <brk id="58" max="18" man="1"/>
  </rowBreaks>
  <colBreaks count="4" manualBreakCount="4">
    <brk id="12" max="49" man="1"/>
    <brk id="21" max="49" man="1"/>
    <brk id="30" max="49" man="1"/>
    <brk id="41"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PIGA 2021</vt:lpstr>
      <vt:lpstr>'Plan PIGA 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juanf</dc:creator>
  <cp:lastModifiedBy>Gina Alexandra Vaca Linares</cp:lastModifiedBy>
  <cp:lastPrinted>2021-02-04T01:50:57Z</cp:lastPrinted>
  <dcterms:created xsi:type="dcterms:W3CDTF">2020-12-02T13:47:44Z</dcterms:created>
  <dcterms:modified xsi:type="dcterms:W3CDTF">2021-07-07T21:32:35Z</dcterms:modified>
</cp:coreProperties>
</file>