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codeName="ThisWorkbook" hidePivotFieldList="1"/>
  <mc:AlternateContent xmlns:mc="http://schemas.openxmlformats.org/markup-compatibility/2006">
    <mc:Choice Requires="x15">
      <x15ac:absPath xmlns:x15ac="http://schemas.microsoft.com/office/spreadsheetml/2010/11/ac" url="C:\Users\CESAR\Desktop\Alcaldía Bogotá\Metodología riesgos Alcaldía\23 Macro sep 2022\"/>
    </mc:Choice>
  </mc:AlternateContent>
  <xr:revisionPtr revIDLastSave="0" documentId="13_ncr:1_{E38158C3-D985-492F-AD49-5A4CDA7221A2}" xr6:coauthVersionLast="47" xr6:coauthVersionMax="47" xr10:uidLastSave="{00000000-0000-0000-0000-000000000000}"/>
  <workbookProtection workbookAlgorithmName="SHA-512" workbookHashValue="bzO/WS47RS/MlWoGvOQeBD6YPxJdLg/WiJLHLJgCOCm8QScx0urXKC70jv0/MVIJyYUR+6HtfCTl9PO+t5ExjA==" workbookSaltValue="A7tqA+mvj6PhivGsM65EHA==" workbookSpinCount="100000" lockStructure="1"/>
  <bookViews>
    <workbookView xWindow="-120" yWindow="-120" windowWidth="20730" windowHeight="11040" tabRatio="924" firstSheet="3" activeTab="3" xr2:uid="{00000000-000D-0000-FFFF-FFFF00000000}"/>
  </bookViews>
  <sheets>
    <sheet name="Datos" sheetId="2" state="hidden" r:id="rId1"/>
    <sheet name="Listas" sheetId="46" state="hidden" r:id="rId2"/>
    <sheet name="DinámicaTipología_Categoría" sheetId="48" state="hidden" r:id="rId3"/>
    <sheet name="Mapa_riesgos" sheetId="41" r:id="rId4"/>
    <sheet name="Tipología_Categoría" sheetId="50" r:id="rId5"/>
    <sheet name="Dependencias_Procesos" sheetId="51" r:id="rId6"/>
    <sheet name="Valoración Inicial" sheetId="56" r:id="rId7"/>
    <sheet name="Eficacia acciones" sheetId="49" r:id="rId8"/>
    <sheet name="Valoración Final" sheetId="57" r:id="rId9"/>
  </sheets>
  <externalReferences>
    <externalReference r:id="rId10"/>
    <externalReference r:id="rId11"/>
  </externalReferences>
  <definedNames>
    <definedName name="_xlnm._FilterDatabase" localSheetId="0" hidden="1">Datos!$C$1:$G$1</definedName>
    <definedName name="_xlnm._FilterDatabase" localSheetId="1" hidden="1">Listas!$B$1:$G$1</definedName>
    <definedName name="_xlnm._FilterDatabase" localSheetId="3" hidden="1">Mapa_riesgos!$A$11:$CR$11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3">Mapa_riesgos!$A$1:$AQ$34</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91029"/>
  <pivotCaches>
    <pivotCache cacheId="88" r:id="rId12"/>
    <pivotCache cacheId="89"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B34" i="41" l="1"/>
  <c r="CB33" i="41"/>
  <c r="CB32" i="41"/>
  <c r="CB31" i="41"/>
  <c r="CB30" i="41"/>
  <c r="CB29" i="41"/>
  <c r="CB28" i="41"/>
  <c r="CB27" i="41"/>
  <c r="CB26" i="41"/>
  <c r="CB25" i="41"/>
  <c r="CB24" i="41"/>
  <c r="CB23" i="41"/>
  <c r="CB22" i="41"/>
  <c r="CB21" i="41"/>
  <c r="CB20" i="41"/>
  <c r="CB19" i="41"/>
  <c r="CB18" i="41"/>
  <c r="CB17" i="41"/>
  <c r="CB16" i="41"/>
  <c r="CB15" i="41"/>
  <c r="CB14" i="41"/>
  <c r="CB13" i="41"/>
  <c r="CB12" i="41"/>
  <c r="E11" i="49" l="1"/>
  <c r="E10" i="49"/>
  <c r="E9" i="49"/>
  <c r="C9" i="49"/>
  <c r="E8" i="49"/>
  <c r="E7" i="49"/>
  <c r="E6" i="49"/>
  <c r="C6" i="49"/>
  <c r="E5" i="49"/>
  <c r="E4" i="49"/>
  <c r="E3" i="49"/>
  <c r="C3" i="49"/>
  <c r="D14" i="57"/>
  <c r="D14" i="56"/>
  <c r="E13" i="49" l="1"/>
  <c r="D12" i="57" l="1"/>
  <c r="J16" i="57"/>
  <c r="J14" i="57" s="1"/>
  <c r="D10" i="56"/>
  <c r="D12" i="56"/>
  <c r="J16" i="56"/>
  <c r="J14" i="56" s="1"/>
  <c r="D5" i="50"/>
  <c r="E3" i="50" s="1"/>
  <c r="N16" i="57"/>
  <c r="N14" i="57" s="1"/>
  <c r="L16" i="57"/>
  <c r="L14" i="57" s="1"/>
  <c r="D10" i="57"/>
  <c r="D8" i="57"/>
  <c r="D6" i="57"/>
  <c r="N16" i="56"/>
  <c r="N14" i="56" s="1"/>
  <c r="L16" i="56"/>
  <c r="L14" i="56" s="1"/>
  <c r="D8" i="56"/>
  <c r="D6" i="56"/>
  <c r="AH16" i="2"/>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 r="N8" i="56" l="1"/>
  <c r="L8" i="56"/>
  <c r="J8" i="56"/>
  <c r="L12" i="56"/>
  <c r="J12" i="56"/>
  <c r="N12" i="56"/>
  <c r="L8" i="57"/>
  <c r="J8" i="57"/>
  <c r="N8" i="57"/>
  <c r="J10" i="57"/>
  <c r="N10" i="57"/>
  <c r="L10" i="57"/>
  <c r="N10" i="56"/>
  <c r="J10" i="56"/>
  <c r="L10" i="56"/>
  <c r="L12" i="57"/>
  <c r="J12" i="57"/>
  <c r="N12" i="57"/>
  <c r="N6" i="57"/>
  <c r="L6" i="57"/>
  <c r="J6" i="57"/>
  <c r="N6" i="56"/>
  <c r="L6" i="56"/>
  <c r="J6" i="56"/>
  <c r="E4" i="50"/>
  <c r="E5" i="50" s="1"/>
  <c r="L19" i="56" l="1"/>
  <c r="J19" i="57"/>
  <c r="L19" i="57"/>
  <c r="H19" i="57"/>
  <c r="H19" i="56"/>
  <c r="J19" i="56"/>
  <c r="D20" i="56"/>
  <c r="D20" i="57"/>
</calcChain>
</file>

<file path=xl/sharedStrings.xml><?xml version="1.0" encoding="utf-8"?>
<sst xmlns="http://schemas.openxmlformats.org/spreadsheetml/2006/main" count="2037" uniqueCount="921">
  <si>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</si>
  <si>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</si>
  <si>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</si>
  <si>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</si>
  <si>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</si>
  <si>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</si>
  <si>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</si>
  <si>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</si>
  <si>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</si>
  <si>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</si>
  <si>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</si>
  <si>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</si>
  <si>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</si>
  <si>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</si>
  <si>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</si>
  <si>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</si>
  <si>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</si>
  <si>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</si>
  <si>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</si>
  <si>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</si>
  <si>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</si>
  <si>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</si>
  <si>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</si>
  <si>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</si>
  <si>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</si>
  <si>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</si>
  <si>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</si>
  <si>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</si>
  <si>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</si>
  <si>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</si>
  <si>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</si>
  <si>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</si>
  <si>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</si>
  <si>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</si>
  <si>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</si>
  <si>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</si>
  <si>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</si>
  <si>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</si>
  <si>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</si>
  <si>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</si>
  <si>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</si>
  <si>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</si>
  <si>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</si>
  <si>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</si>
  <si>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</si>
  <si>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</si>
  <si>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</si>
  <si>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</si>
  <si>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</si>
  <si>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</si>
  <si>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</si>
  <si>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</si>
  <si>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</si>
  <si>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</si>
  <si>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</si>
  <si>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</si>
  <si>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</si>
  <si>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</si>
  <si>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</si>
  <si>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</si>
  <si>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</si>
  <si>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</si>
  <si>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</si>
  <si>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</si>
  <si>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</si>
  <si>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</si>
  <si>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</si>
  <si>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</si>
  <si>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</si>
  <si>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</si>
  <si>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</si>
  <si>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</si>
  <si>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</si>
  <si>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</si>
  <si>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</si>
  <si>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</si>
  <si>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</si>
  <si>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</si>
  <si>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</si>
  <si>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</si>
  <si>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</si>
  <si>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</si>
  <si>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</si>
  <si>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</si>
  <si>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</si>
  <si>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</si>
  <si>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</si>
  <si>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</si>
  <si>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</si>
  <si>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</si>
  <si>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</si>
  <si>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</si>
  <si>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</si>
  <si>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</si>
  <si>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</si>
  <si>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</si>
  <si>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</si>
  <si>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</si>
  <si>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</si>
  <si>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</si>
  <si>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</si>
  <si>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</si>
  <si>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</si>
  <si>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</si>
  <si>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</si>
  <si>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</si>
  <si>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</si>
  <si>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</si>
  <si>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</si>
  <si>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</si>
  <si>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</si>
  <si>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</si>
  <si>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</si>
  <si>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</si>
  <si>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</si>
  <si>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</si>
  <si>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</si>
  <si>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</si>
  <si>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</si>
  <si>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</si>
  <si>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</si>
  <si>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</si>
  <si>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</si>
  <si>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</si>
  <si>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</si>
  <si>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</si>
  <si>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</si>
  <si>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</si>
  <si>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</si>
  <si>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</si>
  <si>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</si>
  <si>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</si>
  <si>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</si>
  <si>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</si>
  <si>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</si>
  <si>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</si>
  <si>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</si>
  <si>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</si>
  <si>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</si>
  <si>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</si>
  <si>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Jefe Oficina de Control Interno Disciplinario</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</si>
  <si>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</si>
  <si>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</si>
  <si>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</si>
  <si>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</si>
  <si>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</si>
  <si>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</si>
  <si>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</si>
  <si>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</si>
  <si>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</si>
  <si>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</si>
  <si>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</si>
  <si>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</si>
  <si>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</si>
  <si>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</si>
  <si>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</si>
  <si>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</si>
  <si>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</si>
  <si>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</si>
  <si>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</si>
  <si>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</si>
  <si>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</si>
  <si>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</si>
  <si>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</si>
  <si>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</si>
  <si>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</si>
  <si>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</si>
  <si>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</si>
  <si>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</si>
  <si>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</si>
  <si>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</si>
  <si>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</si>
  <si>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</si>
  <si>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</si>
  <si>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</si>
  <si>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</si>
  <si>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</si>
  <si>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</si>
  <si>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</si>
  <si>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</si>
  <si>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</si>
  <si>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</si>
  <si>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</si>
  <si>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</si>
  <si>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</si>
  <si>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</si>
  <si>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</si>
  <si>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</si>
  <si>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</si>
  <si>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</si>
  <si>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</si>
  <si>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</si>
  <si>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</si>
  <si>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</si>
  <si>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</si>
  <si>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</si>
  <si>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</si>
  <si>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</si>
  <si>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</si>
  <si>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</si>
  <si>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</si>
  <si>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</si>
  <si>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</si>
  <si>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</si>
  <si>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</si>
  <si>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</si>
  <si>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</si>
  <si>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</si>
  <si>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</si>
  <si>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</si>
  <si>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</si>
  <si>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</si>
  <si>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</si>
  <si>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</si>
  <si>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</si>
  <si>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</si>
  <si>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</si>
  <si>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</si>
  <si>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Jefe de Oficina Asesora de Jurídica</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</si>
  <si>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</si>
  <si>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</si>
  <si>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</si>
  <si>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Fuente del riesgo</t>
  </si>
  <si>
    <t>Internas</t>
  </si>
  <si>
    <t>Externas</t>
  </si>
  <si>
    <t>Valoración antes de controles</t>
  </si>
  <si>
    <t>TOTAL</t>
  </si>
  <si>
    <t>Valoración después de controles</t>
  </si>
  <si>
    <t>Gestión del Cambio</t>
  </si>
  <si>
    <t>Descripción de los cambios efectuados</t>
  </si>
  <si>
    <t>Tratamiento del riesgo</t>
  </si>
  <si>
    <t>Fecha de registro</t>
  </si>
  <si>
    <t>Causas y efectos</t>
  </si>
  <si>
    <t>Instrumentos posiblemente afectados</t>
  </si>
  <si>
    <t>Análisis (antes de controles)</t>
  </si>
  <si>
    <t>Análisis (después de controles)</t>
  </si>
  <si>
    <t>Acciones frente a la valoración después de controles</t>
  </si>
  <si>
    <t>Acciones de contingencia</t>
  </si>
  <si>
    <t>Categoría</t>
  </si>
  <si>
    <t>Otros procesos del Sistema de Gestión de Calidad</t>
  </si>
  <si>
    <t>Explicación de la valoración</t>
  </si>
  <si>
    <t>Opción de manejo</t>
  </si>
  <si>
    <t>Fecha de cambio</t>
  </si>
  <si>
    <t>Aspecto(s) que cambiaron</t>
  </si>
  <si>
    <t>MAPA DE RIESGOS INSTITUCIONAL</t>
  </si>
  <si>
    <t>Etiquetas de fila</t>
  </si>
  <si>
    <t>Total general</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</si>
  <si>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</si>
  <si>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</si>
  <si>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</si>
  <si>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</si>
  <si>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</si>
  <si>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</si>
  <si>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</si>
  <si>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</si>
  <si>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</si>
  <si>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</si>
  <si>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</si>
  <si>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</si>
  <si>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</si>
  <si>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</si>
  <si>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</si>
  <si>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</si>
  <si>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</si>
  <si>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</si>
  <si>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</si>
  <si>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Área</t>
  </si>
  <si>
    <t>No. Riesgos</t>
  </si>
  <si>
    <t>Total General</t>
  </si>
  <si>
    <t>Total Corrupción</t>
  </si>
  <si>
    <t>Tipo de Riesgo</t>
  </si>
  <si>
    <t>%</t>
  </si>
  <si>
    <t>IMPACTO</t>
  </si>
  <si>
    <t>PROBABILIDAD</t>
  </si>
  <si>
    <t>Alto</t>
  </si>
  <si>
    <t>Extremo</t>
  </si>
  <si>
    <t>Asesoría Técnica y Proyectos en Materia TIC</t>
  </si>
  <si>
    <t>Contratación</t>
  </si>
  <si>
    <t>Control Disciplinario</t>
  </si>
  <si>
    <t>Evaluación del Sistema de Control Interno</t>
  </si>
  <si>
    <t>Gestión de Seguridad y Salud en el Trabajo</t>
  </si>
  <si>
    <t>Gestión Documental Interna</t>
  </si>
  <si>
    <t>Gestión Estratégica de Talento Humano</t>
  </si>
  <si>
    <t>Gestión Financiera</t>
  </si>
  <si>
    <t>Gestión Jurídica</t>
  </si>
  <si>
    <t>Número de riesgos</t>
  </si>
  <si>
    <t>VALORACIÓN ANTES DE CONTROLES (Número de riesgos)</t>
  </si>
  <si>
    <t>VALORACIÓN DESPUÉS DE CONTROLES (Número de riesgos)</t>
  </si>
  <si>
    <t>7868 Desarrollo institucional para una gestión pública eficiente</t>
  </si>
  <si>
    <t>7869 Implementación del modelo de gobierno abierto, accesible e incluyente de Bogotá</t>
  </si>
  <si>
    <t>Subsecretaría Distrital de Fortalecimiento Institucional</t>
  </si>
  <si>
    <t>Proceso / Proyecto de inversión</t>
  </si>
  <si>
    <t>Objetivos estratégicos asociados</t>
  </si>
  <si>
    <t>Procesos / Proyectos de inversión</t>
  </si>
  <si>
    <t>Objetivo</t>
  </si>
  <si>
    <t>Alcance u objetivos específicos</t>
  </si>
  <si>
    <t>Líder de proceso o Gerente de proyecto</t>
  </si>
  <si>
    <t>Tipo de proceso o proyecto</t>
  </si>
  <si>
    <t>Acciones frente a las características de los controles</t>
  </si>
  <si>
    <t>Descripción del riesgo</t>
  </si>
  <si>
    <t>Riesgo estratégico</t>
  </si>
  <si>
    <t>Efectos (consecuencias)</t>
  </si>
  <si>
    <t>Trámites, OPA's y consultas asociados</t>
  </si>
  <si>
    <t>Proyectos de inversión asociados</t>
  </si>
  <si>
    <t>Probabilidad inherente</t>
  </si>
  <si>
    <t>Impacto inherente</t>
  </si>
  <si>
    <t>Valoración inherente</t>
  </si>
  <si>
    <t>Probabilidad residual</t>
  </si>
  <si>
    <t>Valoración residual</t>
  </si>
  <si>
    <t>Actividad clave o fase del proyecto</t>
  </si>
  <si>
    <t>Clasificación o tipo de riesgo</t>
  </si>
  <si>
    <t>Valor porcentual probabilidad inherente</t>
  </si>
  <si>
    <t>Valor porcentual impacto inherente</t>
  </si>
  <si>
    <t>Valor porcentual probabilidad residual</t>
  </si>
  <si>
    <t>impacto residual</t>
  </si>
  <si>
    <t>Valor porcentual impacto residual</t>
  </si>
  <si>
    <t>Acciones (características):
Probabilidad
---------------
Impacto</t>
  </si>
  <si>
    <t>Producto (acciones características)</t>
  </si>
  <si>
    <t>Fecha de inicio (acciones características)</t>
  </si>
  <si>
    <t>Fecha de terminación (acciones características)</t>
  </si>
  <si>
    <t>Acciones (valoración):
Probabilidad
---------------
Impacto</t>
  </si>
  <si>
    <t>Responsable de ejecución (acciones características)</t>
  </si>
  <si>
    <t>Responsable de ejecución (acciones valoración)</t>
  </si>
  <si>
    <t>Producto (acciones valoración)</t>
  </si>
  <si>
    <t>Fecha de inicio (acciones valoración)</t>
  </si>
  <si>
    <t>Fecha de terminación (acciones valoración)</t>
  </si>
  <si>
    <t>Acciones contingencia</t>
  </si>
  <si>
    <t>Responsable de ejecución (acciones contingencia)</t>
  </si>
  <si>
    <t>Producto (acciones contingencia)</t>
  </si>
  <si>
    <t>Baja (2)</t>
  </si>
  <si>
    <t>Leve (1)</t>
  </si>
  <si>
    <t>Muy baja (1)</t>
  </si>
  <si>
    <t>Media (3)</t>
  </si>
  <si>
    <t>Alta (4)</t>
  </si>
  <si>
    <t>Muy alta (5)</t>
  </si>
  <si>
    <t>Posibilidad de afectación reputacional</t>
  </si>
  <si>
    <t>Posibilidad de afectación económica (o presupuestal)</t>
  </si>
  <si>
    <t>Oficina de Alta Consejería Distrital de Tecnologías de Información y Comunicaciones - TIC</t>
  </si>
  <si>
    <t>Oficina de Alta Consejería de Paz, Víctimas y Reconciliación</t>
  </si>
  <si>
    <t>Oficina Consejería de Comunicaciones</t>
  </si>
  <si>
    <t>Oficina de Tecnologías de la Información y las Comunicaciones</t>
  </si>
  <si>
    <t>Oficina de Control Interno</t>
  </si>
  <si>
    <t>xxx</t>
  </si>
  <si>
    <t xml:space="preserve"> </t>
  </si>
  <si>
    <t>Asesorar  Técnicamente  y  formular  Proyectos  en  materia  TIC,  para  la  ejecución  del  Plan  Distrital  de  Desarrollo  y  las  Políticas, Directrices  y  Lineamientos  TIC  en  el  Distrito  Capital.</t>
  </si>
  <si>
    <t>Inicia con la formulación del Plan de Acción, del Proyecto de Inversión y de la Política, Directriz o Lineamiento en materia de TIC y de transformación Digital; continúa con la Asesoría Técnica o formulación y ejecución de Proyectos, culminando con el seguimiento de las actividades que se desarrollan dentro del proceso y la presentación de informes.</t>
  </si>
  <si>
    <t>Jefe de Oficina Alta Consejería Distrital de Tecnologías de la Información y las Comunicaciones -TIC-</t>
  </si>
  <si>
    <t>Usuarios, productos y prácticas</t>
  </si>
  <si>
    <t>4. Promover procesos de transformación digital en la Secretaría General para aportar a la gestión pública eficiente.</t>
  </si>
  <si>
    <t xml:space="preserve">- -- Ningún trámite y/o procedimiento administrativo
</t>
  </si>
  <si>
    <t xml:space="preserve">
_______________
</t>
  </si>
  <si>
    <t xml:space="preserve">
_______________
</t>
  </si>
  <si>
    <t>Identificación del riesgo
Análisis antes de controles
Análisis de controles
Análisis después de controles
Tratamiento del riesgo</t>
  </si>
  <si>
    <t xml:space="preserve">Creación mapa de riesgos </t>
  </si>
  <si>
    <t xml:space="preserve">
Análisis antes de controles
Análisis de controles
Análisis después de controles
</t>
  </si>
  <si>
    <t xml:space="preserve">De acuerdo con la metodología del DAFP, se realizaron las explicaciones requeridas, agregando la explicación del riesgo y la valoración antes y después de controles.
Se identificaron acciones detectivas
Se crearon acciones de plan de contingencia </t>
  </si>
  <si>
    <t xml:space="preserve">
Análisis antes de controles
</t>
  </si>
  <si>
    <t>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t>
  </si>
  <si>
    <t xml:space="preserve">Identificación del riesgo
</t>
  </si>
  <si>
    <t>- Se incluye el proyecto de inversión 1111 “Fortalecimiento de la economía, el gobierno y la ciudad digital de Bogotá D.C. “
- Se definen las perspectivas para los efectos ya identificados.
- Valoración de la Probabilidad: Se incluyen las evidencias faltantes de la vigencia 2016-2019 y las evidencias de la vigencia 2020.</t>
  </si>
  <si>
    <t xml:space="preserve">
Análisis de controles
</t>
  </si>
  <si>
    <t>- Se eliminaron las actividades de control detectivas asociadas al procedimiento de auditorias internas de gestión PR-006 y al procedimiento de Auditorías Internas de Calidad PR-361</t>
  </si>
  <si>
    <t>Se realiza la calificación del riesgo por frecuencia la cual es: "Nunca o no se ha presentado durante los últimos 4 años". Asimismo, se registran las evidencias que registran su elección para la vigencia 2020.</t>
  </si>
  <si>
    <t xml:space="preserve">Identificación del riesgo
Análisis de controles
</t>
  </si>
  <si>
    <t>Se modificó el nombre del riesgo conforme a la nueva forma de operar del proceso. 
Se ajustaron las causas del riesgo conforme al nuevo análisis efectuado a los antecedentes y comportamiento del riesgo.
Se ajusta la explicación del riesgo de acuerdo a la nueva realidad del proceso.
Se ajustó al nuevo proyecto de inversión 7872, teniendo en cuenta que el riesgo está directamente asociado al proyecto de inversión.
Se ajustaron las actividades de control conforme a la actualización del procedimiento.</t>
  </si>
  <si>
    <t xml:space="preserve">Se realizan ajustes menores a las actividades de control preventivas (PC#5),(PC#7)  y detectiva (PC#8). </t>
  </si>
  <si>
    <t>Se actualiza el contexto de la gestión del proceso.
Se ajusta la identificación del riesgo.
Se define la probabilidad por exposición.
Se ajustó la redacción y evaluación de los controles según los criterios definidos.
Se incluyeron los controles correctivos.
Se ajustaron las acciones de contingencia.</t>
  </si>
  <si>
    <t/>
  </si>
  <si>
    <t xml:space="preserve">
</t>
  </si>
  <si>
    <t>Ejecutar las Asesorías Técnicas y Proyectos en materia TIC y Transformación digital</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</si>
  <si>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</si>
  <si>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Fraude interno</t>
  </si>
  <si>
    <t xml:space="preserve">- Amiguismo o clientelismo con el fin de favorecer un tercero para que sin cumplimiento de requisitos se viabilice un Proyecto.
- Desconocimiento o incumplimiento del procedimiento 1210200-PR-306, en especial los puntos de control (actividad 8).
- Conflicto de intereses.
</t>
  </si>
  <si>
    <t xml:space="preserve">- Presiones o motivaciones individuales, sociales o colectivas, que inciten a realizar conductas contrarias al deber ser.
</t>
  </si>
  <si>
    <t xml:space="preserve">- Pérdidas financieras por mala utilización de recursos en los Proyectos
- Investigaciones disciplinarias.
- Pérdida credibilidad por parte de la entidades interesadas.
- Desviaciones en los Objetivos, el Alcance y el Cronograma del Proyecto.
- Interrupciones en la ejecución del Proyecto.
</t>
  </si>
  <si>
    <t xml:space="preserve">- Ningún otro proceso en el Sistema de Gestión de Calidad
</t>
  </si>
  <si>
    <t xml:space="preserve">- No aplica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</si>
  <si>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</si>
  <si>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Se tienen dos actividades que actúan como puntos de control para prevención y detección del riesgo sin embargo, la zona con y sin controles permanece constante, ubicándose en zona extrema (1.5)</t>
  </si>
  <si>
    <t>Reducir</t>
  </si>
  <si>
    <t xml:space="preserve">- Profesionales responsables de Riesgos en la ACDTIC
- Profesionales responsables de Riesgos en la ACDTIC
_______________
</t>
  </si>
  <si>
    <t xml:space="preserve">- Reunión de revisión de Formatos.
- Reunión de verificación implementación  de Formatos.
_______________
</t>
  </si>
  <si>
    <t xml:space="preserve">15/03/2022
01/07/2022
_______________
</t>
  </si>
  <si>
    <t xml:space="preserve">30/06/2022
30/12/2022
_______________
</t>
  </si>
  <si>
    <t>-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realiza informe del hecho identificado y remite mediante memorando a las oficinas competentes
- Actualizar el mapa de riesgos Asesoría Técnica y Proyectos en Materia TIC</t>
  </si>
  <si>
    <t>- Jefe de Oficina Alta Consejería Distrital de Tecnologías de la Información y las Comunicaciones -TIC-
- Jefe Oficina de la Alta Consejería Distrital de TIC
- Jefe de Oficina Alta Consejería Distrital de Tecnologías de la Información y las Comunicaciones -TIC-</t>
  </si>
  <si>
    <t>-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Memorando e informe
- Mapa de riesgo  Asesoría Técnica y Proyectos en Materia TIC, actualizado.</t>
  </si>
  <si>
    <t>Ejecución y administración de procesos</t>
  </si>
  <si>
    <t>3. Consolidar una gestión pública eficiente, a través del desarrollo de capacidades institucionales, para contribuir a la generación de valor público.</t>
  </si>
  <si>
    <t xml:space="preserve">- Todos los procesos en el Sistema de Gestión de Calidad
</t>
  </si>
  <si>
    <t>Creación del mapa de riesgos del proceso.</t>
  </si>
  <si>
    <t xml:space="preserve">
Análisis de controles
Tratamiento del riesgo</t>
  </si>
  <si>
    <t>Identificación del riesgo
Análisis de controles
Tratamiento del riesgo</t>
  </si>
  <si>
    <t>Identificación del riesgo
Tratamiento del riesgo</t>
  </si>
  <si>
    <t>Creación del riesgo</t>
  </si>
  <si>
    <t xml:space="preserve">- Impresión de artes gráficas para las entidades del Distrito Capital (OPA)
</t>
  </si>
  <si>
    <t xml:space="preserve">01/03/2022
_______________
</t>
  </si>
  <si>
    <t>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</si>
  <si>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</si>
  <si>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- 7873 Fortalecimiento de la capacidad institucional de la Secretaría General
</t>
  </si>
  <si>
    <t xml:space="preserve">- Director de Contratación 
- Director de Contratación 
_______________
</t>
  </si>
  <si>
    <t xml:space="preserve">- Evidencias de la socialización adelantada
- Guía para la estructuración de estudios previos-4231000-GS-081 actualizada
_______________
</t>
  </si>
  <si>
    <t xml:space="preserve">01/07/2022
01/02/2022
_______________
</t>
  </si>
  <si>
    <t>- Director(a) de Contratación
- Director(a) de Contratación
- Director(a) de Contratación
- Director(a) de Contratación</t>
  </si>
  <si>
    <t xml:space="preserve">
Análisis antes de controles
Análisis de controles
Análisis después de controles
Tratamiento del riesgo</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</si>
  <si>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</si>
  <si>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</si>
  <si>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Verificar los estudios y documentos previos.
Fase (propósito): Fortalecer la gestión corporativa, jurídica y la estrategia de comunicación conforme con las necesidades de la operación misional de la Entidad.</t>
  </si>
  <si>
    <t>Posibilidad de afectación reputacional por pérdida de la confianza ciudadana en la gestión contractual de la Entidad, debido a decisiones ajustadas a intereses propios o de terceros durante la etapa precontractual con el fin de celebrar un contrato</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</si>
  <si>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</si>
  <si>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</si>
  <si>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</si>
  <si>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mapa de riesgos Contratación</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</si>
  <si>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Mapa de riesgo  Contratación, actualizado.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</si>
  <si>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</si>
  <si>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 xml:space="preserve">
Tratamiento del riesgo</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</si>
  <si>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</si>
  <si>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</si>
  <si>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</si>
  <si>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 xml:space="preserve">
Análisis antes de controles
Análisis de controles
Tratamiento del riesgo</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</si>
  <si>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</si>
  <si>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t>
  </si>
  <si>
    <t>Se actualiza el contexto de la gestión del proceso.
Se ajusta la identificación del riesgo, ampliando el alcance a los procesos disciplinarios ordinarios.
Se incluye el riesgo errores (fallas o deficiencias) en la conformación del expediente disciplinario, junto con sus controles y demás características.
Se define la probabilidad por frecuencia.
Se ajustó la calificación del impacto.
Se ajustó la redacción y evaluación de los controles según los criterios definidos.
Se incluyeron los controles correctivos
Se ajustaron las acciones de contingencia.
Se definieron acciones de tratamiento.</t>
  </si>
  <si>
    <t>Supervisar la ejecución de los contratos y/o convenios, y la conformidad de los productos, servicios y obras contratados para el proceso.</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</si>
  <si>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</si>
  <si>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</si>
  <si>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</si>
  <si>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</si>
  <si>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</si>
  <si>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xml:space="preserve">- (AP# 1120 Aplicativo CHIE) Realizar una socialización semestral a los supervisores y apoyos  de los mismos acerca del cumplimiento a lo establecido en el Manual de Supervisión de la entidad así como de los procedimientos internos en caso de generarse posibles incumplimientos.
_______________
</t>
  </si>
  <si>
    <t xml:space="preserve">- Director de Contratación 
_______________
</t>
  </si>
  <si>
    <t xml:space="preserve">- Evidencias de las socializaciones adelantadas
_______________
</t>
  </si>
  <si>
    <t xml:space="preserve">01/02/2022
_______________
</t>
  </si>
  <si>
    <t xml:space="preserve">30/11/2022
_______________
</t>
  </si>
  <si>
    <t>-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Contratación</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</si>
  <si>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Contratación, actualizado.</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</si>
  <si>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</si>
  <si>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actualizaron las acciones para el tratamiento de los riesgos a nivel preventivo.</t>
  </si>
  <si>
    <t xml:space="preserve">Se modificó la asociación del riesgo al proyecto de inversión específico, que se puede afectar posiblemente, en caso de materializarse el riesgo. 
Se incluyó una evidencia en el control detectivo del riesgo la cual se encuentra documentada en el procedimiento 42321000-PR-022 Liquidación de contrato/convenio.
Se retiraron los controles detectivos de la auditoría de gestión y de calidad del riesgo en los controles detectivos
</t>
  </si>
  <si>
    <t xml:space="preserve">
Teniendo en cuenta el perfil del proyecto de inversión  7873, se elimina la asociación del mismo en la fila 60, ya que las actividades de control del riesgo  no  guardan  relación con las medidas de mitigación de los  riesgos del proyecto de inversión. </t>
  </si>
  <si>
    <t xml:space="preserve">31/12/2022
_______________
</t>
  </si>
  <si>
    <t xml:space="preserve">31/12/2022
31/12/2022
_______________
</t>
  </si>
  <si>
    <t>Lograr  la  notificación  oportuna  y  ajustada  a  la  normatividad  de  las  decisiones  administrativas  y  establecer  los  fallos  absolutorios o condenatorios,  ajustados  a  la  normativa,  los  procedimientos  y  protocolos  dispuestos  por  la  Secretaría  General,  para  estos  efectos.</t>
  </si>
  <si>
    <t>El proceso inicia con la recepción de las quejas y/o los informes relacionados con la incurrencia en presuntas faltas disciplinarias por parte de los servidores públicos y finaliza con las notificaciones correspondientes, una vez se haya surtido el procedimiento señalado en la ley 734 de 2002.</t>
  </si>
  <si>
    <t xml:space="preserve">Identificación del riesgo </t>
  </si>
  <si>
    <t>Evaluar las quejas o informes e iniciar proceso ordinario o verbal según proceda</t>
  </si>
  <si>
    <t>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t>
  </si>
  <si>
    <t xml:space="preserve">- Alta rotación de personal generando retrasos en la curva de aprendizaje y represamiento de trámites.
- Dificultades en la transferencia de conocimiento entre los servidores que se vinculan y retiran de la entidad.
- Falta de personal para priorizar los procesos disciplinarios que llevan largo tiempo en la dependencia y/o asuntos próximos a vencerse.
- Presentarse una situación de conflicto de interés y no manifestarlo.
- Dificultad en la implementación de la normatividad disciplinaria por modificación de legislación.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</si>
  <si>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</si>
  <si>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institucional por impunidad disciplinaria.
- Investigación disciplinaria por parte del ente de control correspondiente por eventual impunidad disciplinaria.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</si>
  <si>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</si>
  <si>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</si>
  <si>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1076 Aplicativo CHIE) Actualizar los procedimientos verbal y ordinario conforme a la normatividad del nuevo Código General Disciplinario.
- (AP# 1077 Aplicativo CHIE) Definir e implementar una estrategia de divulgación, en materia preventiva disciplinaria, dirigida a los funcionarios y colaboradores de la Secretaría General.
- (AP# 1078 Aplicativo CHIE) Realizar informes cuatrimestrales sobre acciones preventivas y materialización de riesgos de corrupción, que contengan los riesgos de esta naturaleza susceptibles de materializarse o presentados, así como las denuncias de posibles actos de corrupción recibidas en el periodo.
_______________
</t>
  </si>
  <si>
    <t xml:space="preserve">- Jefe de la Oficina de Control Interno Disciplinario
- Jefe de la Oficina de Control Interno Disciplinario
- Jefe de la Oficina de Control Interno Disciplinario
_______________
</t>
  </si>
  <si>
    <t xml:space="preserve">- Procedimientos verbal y ordinario actualizados.
- Estrategia de divulgación definida e implementada.
- Informes cuatrimestrales sobre acciones preventivas, materialización de riesgos de corrupción y denuncias de posibles actos de corrupción recibidas en el período.
_______________
</t>
  </si>
  <si>
    <t xml:space="preserve">01/03/2022
14/02/2022
29/04/2022
_______________
</t>
  </si>
  <si>
    <t>- Reportar 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Interno Disciplinario, con el fin de tramitar las actuaciones derivadas de la declaratoria de prescripción y/o caducidad.
- Actualizar el mapa de riesgos Control Disciplinario</t>
  </si>
  <si>
    <t>- Jefe Oficina de Control Interno Disciplinario
- Jefe Oficina de Control Interno Disciplinario.
- Jefe Oficina de Control Interno Disciplinario.
- Jefe Oficina de Control Interno Disciplinario</t>
  </si>
  <si>
    <t>- Notificación realizada del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Mapa de riesgo  Control Disciplinario, actualizado.</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</si>
  <si>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</si>
  <si>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</si>
  <si>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</si>
  <si>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</si>
  <si>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</si>
  <si>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</si>
  <si>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Se indica que el riesgo no tiene proyectos de inversión  vigentes asociados
Se incluye la acción preventiva # 21, según el aplicativo 
</t>
  </si>
  <si>
    <t>Se modificó la totalidad de las actividades de control en cuanto a su diseño, teniendo en cuenta la actualización de los procedimientos Proceso Ordinario Disciplinario 2210113-PR-007 y Proceso Disciplinario Verbal  2210113-PR-008.
Se reprograma la acción de tratamiento de tipo preventiva #21, relacionada con la modificación de los procedimientos Proceso Ordinario Disciplinario 2210113-PR-007 y Proceso Disciplinario Verbal  2210113-PR-008.</t>
  </si>
  <si>
    <t>Identificación del riesgo
Análisis de controles
Análisis después de controles
Tratamiento del riesgo</t>
  </si>
  <si>
    <t>Se actualiza el contexto de la gestión del proceso.
Se ajusta la identificación del riesgo.
Se ajustó la redacción y evaluación de los controles según los criterios definidos.
Se incluyeron los controles correctivos.
Se ajustaron las acciones de contingencia.
Se definieron acciones de tratamiento.</t>
  </si>
  <si>
    <t xml:space="preserve">Identificación del riesgo
Análisis antes de controles
Análisis de controles
Análisis después de controles
</t>
  </si>
  <si>
    <t>Elaborar  los  impresos  de  los  trabajos  de  artes  gráficas  requeridos  por  las  entidades,  organismos  y  órganos  de  control  del  Distrito Capital  y  garantizar  la  eficacia  y  transparencia  pública  con  la  publicación  de  los  actos  y  documentos  administrativos  en  el  Registro Distrital.</t>
  </si>
  <si>
    <t>Inicia con las solicitudes de las entidades, organismos y órganos de control del Distrito Capital para la impresión de trabajos de artes gráficas  y  para  la  publicación  de  actos  y  documentos  administrativos;  finaliza  con  el  producto  terminado  y  con  la  publicación  en  el sistema  de  información  e  impresión  del  Registro  Distrital.</t>
  </si>
  <si>
    <t>Recibir y custodiar los insumos y materas primas durante el proceso de producción y elaborar los impresos de conformidad con las características técnicas requeridas hasta la entrega del producto terminado al almacén.</t>
  </si>
  <si>
    <t>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t>
  </si>
  <si>
    <t xml:space="preserve">- Posible vulnerabilidad en los controles de utilización de infraestructura y del recurso humano.
- Falta de transparencia en las actuaciones.
</t>
  </si>
  <si>
    <t xml:space="preserve">- Tendencia a la personalización de productos, los cuales no se elaboran en la Subdirección de Imprenta Distrital.
- Intención de soborno de terceros a funcionarios del Subdirección de Imprenta Distrital, para la realización de trabajos de impresión de artes gráficas, ajenos a la administración distrital.
- Presiones o motivaciones individuales, sociales o colectivas, que inciten a la realizar conductas contrarias al deber ser.
</t>
  </si>
  <si>
    <t xml:space="preserve">- Reducción de disponibilidades de recursos técnicos, intelectuales y materiales para el cumplimiento de la demanda oficial de servicios.
- La buena reputación de la Subdirección de Imprenta Distrital y por consiguiente la Secretaría General de la Alcaldía Mayor de Bogotá, D.C., se vería afectada, lo cual generaría desconfianza ante las partes interesadas.
</t>
  </si>
  <si>
    <t xml:space="preserve">El proceso estima que el riesgo se ubica en una zona moderada,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</si>
  <si>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</si>
  <si>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1117 Aplicativo CHIE) Realizar análisis de los actuales puntos de control del procedimiento de producción de artes gráficas para entidades distritales y su vulnerabilidad para con posibilidad de materialización del riesgo.
_______________
</t>
  </si>
  <si>
    <t xml:space="preserve">- El (la) Subdirector(a) Técnico(a) de la Imprenta Distrital
_______________
</t>
  </si>
  <si>
    <t xml:space="preserve">- Informe de resultados del análisis.
_______________
</t>
  </si>
  <si>
    <t>- Reportar 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a la Oficina Asesora de Planeación en el informe de monitoreo en caso que tenga fallo.
- Ejecutar las acciones inherentes a la Subdirección de Imprenta Distrital, determinadas en el fallo,
- Actualizar el mapa de riesgos Elaboración de Impresos y Registro Distrital</t>
  </si>
  <si>
    <t>- Subdirector(a) de Imprenta Distrital
- Subdirector(a) de Imprenta Distrital
- Subdirector(a) de Imprenta Distrital</t>
  </si>
  <si>
    <t>- Notificación realizada del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reporte de monitoreo a la Oficina Asesora de Planeación en caso que el riesgo tenga fallo definitivo.
- Plan de acción para el cumplimiento del fallo.
- Mapa de riesgo  Elaboración de Impresos y Registro Distrital, actualizado.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</si>
  <si>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incluyeron controles detectivos para el riesgo y se valoraron.
Se propuso un plan de mejoramiento que conlleva a una mitigación oportuna del riesgo.
Se propuso un plan de contingencia frente a la materialización del riesgo. </t>
  </si>
  <si>
    <t>Revisión y actualización de mapa de riesgos según el reporte de monitoreo efectuado a corte 31 de diciembre de 2019. Se identificaron las perspectivas del impacto y se definieron las acciones de tratamiento para el año 2020 y 2021.</t>
  </si>
  <si>
    <t>Se retiran actividades de control detectivas PR-006 Auditorias internas de gestión y PR-361 Auditorias internas de calidad y se cambia la tipología del riesgo.</t>
  </si>
  <si>
    <t>Se actualiza la identificación del riesgo, actividad clave, las evidencias que soportan la probabilidad antes de controles, las actividades de control frente a la probabilidad y el impacto y las actividades después de controles.</t>
  </si>
  <si>
    <t xml:space="preserve">Fila 60: Cambio proyecto de inversión.
Fila 126, 127, 128, 142 y 143 : Cambio de ejecución a "Siempre"
Fila 189: Cambio a "Reducir"
Fila 214,215,215, 224y 225: Se borra contenido inicial  por cambio de solidez.
</t>
  </si>
  <si>
    <t xml:space="preserve">Se ajustó la identificación del riesgo.
Se ajustó la redacción y evaluación de los controles según los criterios definidos.
Se incluyeron los controles correctivos.
Se ajustaron las acciones de contingencia.
Se definieron las acciones de tratamiento a implementar en la vigencia 2022.
Se actualizó el contexto de la gestión del proceso.
El riesgo se fusionó con el riesgo de corrupción denominado “Desvío de recursos físicos o económicos para la elaboración de trabajos de artes gráficas dirigidos a personas u organismos que no hacen parte de la Administración Distrital, con el fin de obtener dádivas o beneficio a nombre propio”. </t>
  </si>
  <si>
    <t>Solucionar las necesidades y/o requerimientos tecnológicos con el fin de apoyar los procesos de la Secretaría General, que promueva y facilite el desarrollo de la estrategia de uso y apropiación de TI. Así como también permitir el acceso a la información autorizada por la  entidad  y  los  grupos  de  interés  considerando  criterios  de fiabilidad,  disponibilidad,  usabilidad,  eficiencia  y  seguridad de la información que deben ser utilizados por los responsables de los procesos. Elaborar y realizar el seguimiento del Plan Estratégico de Tecnologías de la Información y las Comunicaciones (PETI), basado en la arquitectura empresarial de TI con los proyectos de TI.</t>
  </si>
  <si>
    <t>Inicia  con  la  identificación  y  consolidación  de  las  necesidades  de  tecnológicas,  la  formulación  del  plan  estratégico  de  TIC,  la actualización  y  definición  de  lineamientos  en  materia  de  TIC  y  seguridad  de  la  información,  continúa  con  la  implementación  y monitoreo  de  los  planes  y  proyectos  de  tecnología  considerando  criterios  de  confiabilidad,  eficiencia  y  oportunidad,  seguridad  de  la información y finaliza con la verificación de cumplimiento del proceso y la implementación de acciones para asegurar el cumplimiento normativo, el tratamiento de los hallazgos y prevención de riesgos como seguimiento y mejora continua del proceso.</t>
  </si>
  <si>
    <t>Identificación del riesgo
Análisis antes de controles
Análisis de controles
Tratamiento del riesgo</t>
  </si>
  <si>
    <t xml:space="preserve">
Análisis antes de controles
Tratamiento del riesgo</t>
  </si>
  <si>
    <t>Se realiza la actualización de las actividades de control del riesgo 6,9 14,15 y 16  y se incluye la actividad número 15 de control de acuerdo con la actualización de los procedimientos.
Se ajustaron las fechas de finalización de las acciones conforme a la reprogramación efectuada en el SIG de la acción de mejora 2 actividades 1 y 2</t>
  </si>
  <si>
    <t>Se actualiza en la parte de probabilidad del riesgo por frecuencia, se registro de las evidencias que soportan la no materialización del riesgo. 
Se incluye la acción nueva en todas las actividades correctivas y preventivas cuya programación es para 2021.</t>
  </si>
  <si>
    <t>Se ajustan las actividades de control, conforme a la última actualización efectuada al procedimiento 2213200-PR-116 “Elaboración y seguimiento del plan estratégico de TI basado en la arquitectura empresarial de TI”.
Se cambia fecha fin real de la acción preventiva # 3 en las actividades 1 (CHIE 768) y 2 (CHIE 769).</t>
  </si>
  <si>
    <t>Fallas tecnológicas</t>
  </si>
  <si>
    <t xml:space="preserve">- Jefe de la OTIC
_______________
- Jefe de la OTIC
</t>
  </si>
  <si>
    <t xml:space="preserve">28/02/2022
_______________
28/02/2022
</t>
  </si>
  <si>
    <t xml:space="preserve">30/05/2022
_______________
30/05/2022
</t>
  </si>
  <si>
    <t>Creación del mapa de riesgos.</t>
  </si>
  <si>
    <t xml:space="preserve">
Análisis de controles
Análisis después de controles
</t>
  </si>
  <si>
    <t xml:space="preserve">Se incluye el proyecto de inversión 1181 “Rediseño de la arquitectura de la plataforma tecnológica en la Secretaría General” dado que posiblemente puede ser afectado
Se incluyen y se califican las perspectivas para los efectos definidos
Se elimina la actividad de control asociada a la resolución 130 de 2019 toda vez que la actividad se cumplió.
Se eliminan las acciones o el plan de mejoramiento para las actividades de control preventivas y detectivas  ya que todas fueron cerradas y se incluye la actividad 1 de la AC38 </t>
  </si>
  <si>
    <t>Se eliminan las actividades de control detectivas  asociadas al procedimiento de Auditorías Internas de Gestión PR-006 y el procedimiento de Auditorías Internas de Calidad PR-361.
Se ajustaron las fechas de finalización de la acción conforme a la reprogramación efectuada en el aplicativo SIG de  la actividad 1 de la acción correctiva No.3</t>
  </si>
  <si>
    <t xml:space="preserve">Formular el Plan Estratégico  de Tecnologías de la Información y las Comunicaciones </t>
  </si>
  <si>
    <t>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t>
  </si>
  <si>
    <t xml:space="preserve">- Conflicto de intereses.
- Desatención a las observaciones encontradas, requisitos legales y técnicos establecidos en la formulación en los proyectos establecidos para la definición del PETI
- Falta de Transparencia en las actuaciones
</t>
  </si>
  <si>
    <t xml:space="preserve">- Falta de continuidad en los planes de gobierno.
- Constante cambio en la normatividad y exceso de la misma.
- Presiones o motivaciones sociales o colectivas, que inciten a realizar conductas contrarias al deber ser.
</t>
  </si>
  <si>
    <t xml:space="preserve">- Detrimento patrimonial.
- Investigaciones administrativas disciplinarias y fiscales.
- Afectación de la imagen institucional.
- Incumplimientos de las metas de la entidad.
</t>
  </si>
  <si>
    <t xml:space="preserve">La valoración del riesgo antes de control quedó en escala de probabilidad de frecuencia de posible a MUY BAJA. Se recalifica el impacto del riesgo dando como resultado: disminución en el impacto de catastrófico a MAYOR. En consecuencia bajó de zona resultante Extrema a zona ALTA.		</t>
  </si>
  <si>
    <t>La valoración del riesgo después de controles quedó en escala de probabilidad MUY BAJA y el impacto bajo de catastrófico a MAYOR. En consecuencia deja el riesgo en zona resultante ALTA.</t>
  </si>
  <si>
    <t xml:space="preserve">- (AP# 1086 Aplicativo CHIE) Sensibilizar a integrantes de los procesos con el fin de fortalecer la aplicación de controles en los proceso
_______________
- (AP# 1086 Aplicativo CHIE) Sensibilizar a integrantes de los procesos con el fin de fortalecer la aplicación de controles en los proceso
</t>
  </si>
  <si>
    <t xml:space="preserve">- Sensibilización a los integrantes del proceso
_______________
- Sensibilización a los integrantes del proceso
</t>
  </si>
  <si>
    <t>- Reportar 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a la Oficina Asesora de Planeación en el informe de monitoreo en caso que tenga fallo.
- Verificar el alcance del presunto hecho del área solicitante 
- Notificar el rechazo de la solicitud 
- Redefinir el proyecto en caso de que considere de carácter estratégico
- Ajustar el PETI
- Actualizar el mapa de riesgos Estrategia de Tecnologías de la Información y las Comunicaciones</t>
  </si>
  <si>
    <t>- Jefe Oficina de Tecnologías de la Información y las Comunicaciones
- Profesional asignado al proceso, Jefe Oficina de Tecnologías de la Información y las Comunicaciones, Aprobadores, Comité Directivo
- Jefe Oficina de Tecnologías de la Información y las Comunicaciones
- Jefe de la dependencia encargada
- Profesional asignado al proceso, Jefe Oficina de Tecnologías de la Información
- Jefe Oficina de Tecnologías de la Información y las Comunicaciones</t>
  </si>
  <si>
    <t>- Notificación realizada del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en caso que el riesgo tenga fallo definitivo.
- Acta o evidencia de reunión con los actores que identificaron el hecho.
- memorando electrónico negando la solicitud y explicando las razones técnicas del rechazo
- Documentación contractual Informes de supervisión
- PETI ajustado
- Mapa de riesgo  Estrategia de Tecnologías de la Información y las Comunicaciones, actualizado.</t>
  </si>
  <si>
    <t>Nuevo riesgo.</t>
  </si>
  <si>
    <t>Se elimina causa "Falta ajustar algunas tareas específicas del proceso, identificación de cuellos de botella y nuevos puntos de control para mejorar el desempeño del proceso." ya que se actualizo el procedimiento PR-116
Se cambió la calificación de la probabilidad del riesgo de factible a  frecuencia. Su resultado redujo la escala de probabilidad de probable  a rara vez.
Se evalúa de nuevo el efecto del riesgo en caso de materialización lo que disminuyo el impacto de catastrófico a mayor en consecuencia la zona resultante paso de ser extrema a alta.
Se ajustaron las actividades de control del riesgo conforme a la actualización de los procedimientos
La valoración del riesgo después de controles quedo en escala de probabilidad continua en RARA VEZ y el impacto bajo de catastrófico a MAYOR, en consecuencia deja el riesgo en zona resultante ALTA.
Se ajustaron las fechas de finalización de las acciones</t>
  </si>
  <si>
    <t xml:space="preserve">Se incluye el proyecto de inversión 1181 “Rediseño de la arquitectura de la plataforma tecnológica en la Secretaría General” dado que posiblemente puede ser afectado
Se incluyen y se califican las perspectivas para los efectos definidos
Probabilidad: Se incluyen las evidencias faltantes de la vigencia 2016-2019 y las evidencias de la vigencia 2020.
Se eliminan las acciones ya que todas fueron cerradas y se incluye una nueva actividad frente a la actualización del PR-116 Teniendo en cuenta las observaciones de la auditoria interna y la nueva administración entrante.
</t>
  </si>
  <si>
    <t>Se elimina proyecto de inversión y se deja "Sin asociación a proyectos de Inversión", teniendo en cuenta que el riesgo no se encuentra asociado al proyecto de inversión vigente.
Se ajustan las causas del riesgo conforme a la nueva necesidad del proceso
Se crea y registra la  acción preventiva Nro. 3. de 2021
Se elimina acción de mejora 2 de 2020, teniendo en cuenta que se encontraba cerrada</t>
  </si>
  <si>
    <t>Evaluar la efectividad del Sistema de Control Interno de manera independiente, objetiva y oportuna a través de las auditorías internas (de gestión o de la calidad), evaluaciones, reportes o informes de ley o seguimientos, que permitan generar valor, contribuyendo con el  mejoramiento  continuo  en  la  gestión  institucional  de  la  Secretaría  General,  bajo  el  enfoque  de  auditorías  basadas  en  riesgos,  de acuerdo  con  el  Plan  Anual  de  Auditorias  de  cada  vigencia.</t>
  </si>
  <si>
    <t>El proceso inicia con la planificación de la evaluación al Sistema de Control Interno y termina con el seguimiento a la implementación de las acciones de mejora y la generación de alertas tempranas para prevenir el incumplimiento de las acciones, de conformidad con el Plan Anual de Auditorias de cada vigencia.</t>
  </si>
  <si>
    <t xml:space="preserve">- Constante actualización de directrices Nacionales y Distritales, que puedan afectar o limitar el proceso auditor
</t>
  </si>
  <si>
    <t>Desarrollar la fase de ejecución de la auditoria interna (de gestión o de la calidad), evaluación, reportes o informes de ley o seguimiento.</t>
  </si>
  <si>
    <t>Posibilidad de afectación reputacional por uso indebido de información privilegiada para beneficio propio o de un tercero, debido a debilidades en el proceder ético del auditor</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</si>
  <si>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</si>
  <si>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</si>
  <si>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(AP# 1079 Aplicativo CHIE) Realizar dos talleres internos de fortalecimiento de la ética del auditor.
_______________
</t>
  </si>
  <si>
    <t xml:space="preserve">- Jefe de la Oficina de Control Interno
_______________
</t>
  </si>
  <si>
    <t xml:space="preserve">- 2 talleres internos realizados.
_______________
</t>
  </si>
  <si>
    <t xml:space="preserve">01/04/2022
_______________
</t>
  </si>
  <si>
    <t xml:space="preserve">30/09/2022
_______________
</t>
  </si>
  <si>
    <t>-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
- Retirar al auditor del trabajo que está realizando, si durante esa auditoria se materializa el riesgo
- Actualizar el mapa de riesgos Evaluación del Sistema de Control Interno</t>
  </si>
  <si>
    <t>- Jefe Oficina de Control Interno
- Jefe de la Oficina de Control Interno
- Jefe Oficina de Control Interno</t>
  </si>
  <si>
    <t>-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
- Comunicación de la reasignación
- Mapa de riesgo  Evaluación del Sistema de Control Interno, actualizado.</t>
  </si>
  <si>
    <t xml:space="preserve">Creación del mapa de riesgos.  </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</si>
  <si>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</si>
  <si>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 xml:space="preserve">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
</t>
  </si>
  <si>
    <t>Se ajusta la tipología del riesgo pasando de operativo a cumplimiento.
Se incluye la actividad de control para ""revisar la suscripción y/o renovación del compromiso de ética por parte del auditor</t>
  </si>
  <si>
    <t>Se define la propuesta de acciones de tratamiento a ejecutar durante la vigencia 2021</t>
  </si>
  <si>
    <t>Se indica que el riesgo no tiene proyectos de inversión vigentes asociados.
Se incluyen las acciones de tratamiento en el marco de la acción preventiva No 28</t>
  </si>
  <si>
    <t>Se redefine el riesgo, según la guía del DAFP.
Se define una acción de tratamiento.
Este riesgo absorbe el riesgo de corrupción: "Decisiones ajustadas a intereses propios o de terceros al Omitir la comunicación de hechos irregulares conocidos por la Oficina de Control Interno, para obtener beneficios a los que no haya lugar"</t>
  </si>
  <si>
    <t xml:space="preserve">- Procesos misionales en el Sistema de Gestión de Calidad
</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</si>
  <si>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</si>
  <si>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Inicia  con  la  formulación  de  acciones  y  programación  de  recursos  de  acuerdo  con  las  necesidades  para  la  gestión  de  los  recursos físicos,  continúa  con  la  administración  y  control  de  los  bienes  y  finaliza  con  el  seguimiento  y  mejora  del  proceso.</t>
  </si>
  <si>
    <t xml:space="preserve">- Procesos de apoyo operativo en el Sistema de Gestión de Calidad
</t>
  </si>
  <si>
    <t>- Subdirector(a) de Servicios Administrativos
- Subdirector(a) de Servicios Administrativos
- Subdirector(a) de Servicios Administrativos
- Subdirector(a) de Servicios Administrativos
- Subdirector(a) de Servicios Administrativos</t>
  </si>
  <si>
    <t xml:space="preserve">Identificación del riesgo
Análisis antes de controles
Análisis después de controles
</t>
  </si>
  <si>
    <t xml:space="preserve">Se incluyeron los proyectos de inversión que se pueden ver afectados.
En efectos se actualiza la perspectiva.
Se actualiza el análisis antes de los controles.
Se actualiza explicación después de los controles. </t>
  </si>
  <si>
    <t>Actualización de controles de acuerdo a las nuevas versiones de procedimientos.</t>
  </si>
  <si>
    <t>Se realiza actualización con respecto a categoría "Sin asociación a los proyectos de inversión"</t>
  </si>
  <si>
    <t>Gestionar los recursos necesarios para el ingreso a bodega y registro en los inventarios de los bienes objeto de solicitud.</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</si>
  <si>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</si>
  <si>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</si>
  <si>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</si>
  <si>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</si>
  <si>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La valoración antes de controles bajó la probabilidad del riesgo de improbable a muy baja por frecuencia; sin embargo, en la escala de impacto continúa como Alta, es decir podría tener una perdida de la información que critica puede ser recuperada de forma parcial o incompleta.</t>
  </si>
  <si>
    <t xml:space="preserve">- (AP# 1112 Aplicativo CHIE)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_______________
</t>
  </si>
  <si>
    <t xml:space="preserve">- Profesional Especializado y Contratista
_______________
</t>
  </si>
  <si>
    <t xml:space="preserve">- Listado conformado con la información de los Gestores de dependencia delegados por los jefes de pendencia para el año 2022.
_______________
</t>
  </si>
  <si>
    <t xml:space="preserve">29/07/2022
_______________
</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</si>
  <si>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mapa de riesgos Gestión de Recursos Físicos</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</si>
  <si>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Mapa de riesgo  Gestión de Recursos Físicos, actualizado.</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</si>
  <si>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</si>
  <si>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Identificación del riesgo
Análisis antes de controles
Análisis después de controles
Tratamiento del riesgo</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</si>
  <si>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</si>
  <si>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</si>
  <si>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</si>
  <si>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</si>
  <si>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Se realiza actualización con respecto a categoría "Sin asociación a los proyectos de inversión"
Se realiza cargue de acción preventiva</t>
  </si>
  <si>
    <t>Se actualiza mapa de riesgos incluyendo las acciones preventivas vigentes #819 y #820 registradas en la herramienta CHIE.</t>
  </si>
  <si>
    <t>Se actualiza el contexto de la gestión del proceso.
Se ajusta la identificación del riesgo, ampliando el alcance con respecto a la nueva metodología.
Se incluye el riesgo errores (fallas o deficiencias) en el ingreso y/o salida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</si>
  <si>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Seguimiento y control de la información de los bienes de propiedad de la entidad</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</si>
  <si>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</si>
  <si>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</si>
  <si>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xml:space="preserve">- (AP# 1127 Aplicativo CHIE) Elaborar y consolidar el listado de gestores de inventarios 2022 según delegación realizada por los jefes de dependencia.
- (AP# 1112 Aplicativo CHIE) Socializar los procedimientos PR235 Control y Seguimiento de Bienes, PR 233 Movimiento de Bienes y PR236 Egreso o Salida Definitiva de Bienes, a los gestores de inventarios delegados por los jefes de dependencia con el fin dar a conocer los lineamientos en materias de inventarios con respecto al control y seguimiento de bienes de la Secretaría General de la Alcaldía Mayor de Bogotá.
_______________
</t>
  </si>
  <si>
    <t xml:space="preserve">- Profesional Especializado y Contratista
- Profesional Universitario
_______________
</t>
  </si>
  <si>
    <t xml:space="preserve">- Listado conformado con la información de los Gestores de dependencia delegados por los jefes de pendencia para el año 2022.
- Evidencias de reunión y listados de asistencia de las socializaciones realizadas.
_______________
</t>
  </si>
  <si>
    <t xml:space="preserve">01/02/2022
01/02/2022
_______________
</t>
  </si>
  <si>
    <t xml:space="preserve">29/07/2022
29/07/2022
_______________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</si>
  <si>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mapa de riesgos Gestión de Recursos Físicos</t>
  </si>
  <si>
    <t>- Subdirector(a) de Servicios Administrativos
- Subdirector(a) de Servicios Administrativos
- Subdirector(a) de Servicios Administrativos
- Subdirector(a) de Servicios Administrativos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</si>
  <si>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Mapa de riesgo  Gestión de Recursos Físicos, actualizado.</t>
  </si>
  <si>
    <t>Definición del plan de contingencia.</t>
  </si>
  <si>
    <t>Se incluyó una causa externa "Cambios constantes en la normativa vigente".
Al calificar la probabilidad de riesgos por frecuencia, disminuyó la probabilidad de probable a rara vez y en consecuencia bajo la zona resultante de extrema a alta. 
La calificación de probabilidad bajó a rara vez (cuadrante 2 a 1)</t>
  </si>
  <si>
    <t>Se actualizó el análisis después de controles
Eliminación de auditorias como controles preventivos</t>
  </si>
  <si>
    <t>Se actualiza el contexto de la gestión del proceso.
Se ajusta la identificación del riesgo, ampliando el alcance con respecto a la nueva metodología.
Se incluye el riesgo errores (fallas o deficiencias) en el control y seguimiento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</si>
  <si>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t>
  </si>
  <si>
    <t>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t>
  </si>
  <si>
    <t>5. Fortalecer la prestación del servicio a la ciudadanía con oportunidad, eficiencia y transparencia, a través del uso de la tecnología y la cualificación de los servidores.</t>
  </si>
  <si>
    <t>Creación y aprobación del mapa de riesgos del proceso Gestión del Sistema Distrital de Servicio a la Ciudadanía</t>
  </si>
  <si>
    <t xml:space="preserve">- Desconocimiento por parte de algunos funcionarios acerca de las funciones de la entidad y elementos de la plataforma estratégica.
</t>
  </si>
  <si>
    <t>Se ajustan los controles detectivos y preventivos en coherencia con la actualización del procedimiento Administración del Modelo Multicanal de Servicio a la Ciudadanía (2213300-PR-036) versión 15.</t>
  </si>
  <si>
    <t xml:space="preserve">- Presiones o motivaciones de los ciudadanos que incitan al servidor público a realizar conductas contrarias al deber ser.
</t>
  </si>
  <si>
    <t>Se ajustó proyectos de inversión posiblemente afectados, teniendo en cuenta que el riesgo no esta asociado a los riesgos del proyecto de inversión.
Se ajustó acción de tratamiento de acuerdo con lo registrado en el aplicativo SIG.</t>
  </si>
  <si>
    <t>Prestar servicios de información y orientación a la ciudadanía, a través de los canales de interacción del modelo multicanal</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</si>
  <si>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</si>
  <si>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 Alta rotación de personal generando retrasos en la curva de aprendizaje.
- Debilidades en la comunicación clara y unificada en diferentes niveles de la entidad.
</t>
  </si>
  <si>
    <t xml:space="preserve">- Pérdida de credibilidad y de confianza que dificulte el ejercicio de las funciones de la Secretaría General. 
- Intervenciones o hallazgos por partes de entes de control u otro ente regulador, interno o externo.
- Incumplimiento de objetivos y metas institucionales.
</t>
  </si>
  <si>
    <t xml:space="preserve">- Procesos de control en el Sistema de Gestión de Calidad
</t>
  </si>
  <si>
    <t>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</si>
  <si>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</si>
  <si>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(AP# 1080 Aplicativo CHIE) Sensibilizar a los servidores de la Dirección del Sistema Distrital de Servicio a la Ciudadanía sobre los valores de integridad y las posibles consecuencias disciplinarias establecidas en el Código Disciplinario Único. 
_______________
</t>
  </si>
  <si>
    <t xml:space="preserve">- Gestores de transparencia e integridad de la Dirección del Sistema Distrital de Servicio a la Ciudadana.
_______________
</t>
  </si>
  <si>
    <t xml:space="preserve">- Servidores de la Red CADE sensibilizados los valores de integridad y las posibles consecuencias disciplinarias establecidas en el Código Disciplinario Único.
_______________
</t>
  </si>
  <si>
    <t>-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mapa de riesgos Gestión del Sistema Distrital de Servicio a la Ciudadanía</t>
  </si>
  <si>
    <t>- Subsecretario(a) de Servicio a la Ciudadanía
- Director (a) del Sistema Distrital de Servicio a la Ciudadanía
- Subsecretario(a) de Servicio a la Ciudadanía</t>
  </si>
  <si>
    <t>-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Mapa de riesgo  Gestión del Sistema Distrital de Servicio a la Ciudadanía, actualizado.</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</si>
  <si>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</si>
  <si>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</si>
  <si>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</si>
  <si>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</si>
  <si>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</si>
  <si>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Se ajustó proyectos de inversión posiblemente afectados, teniendo en cuenta que el riesgo no esta asociado a los riesgos del proyecto de inversión.
Se incluyó actividad de control preventivo mensual por parte de los responsables de punto de atención.
Se incluyó actividad de control detectivo bimestral por parte del Director del Sistema Distrital de Servicio a la Ciudadanía.
Se ajustó acción de tratamiento de acuerdo con lo registrado en el aplicativo SIG.</t>
  </si>
  <si>
    <t>Se ajustan los controles detectivos y preventivos en coherencia con la actualización del procedimiento Administración del Modelo Multicanal de Servicio a la Ciudadanía (2213300-PR-036) versión 14.
Se ajusta la fecha de inicio de la Acción Preventiva # 31, de acuerdo con la información registrada en los aplicativos SIG y CHIE.</t>
  </si>
  <si>
    <t>Se actualiza el contexto de la gestión del proceso.
Se ajusta la identificación del riesgo.
Se ajusta la calificación del impacto.
Se ajusta la redacción y evaluación de los controles según los criterios definidos.
Se incluyeron los controles correctivos.
Se define acción de contingencia.</t>
  </si>
  <si>
    <t>Realizar seguimiento y monitoreo a la gestión de las entidades participantes en la prestación de servicios a la ciudadanía.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</si>
  <si>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</si>
  <si>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</si>
  <si>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</si>
  <si>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</si>
  <si>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(AP# 1081 Aplicativo CHIE) Sensibilizar a los servidores de la DDCS sobre los valores de integridad, con relación al servicio a la ciudadanía.
_______________
</t>
  </si>
  <si>
    <t xml:space="preserve">- Gestor de integridad de la Dirección Distrital de Calidad del Servicio.
_______________
</t>
  </si>
  <si>
    <t xml:space="preserve">- Servidores de la DDCS sensibilizados en el Código de Integridad
_______________
</t>
  </si>
  <si>
    <t xml:space="preserve">31/10/2022
_______________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</si>
  <si>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mapa de riesgos Gestión del Sistema Distrital de Servicio a la Ciudadanía</t>
  </si>
  <si>
    <t>- Subsecretario(a) de Servicio a la Ciudadanía
- Director Distrital de Calidad del Servicio
- Director Distrital de Calidad del Servicio
- Subsecretario(a) de Servicio a la Ciudadanía</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</si>
  <si>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Mapa de riesgo  Gestión del Sistema Distrital de Servicio a la Ciudadanía, actualizado.</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</si>
  <si>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</si>
  <si>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</si>
  <si>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</si>
  <si>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</si>
  <si>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</si>
  <si>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
Se ajustó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</si>
  <si>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Se actualiza el contexto de la gestión del proceso.
Se ajusta la identificación del riesgo.
Se ajusta la calificación del impacto.
Se ajusta la redacción y evaluación de los controles según los criterios definidos.
Se incluyeron los controles correctivos..</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</si>
  <si>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t>
  </si>
  <si>
    <t>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t>
  </si>
  <si>
    <t>Director(a) Distrital de Archivo de Bogotá</t>
  </si>
  <si>
    <t>Creación del Riesgo</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</si>
  <si>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</si>
  <si>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 xml:space="preserve">15/02/2022
15/02/2022
15/02/2022
_______________
</t>
  </si>
  <si>
    <t>Prestar el servicio para consulta de los fondos documentales custodiados por el archivo de Bogotá.
Realizar Gestión de las solicitudes internas de documentos históricos</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</si>
  <si>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</si>
  <si>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xml:space="preserve">- Presentar una situación de conflicto de intereses y no manifestarla
- Debilidades en los controles de los procedimientos
- Sistemas de información susceptibles a manipulación indebida
- Desconocimiento de la ley mediante interpretaciones subjetivas de las normas vigentes para evitar o postergar su aplicación
</t>
  </si>
  <si>
    <t xml:space="preserve">- Presiones ejercidas por terceros y o ofrecimientos de prebendas, gratificaciones o dadivas.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</si>
  <si>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</si>
  <si>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</si>
  <si>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</si>
  <si>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1092 Aplicativo CHIE) Actualizar el procedimiento Ingreso de documentos históricos al Archivo de Bogotá 2215300-PR-282 fortaleciendo la definición de los controles
- (AP# 1092 Aplicativo CHIE) Actualizar el procedimiento Ingreso de documentos históricos al Archivo de Bogotá 2215300-PR-282 fortaleciendo la definición de los controles
_______________
</t>
  </si>
  <si>
    <t xml:space="preserve">- Subdirector de Gestión de Patrimonio Documental del Distrito
- Subdirector de Gestión de Patrimonio Documental del Distrito
_______________
</t>
  </si>
  <si>
    <t xml:space="preserve">- Procedimiento Ingreso de documentos históricos al Archivo de Bogotá 2215300-PR-282 actualizado
- Procedimiento Ingreso de documentos históricos al Archivo de Bogotá 2215300-PR-282 actualizado
_______________
</t>
  </si>
  <si>
    <t xml:space="preserve">15/02/2022
15/02/2022
_______________
</t>
  </si>
  <si>
    <t xml:space="preserve">15/06/2022
15/06/2022
_______________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</si>
  <si>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mapa de riesgos Gestión de la Función Archivística y del Patrimonio Documental del Distrito Capital</t>
  </si>
  <si>
    <t>- Director(a) Distrital de Archivo de Bogotá
- Subdirector(a) de Gestión de Patrimonio Documental del Distrito
- Profesional universitario de la Subdirección de Gestión de Patrimonio Documental del Distrito								
- Director(a) Distrital de Archivo de Bogotá
- Director(a) Distrital de Archivo de Bogotá</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</si>
  <si>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Mapa de riesgo  Gestión de la Función Archivística y del Patrimonio Documental del Distrito Capital, actualizado.</t>
  </si>
  <si>
    <t>Se ajusto el nombre del riesgo
Se realizó la valoración antes y después de controles frente a frecuencia e impacto.
Se incluyen controles detectivos frente al riesgo.
Se propuso un plan de contingencia frente a la materialización del riesgo.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</si>
  <si>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</si>
  <si>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1.Se incluyen en el SIG nuevas acciones preventivas y detectivas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</si>
  <si>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t>
  </si>
  <si>
    <t xml:space="preserve">Se modifica la fecha de finalización de las acciones preventivas número 6 y 23, conforme a las fechas de finalización reprogramadas en el aplicativo SIG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</si>
  <si>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acciones de tratamiento.</t>
  </si>
  <si>
    <t xml:space="preserve">Diseñar o actualizar instrumentos técnicos para normalizar la gestión documental en el distrito capital.
Realizar Asistencia Técnica en Gestión Documental y Archivos.
Realizar seguimiento al cumplimiento de la normatividad archivística en las entidades del Distrito Capital.
Realizar revisión y evaluación de las Tablas de Retención Y Tablas de Valoración Documental para su convalidación por parte del Consejo Distrital de Archivos.																																																</t>
  </si>
  <si>
    <t xml:space="preserve">15/02/2022
15/02/2022
15/02/2022
_______________
</t>
  </si>
  <si>
    <t xml:space="preserve">30/06/2022
30/06/2022
30/06/2022
_______________
</t>
  </si>
  <si>
    <t>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</si>
  <si>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</si>
  <si>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 xml:space="preserve">- Uso indebido del poder para la emisión de conceptos técnicos favorables.
- Conflicto de intereses.
- No hay distribución equitativa y objetiva de responsabilidades y tareas.
</t>
  </si>
  <si>
    <t xml:space="preserve">- Presiones ejercidas por terceros y o ofrecimientos de prebendas, gratificaciones o dadivas.
- Presiones o motivaciones individuales, sociales o colectivas, que inciten a la realizar conductas contrarias al deber ser.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</si>
  <si>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</si>
  <si>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t>
  </si>
  <si>
    <t xml:space="preserve">- Director Distrital de Archivo de Bogotá
- Director Distrital de Archivo de Bogotá
_______________
</t>
  </si>
  <si>
    <t xml:space="preserve">10/02/2022
10/02/2022
_______________
</t>
  </si>
  <si>
    <t xml:space="preserve">10/06/2022
10/06/2022
_______________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</si>
  <si>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Realizar mesa técnica de trabajo para la revisión del concepto técnico de procesos de  contratación relacionado con la materialización del riesgo
- Realizar un alcance con un nuevo concepto técnico de procesos de contratación relacionado con la materialización del riesgo
- Actualizar el mapa de riesgos Gestión de la Función Archivística y del Patrimonio Documental del Distrito Capital</t>
  </si>
  <si>
    <t>- Director(a) Distrital de Archivo de Bogotá
- Director(a) Distrital de Archivo de Bogotá
- Profesional(es) Universitario(s)
- Director(a) Distrital de Archivo de Bogotá
- Director(a) Distrital de Archivo de Bogotá
- Subdirector del Sistema Distrital de Archivos
- Director(a) Distrital de Archivo de Bogotá
- Director(a) Distrital de Archivo de Bogotá</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</si>
  <si>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Evidencia de reunión 2213100-FT-449 de mesa técnica
- Concepto técnico de alcance de procesos de contratación
- Mapa de riesgo  Gestión de la Función Archivística y del Patrimonio Documental del Distrito Capital, actualizado.</t>
  </si>
  <si>
    <t>Se ajustó el nombre del riesgo
Se realizó la valoración antes y después de controles frente a frecuencia e impacto.
Se incluyen controles detectivos frente al riesgo.
Se propuso un plan de contingencia frente a la materialización del riesgo.</t>
  </si>
  <si>
    <t>Se incluyen en el SIG nuevas acciones preventivas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</si>
  <si>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</si>
  <si>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Se modifica la fecha de finalización de la acción preventiva número 12, conforme a la fecha de finalización reprogramada en el aplicativo SIG</t>
  </si>
  <si>
    <t>Se actualiza el contexto de la gestión del proceso. 
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Se ajustó la redacción y evaluación de los controles según los criterios definidos. 
Se incluyeron los controles correctivos. 
Se ajustaron las acciones de contingencia. 
Se definieron acciones de tratamiento.</t>
  </si>
  <si>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</si>
  <si>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Inicia  con  la  actualización  del  marco  legal  que  rige  la  Secretaría  General  y  la  identificación  de  necesidades  afines  a  la  Gestión Jurídica,  continúa con  los  conceptos  jurídicos  emitidos,  los  actos  administrativos  revisados  o  los  fallos  proferidos  en  los  procesos judiciales  adelantados  contra  la  Entidad  y  finaliza  con  la  verificación  y  seguimiento  del  proceso.</t>
  </si>
  <si>
    <t>Gestionar la defensa judicial y extrajudicial de la Secretaría General de la Alcaldía Mayor de Bogotá, D. C.</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</si>
  <si>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</si>
  <si>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Jefe de Oficina Asesora de Jurídica
- Comité de Conciliación
- Jefe de Oficina Asesora de Jurídica</t>
  </si>
  <si>
    <t>Creación del riesgo.</t>
  </si>
  <si>
    <t>Se elimina el control detectivo asociado con auditorías internas de gestión.</t>
  </si>
  <si>
    <t>Se modificó la casilla de proyectos de inversión asociados, para lo cual, se realizó análisis conjunto con la Oficina Asesora de Planeación, en la cual se concluyó que Gestión Jurídica es transversal y ninguno de los riesgos están asociados.</t>
  </si>
  <si>
    <t>Se realizó la actualización de los controles detectivos y preventivos</t>
  </si>
  <si>
    <t>Se actualizó el contexto del proceso
Se actualizó la identificación del riesgo teniendo en cuenta los cambios sugeridos por la Guía para la administración de riesgos de Gestión, corrupción y proyectos de inversión.
Se realizó el análisis de controles de la probabilidad por el criterio de exposición y se actualizo la valoración del impacto.
Se definieron nuevos controles al riesgo y se realizó su respectiva calificación.
Se realizó el análisis después de controles teniendo en cuenta la valoración obtenida con los controles definidos.
Se definió el plan de contingencia para el riesgo identificado.
Se definió como opción de tratamiento aceptar el riesgo.</t>
  </si>
  <si>
    <t xml:space="preserve">Se ajustó la identificación del riesgo, según los parámetros de redacción.
Se complementó y validó el análisis de causas, así como las consecuencias que se pueden ocasionar con la materialización del riesgo </t>
  </si>
  <si>
    <t xml:space="preserve">Identificación del riesgo
Análisis antes de controles
</t>
  </si>
  <si>
    <t>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t>
  </si>
  <si>
    <t xml:space="preserve">- Disposición y consulta de la normatividad, falta un normograma integral con  la totalidad y clasificación de las normas 
- Confusión entre normas y directrices a nivel institucional como Secretaría General y directrices a nivel Distrital
- Posible configuración de Conflicto de Interés entre el apoderado de la Secretaría General y los demandantes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</si>
  <si>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</si>
  <si>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t>
  </si>
  <si>
    <t xml:space="preserve">- (AP# 1096 Aplicativo CHIE)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(AP# 1097 Aplicativo CHIE) Realizar estudio, evaluación y análisis de las conciliaciones, procesos y laudos arbitrales que fueron de conocimiento del Comité de Conciliación.
_______________
</t>
  </si>
  <si>
    <t xml:space="preserve">- Jefe de Oficina Asesora de Jurídica 
- Comité de Conciliación. 
_______________
</t>
  </si>
  <si>
    <t xml:space="preserve">-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_______________
</t>
  </si>
  <si>
    <t xml:space="preserve">28/02/2022
01/02/2022
_______________
</t>
  </si>
  <si>
    <t xml:space="preserve">31/03/2022
31/12/2022
_______________
</t>
  </si>
  <si>
    <t>-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casos concretos, en esta instancia y evidenciará si el apoderado requirió insumos necesarios para defender los intereses de la Secretaría General y si preparó adecuada defensa
- Actualizar el mapa de riesgos Gestión Jurídica</t>
  </si>
  <si>
    <t>-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Realiza recomendaciones para prevenir la recurrencia de la causa que originó el proceso o la sentencia lo cual se consigna en el acta de Comité de Conciliación
- Mapa de riesgo  Gestión Jurídica, actualizado.</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</si>
  <si>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</si>
  <si>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</si>
  <si>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</si>
  <si>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Se asocian las actividades de control a fortalecer para las acciones propuestas, así mismo, se ajustaron las fechas.</t>
  </si>
  <si>
    <t>Identificar,  configurar,  instalar,  conectar  y  brindar  la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</si>
  <si>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Inicia  con  la  formulación  de  acciones  para  la  Gestión,  administración  y  soporte  de  infraestructura  y  recursos  tecnológicos,  la planeación  de  mantenimientos  para  la  infraestructura  tecnología  de  la  Secretaria  General  continua  con  la  ejecución  tareas  de mantenimientos,  administración  y  soporte  de  la  infraestructura  tecnológica  (administración  de  usuarios,  redes,  infraestructura  de equipos activos y bases de datos, copias de respaldos y a la gestión de incidentes y requerimientos tecnológicos), finalizando con la verificación y mejora del proceso.</t>
  </si>
  <si>
    <t>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t>
  </si>
  <si>
    <t xml:space="preserve">- (AP# 1088 Aplicativo CHIE) Revisar la precisión de las evidencias que se generan como resultado de la aplicación del control del procedimiento 2213200-PR-101 
_______________
- (AP# 1087 Aplicativo CHIE) Verificar la pertinencia de las Modificación de 4204000-OT-020 Plan de Contingencia TI-DRP
</t>
  </si>
  <si>
    <t xml:space="preserve">- Procedimiento 2213200-PR-101 Modificado
_______________
- Modificación de 4204000-OT-020 Plan de Contingencia TI-DRP
</t>
  </si>
  <si>
    <t xml:space="preserve">30/03/2022
_______________
01/04/2022
</t>
  </si>
  <si>
    <t xml:space="preserve">30/05/2022
_______________
30/07/2022
</t>
  </si>
  <si>
    <t>- Jefe Oficina de Tecnologías de la Información y las Comunicaciones
- Jefe Oficina de Tecnologías de la Información y las Comunicaciones
- Jefe Oficina de Tecnologías de la Información y las Comunicaciones</t>
  </si>
  <si>
    <t>Administración  y/o gestión de los recursos de la Infraestructura tecnológica de la secretaria general</t>
  </si>
  <si>
    <t>Posibilidad de afectación reputacional por inadecuado seguimiento a las actividades, debido a exceso de las facultades otorgadas en la administración  y/o gestión de los recursos de la Infraestructura tecnológica de la secretaria general</t>
  </si>
  <si>
    <t xml:space="preserve">- Falta de ética en los funcionarios.
- Concentración de información de determinadas actividades o procesos en una persona.
- Debilidad en la aplicación de controles en el proceso para la administración y gestión de los recursos.
- Falta ajustar algunas tareas específicas del proceso, identificación de nuevos puntos de control para mejorar el desempeño del proceso.	
- Conflicto de Intereses.
</t>
  </si>
  <si>
    <t xml:space="preserve">- Falta de continuidad del personal por cambios de gobierno.
- Presiones o motivaciones individuales, sociales o colectivas, que inciten a realizar conductas contrarias al deber ser.
</t>
  </si>
  <si>
    <t xml:space="preserve">- Detrimento patrimonial.
- Investigaciones disciplinarias, sanciones, fiscales y penales.
- Enriquecimiento licito.
- Perdida de credibilidad en el proceso.
- Incumplimiento de objetivos y metas institucionales.
</t>
  </si>
  <si>
    <t>La valoración antes de controles calificó en rara vez toda vez que existe una probabilidad MUY  BAJA  que suceda. 
El impacto arrojó MODERADO  toda vez que impacta  la imagen y metas de la oficina sumado a que es de corrupción. Lo anterior dejó el riesgo en zona resultante como MODERADO.</t>
  </si>
  <si>
    <t>La evaluación después de controles continúa en "MUY BAJA dentro de la escala de probabilidad dada la solidez de los controles. No obstante el impacto continúa MODERADO  aunque la solidez de los controles detectivos es fuerte (por ser de corrupción), lo que deja en zona resultante MODERADO.</t>
  </si>
  <si>
    <t>- Reportar 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a la Oficina Asesora de Planeación en el informe de monitoreo en caso que tenga fallo.
- Determinar las acciones a seguir conforme al análisis de los hechos para subsanar de manera inmediata
- Actualizar el mapa de riesgos Gestión, Administración y Soporte de infraestructura y Recursos tecnológicos</t>
  </si>
  <si>
    <t>- Notificación realizada del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reporte de monitoreo a la Oficina Asesora de Planeación en caso que el riesgo tenga fallo definitivo.
- Acta o evidencia de reunión 
- Mapa de riesgo  Gestión, Administración y Soporte de infraestructura y Recursos tecnológicos, actualizado.</t>
  </si>
  <si>
    <t>Nuevo riesgo</t>
  </si>
  <si>
    <t>Se cambió la calificación de la probabilidad del riesgo de factible a  frecuencia. Su resultado redujo la escala de probabilidad de posible a rara vez.
Se ajustaron las actividades de control del riesgo conforme a la actualización de los procedimientos
Se eliminan controles asociados al PR-359 toda vez que el procedimiento ya no es del Proceso
Se ajustaron las fechas de finalización de las acciones</t>
  </si>
  <si>
    <t>Se realiza la calificación de la probabilidad del riesgo por frecuencia cuya calificación es: Nunca o no se ha presentado durante los últimos 4 años. Así mismo, se registran las evidencias que soportan su elección para la vigencia 2020. 
Se eliminan las actividades de control preventivas asociadas a los procedimientos: PR-271, PR-272, PR-273 y PR-109, teniendo en cuenta que los procedimientos fueron anulados y se incluyeron como guías documentales en el procedimiento No. PR-101 “Gestión de incidentes tecnológicos”. 
Así mismo, se ajustaron e incluyeron nuevas actividades de control detectivas asociadas al procedimiento PR-101 “Gestión de incidentes tecnológicos”. 
Se incluye una nueva acción  en todas las actividades correctivas y preventivas cuya programación es para 2021.</t>
  </si>
  <si>
    <t>Se elimina el  proyecto de inversión  y se selecciona "Sin asociación a los proyectos de inversión", teniendo en cuenta que el riesgo no se encuentra asociado en el perfil del proyecto de inversión actual.
Se ajustan las actividades de control conforme a la ultima actualización efectuada del PR-101 “Gestión de incidentes tecnológicos”, efectuada el 28 de diciembre de 2020.
Se elimina la acción correctiva No. 38, teniendo en cuenta que sus actividades ya se cumplieron y la acción está cerrada.
Se crea y registra la acción preventiva No. 22 de 2021.</t>
  </si>
  <si>
    <t xml:space="preserve">Se ajustan las actividades de control conforme a la última actualización efectuada al procedimiento 2213200-PR-101 “Gestión de Incidentes y Requerimientos Tecnológicos”.
Se ajustan las actividades de control conforme a la última actualización efectuada al procedimiento 2213200-PR-104 “Mantenimientos de la infraestructura tecnológica”
Se cambia fecha fin real de la acción preventiva #22 en las actividades 1 (10-mar-2021) y 2 (31-may-2021). 
</t>
  </si>
  <si>
    <t>Gestionar  la  seguridad  y  salud  en  el  trabajo  de  los(as)  Servidores(as)  Públicos(as)  de  la  entidad,  contratistas  y  visitantes,  para minimizar la ocurrencia de incidentes, accidentes de trabajo, enfermedades laborales y los riesgos que puedan afectar su calidad debida  y  fomentar  una  cultura  encaminada  al  cuidado  personal,  mediante  la  adopción  de  hábitos  de  vida  saludable,  promoviendo la salud,  previniendo  la  enfermedad  y  preparándolos  ante  situaciones  de  emergencia.</t>
  </si>
  <si>
    <t>Inicia  con  la  elaboración  del  diagnóstico,  la  identificación  de  peligros  y  valoración  de  riesgos  y  amenazas,  la  caracterización  de  las condiciones  de  salud  de  los  Servidores  públicos  de  la  Secretaria  General  de  la  Alcaldía  Mayor  de  Bogotá,  D.C.,  y  finaliza  con  la implementación de los planes y programas de prevención y promoción contenidos en el plan anual de seguridad y salud en el trabajo.</t>
  </si>
  <si>
    <t xml:space="preserve">- Director/a Técnico/a de Talento Humano.
- Director/a Técnico/a de Talento Humano.
- Director/a Técnico/a de Talento Humano.
_______________
</t>
  </si>
  <si>
    <t xml:space="preserve">- Procedimiento 4232000-PR-372 - Gestión de Peligros, Riesgos y Amenazas       actualizado
- Procedimiento 4232000-PR-372 - Gestión de Peligros, Riesgos y Amenazas       actualizado
- Procedimiento 4232000-PR-372 - Gestión de Peligros, Riesgos y Amenazas       actualizado
_______________
</t>
  </si>
  <si>
    <t>Ejecutar actividades de Gestión de Peligros, Riesgos y Amenazas.</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</si>
  <si>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</si>
  <si>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xml:space="preserve">- Deficiencias en la administración (custodio, uso y manejo) de los elementos dispuestos para la atención de emergencias en las distintas sedes de la entidad.
- Deficiencias en la utilización de los elementos de protección personal - EPP por parte de los/as servidores/as y colaboradores/as de la entidad.
</t>
  </si>
  <si>
    <t xml:space="preserve">- Detrimento patrimonial
- Investigaciones disciplinarias.
- Generación de reprocesos y desgaste administrativo.
- Pérdida de credibilidad hacia la entidad de parte de los/as servidores/as, colaboradores/as y ciudadanos/as.
</t>
  </si>
  <si>
    <t>El proceso estima que el riesgo se ubica en una zona alta, debido a que existe una posibilidad media que suceda y se identificó que ante su materialización, podrían presentarse los efectos significativos, señalados en la encuesta del Departamento Administrativo de la Función Pública.</t>
  </si>
  <si>
    <t>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t>
  </si>
  <si>
    <t xml:space="preserve">- (AP# 1109 Aplicativo CHIE) Alinear actividades y puntos de control del procedimiento   4232000-PR-372 - Gestión de Peligros, Riesgos y Amenazas  con los controles preventivos y detectivos definidos en el mapa de riesgo del proceso de Gestión de Seguridad y Salud en el Trabajo.
- (AP# 1109 Aplicativo CHIE) Alinear actividades y puntos de control del procedimiento   4232000-PR-372 - Gestión de Peligros, Riesgos y Amenazas  con los controles preventivos y detectivos definidos en el mapa de riesgo del proceso de Gestión de Seguridad y Salud en el Trabajo.
- (AP# 1109 Aplicativo CHIE) Alinear actividades y puntos de control del procedimiento   4232000-PR-372 - Gestión de Peligros, Riesgos y Amenazas  con los controles preventivos y detectivos definidos en el mapa de riesgo del proceso de Gestión de Seguridad y Salud en el Trabajo.
_______________
</t>
  </si>
  <si>
    <t xml:space="preserve">- (AP# 1111 Aplicativo CHIE) Definir cronograma de verificación a la completitud de los botiquines ubicados en las diferentes sedes de la entidad.
_______________
</t>
  </si>
  <si>
    <t xml:space="preserve">- Director/a Técnico/a de Talento Humano.
_______________
</t>
  </si>
  <si>
    <t xml:space="preserve">- Cronograma de verificación a los botiquines en términos de completitud y cumplimiento de las condiciones establecidas en la normatividad aplicable.
_______________
</t>
  </si>
  <si>
    <t xml:space="preserve">15/02/2022
_______________
</t>
  </si>
  <si>
    <t xml:space="preserve">15/03/2022
_______________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</si>
  <si>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mapa de riesgos Gestión de Seguridad y Salud en el Trabajo</t>
  </si>
  <si>
    <t>- Director(a) de Talento Humano
- Profesional Universitario de Talento Humano. 
- Director/a Técnico/a y Profesional Universitario de Talento Humano.
- Director(a)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</si>
  <si>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Mapa de riesgo  Gestión de Seguridad y Salud en el Trabajo, actualizado.</t>
  </si>
  <si>
    <t xml:space="preserve">Se modificó la fecha de finalización de la acción de tratamiento "Alinear actividades y puntos de control del procedimiento   4232000-PR-372 - Gestión de Peligros, Riesgos y Amenazas  con los controles preventivos y detectivos definidos en el mapa de riesgo del proceso de Gestión de Seguridad y Salud en el Trabajo" pasando del 01-08-2022 al 30-06-2022, unificándola con las fechas definidas para esta misma acción en las fichas de riesgos No 1, 2 y 3.  </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</si>
  <si>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</si>
  <si>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Inicia con la identificación de las necesidades y/o recepción de las solicitudes para la prestación de servicios de apoyo administrativo, la  formulación  del  Plan  Institucional  de  Gestión  Ambiental  –PIGA  y  del  Plan  Estratégico  de  Seguridad  Vial  –PESV.  Continua  con  la gestión a cada uno de los requerimientos y/o necesidades, ejecución de las actividades para la implementación del Plan Institucional de  Gestión  Ambiental  –PIGA  y  del  Plan  Estratégico  de  Seguridad  Vial  –PESV,  finalizando  con  la  verificación  del  cumplimiento  del proceso  y  el  mejoramiento  continuo  del  mismo.</t>
  </si>
  <si>
    <t>Se ajustó en Proyectos de inversión posiblemente afectados, dado que el riesgo no tiene asociación dentro del perfil del Proyecto de inversión "Fortalecimiento de la capacidad institucional de la Secretaría General".
Se eliminaron las acciones 2020 teniendo en cuenta que ya estaban cerradas y se incluyó la Acción Preventiva No. 2 de 2021.</t>
  </si>
  <si>
    <t xml:space="preserve">Se eliminó la acción preventiva No. 2 teniendo en cuenta que se cerró el 30 de junio de 2021 y se incluye la acción de mejora 827 registrada en CHIE. </t>
  </si>
  <si>
    <t xml:space="preserve">Se ajusta la actividad 16 como actividad de control, conforme con la actividad 2 de la acción preventiva No. 2 asociada al proceso Gestión de Servicios Administrativos. </t>
  </si>
  <si>
    <t xml:space="preserve">Realizar la adquisición del bien o servicio y su legalización </t>
  </si>
  <si>
    <t>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</si>
  <si>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</si>
  <si>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</si>
  <si>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</si>
  <si>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por la materialización del riesgo.</t>
  </si>
  <si>
    <t>Se determina la probabilidad (Muy baja (1)) ya que las actividades de control preventivas son fuertes y mitigan la mayoría de las causas. El riesgo no disminuye el impacto.</t>
  </si>
  <si>
    <t xml:space="preserve">- (AP# 1124 Aplicativo CHIE) Realizar sensibilización del procedimiento a los jefes de las dependencias de la Secretaría General  y/o sus delegados, con énfasis en la prevención de la materialización del riesgo de corrupción.
_______________
</t>
  </si>
  <si>
    <t xml:space="preserve">- Subdirector de Servicios Administrativos
_______________
</t>
  </si>
  <si>
    <t xml:space="preserve">- Soportes del desarrollo de la sensibilización
_______________
</t>
  </si>
  <si>
    <t xml:space="preserve">30/07/2022
_______________
</t>
  </si>
  <si>
    <t>- Reportar 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mapa de riesgos Gestión de Servicios Administrativos</t>
  </si>
  <si>
    <t>- Subdirector(a) de Servicios Administrativos
- Subdirector(a) de Servicios Administrativos.
- Subdirector Servicios Administrativos
- Subdirector(a) de Servicios Administrativos</t>
  </si>
  <si>
    <t>- Notificación realizada del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Mapa de riesgo  Gestión de Servicios Administrativos, actualizado.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</si>
  <si>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</si>
  <si>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</si>
  <si>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</si>
  <si>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</si>
  <si>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Se actualiza el contexto de la gestión del proceso
Se ajusta la identificación del riesgo, ampliando su alcance
Se define la probabilidad por frecuencia
Se ajustó la calificación del impacto
Se ajustó la redacción y evaluación de los controles según los criterios definidos
Se incluyeron los controles correctivos 
Se ajustaron las acciones de contingencia</t>
  </si>
  <si>
    <t>Inicia con la identificación de necesidades en materia archivística en la Secretaría General, la gestión de la documentación producida y recibida con fin de facilitar el acceso y finaliza con la atención a consultas de la información.</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</si>
  <si>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</si>
  <si>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 xml:space="preserve">- Dificultad en la articulación de actividades comunes a las dependencias.
- No existe una apropiación frente a la cultura de la gestión documental por parte de los servidores públicos y demás personas involucradas con la entidad.
</t>
  </si>
  <si>
    <t>Se actualizaron las fechas de finalización de las acciones acorde con el aplicativo SIG y los memorandos de solicitud de cierre y reprogramación.</t>
  </si>
  <si>
    <t>Gestionar y tramitar las comunicaciones oficiales, transferencias documentales, actos administrativos, consulta y préstamo de documentos.</t>
  </si>
  <si>
    <t>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t>
  </si>
  <si>
    <t xml:space="preserve">- Cambios de estructura organizacional que afecten el desempeño del proceso de gestión documental.
- Altos costos de la tecnología.  
</t>
  </si>
  <si>
    <t xml:space="preserve">- Pérdida de credibilidad del proceso y de la Entidad.
- Uso indebido e inadecuado de información de la Secretaría General.
- Sanciones disciplinarias, fiscales y penales.
- Pérdida de información de la entidad.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</si>
  <si>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</si>
  <si>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 xml:space="preserve">- (AP# 1075 Aplicativo CHIE) Realizar sensibilización cuatrimestral sobre el manejo y custodia de los documentos conforme a los lineamientos establecidos en el proceso
_______________
</t>
  </si>
  <si>
    <t xml:space="preserve">- Profesional Especializado (Subdirección de Servicios Administrativos)
_______________
</t>
  </si>
  <si>
    <t xml:space="preserve">- Evidencias de sensibilizaciones realizadas
_______________
</t>
  </si>
  <si>
    <t>- Reportar 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a la Oficina Asesora de Planeación en el informe de monitoreo en caso que tenga fallo.
- Reportar al Subdirector de servicios administrativos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Documental Interna</t>
  </si>
  <si>
    <t>- Subdirector(a) de Servicios Administrativos
- Profesional encargado del área de Gestión documental
- Subdirector(a) de Servicios Administrativos
- Subdirector(a) de Servicios Administrativos
- Subdirector(a) de Servicios Administrativos</t>
  </si>
  <si>
    <t>- Notificación realizada del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reporte de monitoreo a la Oficina Asesora de Planeación en caso que el riesgo tenga fallo definitivo.
- Correo electrónico informando el acto de corrupción
- Memorando informando el acto de corrupción
- Oficio informando el acto de corrupción
- Mapa de riesgo  Gestión Documental Interna, actualizado.</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</si>
  <si>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</si>
  <si>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</si>
  <si>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Se  ajusta acción de tratamiento para la vigencia, de acuerdo con lo registrado en el aplicativo SIG.</t>
  </si>
  <si>
    <t>Se actualiza el contexto de la gestión del proceso.
Se ajusta la identificación del riesgo.
Se ajustó la redacción y evaluación de los controles según los criterios definidos.
Se incluyeron los controles correctivos..
Se ajustaron las acciones de contingencia.
Se definieron acciones de tratamiento.</t>
  </si>
  <si>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t>
  </si>
  <si>
    <t>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t>
  </si>
  <si>
    <t>8. Fomentar la innovación y la gestión del conocimiento, a través del fortalecimiento de las competencias del talento humano de la entidad, con el propósito de mejorar la capacidad institucional y su gestión.</t>
  </si>
  <si>
    <t>Ejecutar el Plan Anual de Vacantes y el Plan de Previsión de Recursos Humanos.</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</si>
  <si>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</si>
  <si>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</si>
  <si>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</si>
  <si>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</si>
  <si>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</si>
  <si>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</si>
  <si>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(AP# 1105 Aplicativo CHIE)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(AP# 1106 Aplicativo CHIE) Expedir la certificación de cumplimiento de requisitos mínimos con base en la información contenida en los soportes (certificaciones académicas o laborales) aportados por el aspirante en su hoja de vida o historia laboral.
- (AP# 1106 Aplicativo CHIE) Expedir la certificación de cumplimiento de requisitos mínimos con base en la información contenida en los soportes (certificaciones académicas o laborales) aportados por el aspirante en su hoja de vida o historia laboral.
_______________
</t>
  </si>
  <si>
    <t xml:space="preserve">- Profesional de la Dirección de Talento Humano autorizado por el(la) Director(a) de Talento Humano.
- Director/a Técnico/a de Talento Humano
- Director/a Técnico/a de Talento Humano
_______________
</t>
  </si>
  <si>
    <t xml:space="preserve">- Base de Datos de la planta de personal de la entidad actualizada.
- Certificación de cumplimiento de requisitos mínimos proyectada y revisada por los Profesionales de la Dirección de Talento.
- Certificación de cumplimiento de requisitos mínimos proyectada y revisada por los Profesionales de la Dirección de Talento.
_______________
</t>
  </si>
  <si>
    <t xml:space="preserve">31/12/2022
31/12/2022
31/12/2022
_______________
</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</si>
  <si>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mapa de riesgos Gestión Estratégica de Talento Humano</t>
  </si>
  <si>
    <t>- Director(a) Técnico(a) de Talento Humano
- Director/a Técnico/a de Talento Humano y Profesional Especializado o Profesional Universitario de Talento Humano.
- Director(a) Técnico(a)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</si>
  <si>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Mapa de riesgo  Gestión Estratégica de Talento Humano, actualizado.</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</si>
  <si>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</si>
  <si>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</si>
  <si>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</si>
  <si>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</si>
  <si>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t>
  </si>
  <si>
    <t xml:space="preserve">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t>
  </si>
  <si>
    <t xml:space="preserve">Se incluyó acción de tratamiento a implementar en el marco a la actualización del procedimiento 2211300-PR-221.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</si>
  <si>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las acciones de tratamiento.</t>
  </si>
  <si>
    <t>Ejecutar el Plan para el pago de nómina</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</si>
  <si>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</si>
  <si>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Conflicto de intereses.
- Desconocimiento de los principios y valores institucionales.
- Amiguismo.
- Abuso de los privilegios de acceso a la información para la liquidación de nómina por la solicitud y/o aceptación de dádivas
</t>
  </si>
  <si>
    <t xml:space="preserve">- Desviación de los recursos públicos 
- Detrimento patrimonial
- Investigaciones disciplinarias, fiscales y/o penales
- Generación de reprocesos y desgaste administrativo.
</t>
  </si>
  <si>
    <t xml:space="preserve">- (AP# 1107 Aplicativo CHIE) Proyectar para firma de la Subsecretaría Corporativa, la solicitud que se realiza a la Subdirección Financiera, para la expedición del Registro Presupuestal acompañado de los respectivos soportes firmados y aprobados por los responsables.
- (AP# 1107 Aplicativo CHIE) Proyectar para firma de la Subsecretaría Corporativa, la solicitud que se realiza a la Subdirección Financiera, para la expedición del Registro Presupuestal acompañado de los respectivos soportes firmados y aprobados por los responsables.
_______________
</t>
  </si>
  <si>
    <t xml:space="preserve">- Profesional Especializado o Profesional Universitario de Talento Humano.
- Profesional Especializado o Profesional Universitario de Talento Humano.
_______________
</t>
  </si>
  <si>
    <t xml:space="preserve">- Memorando en el cual se solicita el registro presupuestal a la Subdirección Financiera.
- Memorando en el cual se solicita el registro presupuestal a la Subdirección Financiera.
_______________
</t>
  </si>
  <si>
    <t>-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Realizar el requerimiento  al/a la servidor/a  sobre la devolución del dinero adicional reconocido en los pagos de nómina  y las demás acciones a que haya lugar para efectiva la recuperación del dinero.
- Actualizar el mapa de riesgos Gestión Estratégica de Talento Humano</t>
  </si>
  <si>
    <t>- Director(a) Técnico(a) de Talento Humano
- Director/a Técnico/a de Talento Humano o quien se designe por competencia.
- Director/a Técnico/a y Profesional Especializado o Profesional Universitario de Talento Humano.
- Director/a Técnico/a de Talento Humano
- Director(a) Técnico(a)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</si>
  <si>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Mapa de riesgo  Gestión Estratégica de Talento Humano, actualizado.</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</si>
  <si>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</si>
  <si>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</si>
  <si>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</si>
  <si>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</si>
  <si>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 xml:space="preserve">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t>
  </si>
  <si>
    <t>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</si>
  <si>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 xml:space="preserve">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t>
  </si>
  <si>
    <t xml:space="preserve">
Se actualizó el contexto de la gestión del proceso.
Se ajustó la identificación del riesgo. 
Se ajustó la redacción y evaluación de los controles según los criterios definidos.
Se realizó la eliminación de actividades de control preventivo que no se ejecutan desde el procedimiento Gestión de Nómina y se incluyó control detectivo propio del proceso. 
Se eliminó control detectivo de auditoría. 
Se incluyeron los controles correctivos.
Se ajustaron las acciones de contingencia.  
Se definieron las acciones de tratamiento.
</t>
  </si>
  <si>
    <t xml:space="preserve">15/02/2022
_______________
</t>
  </si>
  <si>
    <t>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
Adicionalmente  participa  dentro  del  proceso  de  planeación  en  la  conformación  de  anteproyecto  de  presupuesto  y  en  el  proceso  de contratación  en  la  evaluación  de  indicadores  financieros.</t>
  </si>
  <si>
    <t>7. Mejorar la oportunidad en la ejecución de los recursos, a través del fortalecimiento de una cultura financiera, para lograr una gestión
pública efectiva.</t>
  </si>
  <si>
    <t>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</si>
  <si>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 xml:space="preserve">
Análisis después de controles
Tratamiento del riesgo</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</si>
  <si>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</si>
  <si>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</si>
  <si>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</si>
  <si>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</si>
  <si>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</si>
  <si>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</si>
  <si>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</si>
  <si>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xml:space="preserve">- (AP# 1100 Aplicativo CHIE) Realizar seguimiento al avance a oficina de OTIC respecto al desarrollo de las funcionalidades de los aplicativos financieros teniendo en cuenta los requerimientos realizados a los sistemas internos de información derivados de la gestión pagos.
- (AP# 1101 Aplicativo CHIE) Construir una herramienta de validación para la identificación de las cuentas bancarias asociadas a los proveedores que tienen varios contratos suscritos con la Secretaría General
- (AP# 1102 Aplicativo CHIE) Establecer una herramienta de control del trámite de pagos
_______________
</t>
  </si>
  <si>
    <t xml:space="preserve">- Subdirector Financiero y equipo de pagos
- Subdirector Financiero y equipo de pagos
- Subdirector Financiero y equipo de pagos
_______________
</t>
  </si>
  <si>
    <t xml:space="preserve">- Registros de seguimiento al avance en el desarrollo de las funcionalidades de los sistemas internos de información derivados de la gestión de pagos
- Matriz cuentas bancarias identificadas
- Matriz Control de Pagos
_______________
</t>
  </si>
  <si>
    <t xml:space="preserve">30/06/2022
30/06/2022
30/06/2022
_______________
</t>
  </si>
  <si>
    <t>-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Gestión Financiera</t>
  </si>
  <si>
    <t>- Subdirector Financiero
- Subdirector Financiero
- Subdirector Financiero
- Subdirector Financiero
- Profesional de la Subdirección Financiera
- Subdirector Financiero</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</si>
  <si>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Gestión Financiera, actualizado.</t>
  </si>
  <si>
    <t>Nuevo riesgo identificado.</t>
  </si>
  <si>
    <t>Se incluyen soportes para la probabilidad establecida, producto de las auditorías, los seguimientos y la retroalimentación.
Se reprograma la fecha de terminación para la acción de tratamiento.</t>
  </si>
  <si>
    <t>Se ajusto la acción de proyectos de inversión respecto a la situación vigente
Se reprogramaron las actividades asociadas a la acción preventiva # 30</t>
  </si>
  <si>
    <t>Se reprogramaron las actividades asociadas a la acción preventiva #30</t>
  </si>
  <si>
    <t>Se reprogramaron las actividades asociadas a la acción preventiva #30
Se ajustaron todas las actividades de control de acuerdo con la modificación realizada en el  procedimiento   2211400-PR-333 Gestión de pagos versión 06</t>
  </si>
  <si>
    <t xml:space="preserve">
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</si>
  <si>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Garantizar el registro adecuado y oportuno de los hechos económicos de la Entidad, que permite elaborar y presentar los estados financieros.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</si>
  <si>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</si>
  <si>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</si>
  <si>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</si>
  <si>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</si>
  <si>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xml:space="preserve">- (AP# 1098 Aplicativo CHIE) Solicitar a la oficina de OTIC la realización de capacitaciones relacionadas con cada uno de los aplicativos internos financieros
- (AP# 1099 Aplicativo CHIE) Realizar seguimiento al avance a oficina de OTIC respecto al desarrollo de las funcionalidades de los  aplicativos financieros teniendo en cuenta los requerimientos realizados a los sistemas internos de información derivados de la gestión contable  
_______________
</t>
  </si>
  <si>
    <t xml:space="preserve">- Subdirector Financiero y equipo contable
- Subdirector Financiero y equipo contable
_______________
</t>
  </si>
  <si>
    <t xml:space="preserve">- Solicitud de la capacitación relacionada con cada uno de los aplicativos internos financieros y evidencia de la participación del equipo contable
- Registros de seguimiento al avance en el desarrollo de las funcionalidades de los sistemas internos de información derivados de la gestión contable  
_______________
</t>
  </si>
  <si>
    <t xml:space="preserve">30/06/2022
30/06/2022
_______________
</t>
  </si>
  <si>
    <t>-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mapa de riesgos Gestión Financiera</t>
  </si>
  <si>
    <t>- Subdirector Financiero
- Profesional de la Subdirección Financiera
- Profesional de la Subdirección Financiera
- Subdirector Financiero</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</si>
  <si>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Mapa de riesgo  Gestión Financiera, actualizado.</t>
  </si>
  <si>
    <t>Se ajusto la acción de proyectos de inversión respecto a la situación vigente
Se reprogramaron las actividades asociadas a la acción preventiva # 31</t>
  </si>
  <si>
    <t>Se reprogramaron las actividades asociadas a las acciones preventivas # 44 y #26</t>
  </si>
  <si>
    <t>Se reprogramaron las actividades asociadas a la acción preventiva #31</t>
  </si>
  <si>
    <t xml:space="preserve"> Se reprogramaron las actividades asociadas a la acción preventiva #31</t>
  </si>
  <si>
    <t>Se reprogramaron las actividades asociadas a la acción preventiva #31
Se ajustaron todas las actividades de control de acuerdo con la modificación realizada en el  procedimiento  Gestión Contable 2211400-PR-025   con versión 16</t>
  </si>
  <si>
    <t>Este  proceso  inicia  con  la  formulación  del  Plan  de  Acción  Distrital,  continúa  con  la  Coordinación  del  Sistema  Distrital  de  Asistencia, Atención   y   Reparación   Integral   a   Víctimas   en   Bogotá,   el   Otorgamiento   de   Ayuda   Humanitaria   Inmediata,   la   Elaboración, implementación,  seguimiento  y  medidas  individuales  de  reparación  en  los  planes  de  atención  a  víctimas  del  conflicto  armado residentes en Bogotá, la Implementación de Medidas de Reparación Colectiva a cargo de la Alta Consejería para los Derechos de las Víctimas,  la  Paz  y  la  Reconciliación,  además  de  la  Implementación  de  acciones  en  materia  de  Memoria,  Paz  y  Reconciliación  con saldo  pedagógico,  y  termina  con  la  contribución  al  acceso  al  goce  efectivo  de  derechos  de  las  víctimas.</t>
  </si>
  <si>
    <t>Jefe de Oficina Alta Consejería de Paz, Víctimas y la Reconciliación</t>
  </si>
  <si>
    <t>1. Implementar estrategias y acciones que aporten a la construcción de la paz, la reparación, la memoria y la reconciliación en Bogotá región.</t>
  </si>
  <si>
    <t xml:space="preserve">- 7871 Construcción de Bogotá-región como territorio de paz para las víctimas y la reconciliación
</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</si>
  <si>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</si>
  <si>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Entregar medidas de ayuda humanitaria inmediata a las personas que llegan a la ciudad de Bogotá y que manifiestan haber sido desplazadas y encontrarse en situación de vulnerabilidad acentuada 
Fase (actividad): Gestionar el funcionamiento administrativo y operativo para el otorgamiento de la ayuda humanitaria.</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</si>
  <si>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</si>
  <si>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</si>
  <si>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</si>
  <si>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</si>
  <si>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 xml:space="preserve">- (AP# 1082 Aplicativo CHIE) Implementar controles preventivos automáticos en el Sistema de Información de Víctimas de Bogotá - SIVIC.
_______________
</t>
  </si>
  <si>
    <t xml:space="preserve">- Alto Consejero de Paz, Victimas y Reconciliación
_______________
</t>
  </si>
  <si>
    <t xml:space="preserve">- Controles preventivos automáticos implementados en el sistema de información de víctimas de Bogotá - SIVIC
_______________
</t>
  </si>
  <si>
    <t xml:space="preserve">31/07/2022
_______________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</si>
  <si>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mapa de riesgos Asistencia, atención y reparación integral a víctimas del conflicto armado e implementación de acciones de memoria, paz y reconciliación en Bogotá</t>
  </si>
  <si>
    <t>- Jefe de Oficina Alta Consejería de Paz, Víctimas y la Reconciliación
- Profesional Universitario y/o especializado Oficina Alta Consejería de Paz, Victimas y Reconciliación
- Profesional Universitario y/o especializado Oficina Alta Consejería de Paz, Victimas y Reconciliación
- Jefe de Oficina Alta Consejería de Paz, Víctimas y la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</si>
  <si>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Mapa de riesgo  Asistencia, atención y reparación integral a víctimas del conflicto armado e implementación de acciones de memoria, paz y reconciliación en Bogotá, actualizado.</t>
  </si>
  <si>
    <t>Se realizó el análisis de probabilidad por frecuencia y por tanto se redujo la valoración del riesgo antes de controles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</si>
  <si>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</si>
  <si>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</si>
  <si>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Adicionalmente se modificó el nombre utilizado como soporte a "Matriz de seguimiento AHI (mes) y correo electrónico" en la evidencia de los controles.
Se retiró la acción de tratamiento 50 de 2020 debido al cumplimiento de su término.
Se creó acción AP 17 del 2021 como parte del tratamiento del riesgo.</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</si>
  <si>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ajustaron las acciones de contingencia.
Se formulo acción de tratamiento</t>
  </si>
  <si>
    <t xml:space="preserve">- (AP#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
- (AP#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
_______________
</t>
  </si>
  <si>
    <t xml:space="preserve">- Comunicación personalizada a entidades distritales con asunto Parámetros de estudio y respuesta de solicitud de visto buenos a los procesos contractuales cuyo objeto esté referido a actividades de gestión documental en cumplimiento del artículo 24 del Decreto Distrital 514 de 2006
- Comunicación personalizada a entidades distritales con asunto Parámetros de estudio y respuesta de solicitud de visto buenos a los procesos contractuales cuyo objeto esté referido a actividades de gestión documental en cumplimiento del artículo 24 del Decreto Distrital 514 de 2006
_______________
</t>
  </si>
  <si>
    <t>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 se elimina, ya que es una acción que contempla varias líneas argumentativas con un alcance mayor a los controles definidos para el riesgo de corrupción.</t>
  </si>
  <si>
    <t xml:space="preserve">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t>
  </si>
  <si>
    <t xml:space="preserve">30/08/2022
30/11/2022
31/12/2022
_______________
</t>
  </si>
  <si>
    <t>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t>
  </si>
  <si>
    <t xml:space="preserve">- (AP# 1113 Aplicativo CHIE) Adelantar una socialización a los  enlaces contractuales de las dependencias sobre la estructuración de estudios y documentos previos para adelantar los procesos contractuales con fundamento en los procedimientos internos.
- (AP# 1114 Aplicativo CHIE) Adelantar la actualización de la 4231000-GS-081-Guía para la estructuración de estudios previos
_______________
</t>
  </si>
  <si>
    <t xml:space="preserve">31/12/2022
31/08/2022
_______________
</t>
  </si>
  <si>
    <t>Se realiza reprogramación del cumplimiento de la acción 2 "(AP# 114 Aplicativo CHIE) Adelantar la actualización de la 4231000-GS-081-Guía para la estructuración de estudios previos" la cual queda para cumplimiento el 31/08/2022.</t>
  </si>
  <si>
    <t>Se actualizaron las actividades de control N° 3 y 5, de tipo detectivo, que se encuentran documentadas en el procedimiento PR-382 Manejo de Caja Menor, que fue actualizado en enero de 2022 a su versión 02, para su correspondencia exacta en forma de redacción.</t>
  </si>
  <si>
    <t>Jefe de Oficina Jurídica</t>
  </si>
  <si>
    <t>Oficina Jurídica</t>
  </si>
  <si>
    <t>Jefe Oficina de Control Disciplinario Interno</t>
  </si>
  <si>
    <t>Oficina de Control Disciplinario Interno</t>
  </si>
  <si>
    <t xml:space="preserve">
Se modificaron controles preventivos en su redacción, de acuerdo con la actualización  del  procedimiento Ingreso de Transferencias Secundarias al Archivo General de Bogotá D.C. 2215300-PR-282</t>
  </si>
  <si>
    <t>Se ajustaron los controles conforme a la actualización del procedimiento</t>
  </si>
  <si>
    <t xml:space="preserve">- (AP# 1084 Aplicativo CHIE)  Revisar los formatos asociados al procedimiento, en busca de identificar mejoras que permitan fortalecer la gestión del riesgo.
- (AP# 1085 Aplicativo CHIE) PAA220-010-01 (Daruma): Verificar la implementación de los formatos ajustados.
_______________
</t>
  </si>
  <si>
    <r>
      <t xml:space="preserve">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</si>
</sst>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240A]d&quot; de &quot;mmmm&quot; de &quot;yyyy;@"/>
    <numFmt numFmtId="166" formatCode="0.0%"/>
  </numFmts>
  <fonts count="25"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0"/>
      <name val="Arial Narrow"/>
      <family val="2"/>
    </font>
    <font>
      <b/>
      <sz val="15"/>
      <color theme="1"/>
      <name val="Arial Narrow"/>
      <family val="2"/>
    </font>
    <font>
      <b/>
      <sz val="15"/>
      <color theme="4" tint="-0.249977111117893"/>
      <name val="Arial Narrow"/>
      <family val="2"/>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2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dashed">
        <color auto="1"/>
      </top>
      <bottom style="dashed">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26">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1" fillId="3" borderId="4" xfId="0" applyFont="1" applyFill="1" applyBorder="1" applyAlignment="1" applyProtection="1">
      <alignment horizontal="justify" vertical="center" wrapText="1"/>
      <protection hidden="1"/>
    </xf>
    <xf numFmtId="0" fontId="1" fillId="4" borderId="4" xfId="0" applyFont="1" applyFill="1" applyBorder="1" applyAlignment="1" applyProtection="1">
      <alignment horizontal="justify" vertical="center" wrapText="1"/>
      <protection hidden="1"/>
    </xf>
    <xf numFmtId="0" fontId="1"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justify" vertical="center" wrapText="1"/>
      <protection hidden="1"/>
    </xf>
    <xf numFmtId="0" fontId="1" fillId="9" borderId="4" xfId="0" applyFont="1" applyFill="1" applyBorder="1" applyAlignment="1" applyProtection="1">
      <alignment horizontal="justify" vertical="center" wrapText="1"/>
      <protection hidden="1"/>
    </xf>
    <xf numFmtId="0" fontId="6" fillId="2" borderId="4" xfId="0" applyFont="1" applyFill="1" applyBorder="1" applyAlignment="1" applyProtection="1">
      <alignment horizontal="justify" vertical="center" wrapText="1"/>
      <protection hidden="1"/>
    </xf>
    <xf numFmtId="0" fontId="1" fillId="5" borderId="4"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justify" vertical="center" wrapText="1"/>
      <protection hidden="1"/>
    </xf>
    <xf numFmtId="0" fontId="1" fillId="9" borderId="13" xfId="0" applyFont="1" applyFill="1" applyBorder="1" applyAlignment="1" applyProtection="1">
      <alignment horizontal="justify" vertical="center" wrapText="1"/>
      <protection hidden="1"/>
    </xf>
    <xf numFmtId="0" fontId="12" fillId="10" borderId="4" xfId="0" applyFont="1" applyFill="1" applyBorder="1" applyAlignment="1" applyProtection="1">
      <alignment horizontal="justify" vertical="center" wrapText="1"/>
      <protection hidden="1"/>
    </xf>
    <xf numFmtId="0" fontId="12" fillId="9" borderId="4" xfId="0" applyFont="1" applyFill="1" applyBorder="1" applyAlignment="1" applyProtection="1">
      <alignment horizontal="justify" vertical="center" wrapText="1"/>
      <protection hidden="1"/>
    </xf>
    <xf numFmtId="0" fontId="4" fillId="5" borderId="13" xfId="0" applyFont="1" applyFill="1" applyBorder="1" applyAlignment="1" applyProtection="1">
      <alignment horizontal="justify" vertical="center" wrapText="1"/>
      <protection hidden="1"/>
    </xf>
    <xf numFmtId="0" fontId="4" fillId="5" borderId="4" xfId="0" applyFont="1" applyFill="1" applyBorder="1" applyAlignment="1" applyProtection="1">
      <alignment horizontal="justify" vertical="center" wrapText="1"/>
      <protection hidden="1"/>
    </xf>
    <xf numFmtId="0" fontId="0" fillId="5" borderId="4" xfId="0" applyFill="1" applyBorder="1" applyAlignment="1" applyProtection="1">
      <alignment horizontal="justify" vertical="center" wrapText="1"/>
      <protection hidden="1"/>
    </xf>
    <xf numFmtId="0" fontId="8" fillId="5" borderId="4"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5" fillId="5" borderId="14" xfId="0" applyFont="1" applyFill="1" applyBorder="1" applyAlignment="1" applyProtection="1">
      <alignment horizontal="justify" vertical="center" wrapText="1"/>
      <protection hidden="1"/>
    </xf>
    <xf numFmtId="0" fontId="7" fillId="5" borderId="4" xfId="0" applyFont="1" applyFill="1" applyBorder="1" applyAlignment="1" applyProtection="1">
      <alignment horizontal="justify" vertical="center" wrapText="1"/>
      <protection hidden="1"/>
    </xf>
    <xf numFmtId="0" fontId="7" fillId="5" borderId="13" xfId="0" applyFont="1" applyFill="1" applyBorder="1" applyAlignment="1" applyProtection="1">
      <alignment horizontal="justify" vertical="center" wrapText="1"/>
      <protection hidden="1"/>
    </xf>
    <xf numFmtId="0" fontId="8" fillId="5" borderId="13" xfId="0" quotePrefix="1" applyFont="1" applyFill="1" applyBorder="1" applyAlignment="1" applyProtection="1">
      <alignment horizontal="justify" vertical="center" wrapText="1"/>
      <protection hidden="1"/>
    </xf>
    <xf numFmtId="0" fontId="9" fillId="5" borderId="13" xfId="0" applyFont="1" applyFill="1" applyBorder="1" applyAlignment="1" applyProtection="1">
      <alignment horizontal="justify" vertical="center" wrapText="1"/>
      <protection hidden="1"/>
    </xf>
    <xf numFmtId="0" fontId="9" fillId="5" borderId="4" xfId="0" applyFont="1" applyFill="1" applyBorder="1" applyAlignment="1" applyProtection="1">
      <alignment horizontal="justify" vertical="center" wrapText="1"/>
      <protection hidden="1"/>
    </xf>
    <xf numFmtId="0" fontId="4" fillId="12" borderId="4" xfId="0" applyFont="1" applyFill="1" applyBorder="1" applyAlignment="1" applyProtection="1">
      <alignment horizontal="justify" vertical="center" wrapText="1"/>
      <protection hidden="1"/>
    </xf>
    <xf numFmtId="0" fontId="0" fillId="5" borderId="13" xfId="0" applyFill="1" applyBorder="1" applyAlignment="1" applyProtection="1">
      <alignment horizontal="justify" vertical="center" wrapText="1"/>
      <protection hidden="1"/>
    </xf>
    <xf numFmtId="0" fontId="7" fillId="14" borderId="4" xfId="0" applyFont="1" applyFill="1" applyBorder="1" applyAlignment="1" applyProtection="1">
      <alignment horizontal="justify" vertical="center" wrapText="1"/>
      <protection hidden="1"/>
    </xf>
    <xf numFmtId="0" fontId="8" fillId="5" borderId="13" xfId="0" applyFont="1" applyFill="1" applyBorder="1" applyAlignment="1" applyProtection="1">
      <alignment horizontal="justify" vertical="center" wrapText="1"/>
      <protection hidden="1"/>
    </xf>
    <xf numFmtId="0" fontId="4" fillId="13" borderId="4" xfId="0" applyFont="1" applyFill="1" applyBorder="1" applyAlignment="1" applyProtection="1">
      <alignment horizontal="justify" vertical="center" wrapText="1"/>
      <protection hidden="1"/>
    </xf>
    <xf numFmtId="0" fontId="7" fillId="7" borderId="4"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4" fillId="15" borderId="4" xfId="0" applyFont="1" applyFill="1" applyBorder="1" applyAlignment="1" applyProtection="1">
      <alignment horizontal="justify" vertical="center" wrapText="1"/>
      <protection hidden="1"/>
    </xf>
    <xf numFmtId="0" fontId="7" fillId="12" borderId="4"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4" xfId="0" applyFont="1" applyFill="1" applyBorder="1" applyAlignment="1" applyProtection="1">
      <alignment horizontal="justify" vertical="center" wrapText="1"/>
      <protection hidden="1"/>
    </xf>
    <xf numFmtId="0" fontId="7" fillId="0" borderId="6" xfId="0" applyFont="1" applyBorder="1" applyAlignment="1" applyProtection="1">
      <alignment horizontal="justify" vertical="center" wrapText="1"/>
      <protection hidden="1"/>
    </xf>
    <xf numFmtId="0" fontId="0" fillId="5" borderId="4" xfId="0" quotePrefix="1" applyFill="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0" fontId="8" fillId="5" borderId="4"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3" xfId="0" applyFont="1" applyBorder="1" applyAlignment="1" applyProtection="1">
      <alignment wrapText="1"/>
      <protection hidden="1"/>
    </xf>
    <xf numFmtId="0" fontId="13" fillId="22" borderId="4" xfId="0" applyFont="1" applyFill="1" applyBorder="1" applyAlignment="1" applyProtection="1">
      <alignment horizontal="center" vertical="center" wrapText="1"/>
      <protection hidden="1"/>
    </xf>
    <xf numFmtId="0" fontId="1" fillId="16" borderId="4" xfId="0" applyFont="1" applyFill="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13" fillId="25" borderId="4" xfId="0" applyFont="1" applyFill="1" applyBorder="1" applyAlignment="1" applyProtection="1">
      <alignment horizontal="center" vertical="center" wrapText="1"/>
      <protection hidden="1"/>
    </xf>
    <xf numFmtId="0" fontId="13" fillId="25" borderId="4" xfId="0" applyFont="1" applyFill="1" applyBorder="1" applyAlignment="1" applyProtection="1">
      <alignment horizontal="center" vertical="center" textRotation="90"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horizontal="justify" vertical="center" wrapText="1"/>
      <protection hidden="1"/>
    </xf>
    <xf numFmtId="0" fontId="13" fillId="25" borderId="18" xfId="0" applyFont="1" applyFill="1" applyBorder="1" applyAlignment="1" applyProtection="1">
      <alignment horizontal="center" vertical="center" textRotation="90" wrapText="1"/>
      <protection hidden="1"/>
    </xf>
    <xf numFmtId="0" fontId="13" fillId="22" borderId="18" xfId="0" applyFont="1" applyFill="1" applyBorder="1" applyAlignment="1" applyProtection="1">
      <alignment horizontal="center" vertical="center" wrapText="1"/>
      <protection hidden="1"/>
    </xf>
    <xf numFmtId="0" fontId="13" fillId="25" borderId="18" xfId="0" applyFont="1" applyFill="1" applyBorder="1" applyAlignment="1" applyProtection="1">
      <alignment horizontal="center" vertical="center" wrapText="1"/>
      <protection hidden="1"/>
    </xf>
    <xf numFmtId="0" fontId="13" fillId="17" borderId="17" xfId="0" applyFont="1" applyFill="1" applyBorder="1" applyAlignment="1" applyProtection="1">
      <alignment horizontal="center" vertical="center" wrapText="1"/>
      <protection hidden="1"/>
    </xf>
    <xf numFmtId="164" fontId="0" fillId="0" borderId="4" xfId="0" applyNumberFormat="1" applyBorder="1" applyAlignment="1" applyProtection="1">
      <alignment horizontal="justify" vertical="center" wrapText="1"/>
      <protection hidden="1"/>
    </xf>
    <xf numFmtId="164" fontId="0" fillId="0" borderId="6" xfId="0" applyNumberFormat="1" applyBorder="1" applyAlignment="1" applyProtection="1">
      <alignment horizontal="justify" vertical="center" wrapText="1"/>
      <protection hidden="1"/>
    </xf>
    <xf numFmtId="164" fontId="0" fillId="0" borderId="11" xfId="0" applyNumberFormat="1" applyBorder="1" applyAlignment="1" applyProtection="1">
      <alignment horizontal="justify" vertical="center" wrapText="1"/>
      <protection hidden="1"/>
    </xf>
    <xf numFmtId="0" fontId="0" fillId="0" borderId="11" xfId="0" applyBorder="1" applyAlignment="1" applyProtection="1">
      <alignment horizontal="justify" vertical="center" wrapText="1"/>
      <protection hidden="1"/>
    </xf>
    <xf numFmtId="164" fontId="10" fillId="0" borderId="4" xfId="0" applyNumberFormat="1" applyFont="1" applyBorder="1" applyAlignment="1" applyProtection="1">
      <alignment horizontal="justify" vertical="center" wrapText="1"/>
      <protection hidden="1"/>
    </xf>
    <xf numFmtId="0" fontId="10" fillId="0" borderId="13" xfId="0" applyFont="1" applyBorder="1" applyAlignment="1" applyProtection="1">
      <alignment horizontal="justify" vertical="center" wrapText="1"/>
      <protection hidden="1"/>
    </xf>
    <xf numFmtId="0" fontId="13" fillId="25" borderId="14" xfId="0" applyFont="1" applyFill="1" applyBorder="1" applyAlignment="1" applyProtection="1">
      <alignment horizontal="center" vertical="center" wrapText="1"/>
      <protection hidden="1"/>
    </xf>
    <xf numFmtId="0" fontId="10" fillId="0" borderId="14" xfId="0" applyFont="1" applyBorder="1" applyAlignment="1" applyProtection="1">
      <alignment horizontal="justify" vertical="center" wrapText="1"/>
      <protection hidden="1"/>
    </xf>
    <xf numFmtId="0" fontId="13" fillId="22" borderId="22" xfId="0" applyFont="1" applyFill="1" applyBorder="1" applyAlignment="1" applyProtection="1">
      <alignment horizontal="center" vertical="center" wrapText="1"/>
      <protection hidden="1"/>
    </xf>
    <xf numFmtId="0" fontId="13" fillId="25" borderId="21" xfId="0" applyFont="1" applyFill="1" applyBorder="1" applyAlignment="1" applyProtection="1">
      <alignment horizontal="center" vertical="center" wrapText="1"/>
      <protection hidden="1"/>
    </xf>
    <xf numFmtId="0" fontId="10" fillId="0" borderId="22" xfId="0" applyFont="1" applyBorder="1" applyAlignment="1" applyProtection="1">
      <alignment horizontal="justify" vertical="center" wrapText="1"/>
      <protection hidden="1"/>
    </xf>
    <xf numFmtId="0" fontId="10" fillId="0" borderId="21" xfId="0" applyFont="1" applyBorder="1" applyAlignment="1" applyProtection="1">
      <alignment horizontal="justify" vertical="center" wrapText="1"/>
      <protection hidden="1"/>
    </xf>
    <xf numFmtId="0" fontId="13" fillId="25" borderId="20" xfId="0" applyFont="1" applyFill="1" applyBorder="1" applyAlignment="1" applyProtection="1">
      <alignment horizontal="center" vertical="center" wrapText="1"/>
      <protection hidden="1"/>
    </xf>
    <xf numFmtId="0" fontId="10" fillId="0" borderId="20" xfId="0" applyFont="1" applyBorder="1" applyAlignment="1" applyProtection="1">
      <alignment horizontal="justify" vertical="center" wrapText="1"/>
      <protection hidden="1"/>
    </xf>
    <xf numFmtId="0" fontId="13" fillId="22" borderId="13" xfId="0" applyFont="1" applyFill="1" applyBorder="1" applyAlignment="1" applyProtection="1">
      <alignment horizontal="center" vertical="center" wrapText="1"/>
      <protection hidden="1"/>
    </xf>
    <xf numFmtId="0" fontId="2" fillId="0" borderId="0" xfId="0" applyFont="1" applyBorder="1" applyAlignment="1" applyProtection="1">
      <alignment wrapText="1"/>
      <protection hidden="1"/>
    </xf>
    <xf numFmtId="0" fontId="1" fillId="7" borderId="0" xfId="0" applyFont="1" applyFill="1"/>
    <xf numFmtId="0" fontId="2" fillId="0" borderId="4" xfId="0" applyFont="1" applyBorder="1" applyAlignment="1" applyProtection="1">
      <alignment horizontal="center" vertical="center" wrapText="1"/>
      <protection hidden="1"/>
    </xf>
    <xf numFmtId="0" fontId="0" fillId="0" borderId="0" xfId="0" applyAlignment="1" applyProtection="1">
      <alignment wrapText="1"/>
      <protection hidden="1"/>
    </xf>
    <xf numFmtId="0" fontId="2" fillId="0" borderId="4" xfId="0" applyFont="1" applyBorder="1" applyAlignment="1" applyProtection="1">
      <alignment horizontal="center" vertical="center" textRotation="90" wrapText="1"/>
      <protection hidden="1"/>
    </xf>
    <xf numFmtId="0" fontId="0" fillId="0" borderId="0" xfId="0" applyProtection="1">
      <protection hidden="1"/>
    </xf>
    <xf numFmtId="0" fontId="1" fillId="0" borderId="0" xfId="0" applyFont="1" applyBorder="1" applyAlignment="1" applyProtection="1">
      <alignment horizontal="center" vertical="center"/>
      <protection hidden="1"/>
    </xf>
    <xf numFmtId="0" fontId="0" fillId="0" borderId="11" xfId="0" applyBorder="1" applyProtection="1">
      <protection hidden="1"/>
    </xf>
    <xf numFmtId="0" fontId="0" fillId="2" borderId="0" xfId="0" applyFill="1" applyBorder="1" applyProtection="1">
      <protection hidden="1"/>
    </xf>
    <xf numFmtId="0" fontId="0" fillId="0" borderId="0" xfId="0" applyBorder="1" applyProtection="1">
      <protection hidden="1"/>
    </xf>
    <xf numFmtId="0" fontId="15" fillId="27" borderId="0" xfId="0" applyFont="1" applyFill="1" applyBorder="1" applyAlignment="1" applyProtection="1">
      <alignment horizontal="center" vertical="center"/>
      <protection hidden="1"/>
    </xf>
    <xf numFmtId="0" fontId="18" fillId="13" borderId="0" xfId="0"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8" fillId="12" borderId="0" xfId="0" applyFont="1" applyFill="1" applyBorder="1" applyAlignment="1" applyProtection="1">
      <alignment horizontal="center" vertical="center"/>
      <protection hidden="1"/>
    </xf>
    <xf numFmtId="0" fontId="0" fillId="2" borderId="0" xfId="0" applyFont="1" applyFill="1" applyBorder="1" applyProtection="1">
      <protection hidden="1"/>
    </xf>
    <xf numFmtId="0" fontId="17" fillId="2" borderId="0" xfId="0" applyFont="1" applyFill="1" applyBorder="1" applyAlignment="1" applyProtection="1">
      <alignment horizontal="center" vertical="center"/>
      <protection hidden="1"/>
    </xf>
    <xf numFmtId="0" fontId="18" fillId="7" borderId="0" xfId="0" applyFont="1" applyFill="1" applyBorder="1" applyAlignment="1" applyProtection="1">
      <alignment horizontal="center" vertical="center"/>
      <protection hidden="1"/>
    </xf>
    <xf numFmtId="0" fontId="7" fillId="0" borderId="0" xfId="0" applyFont="1" applyBorder="1" applyProtection="1">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0" fillId="0" borderId="12" xfId="0" applyBorder="1" applyProtection="1">
      <protection hidden="1"/>
    </xf>
    <xf numFmtId="0" fontId="18" fillId="0" borderId="0" xfId="0" applyFont="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6" fillId="0" borderId="0" xfId="0" applyFont="1" applyBorder="1" applyProtection="1">
      <protection hidden="1"/>
    </xf>
    <xf numFmtId="0" fontId="19" fillId="7" borderId="0" xfId="0" applyFont="1" applyFill="1" applyBorder="1" applyAlignment="1" applyProtection="1">
      <alignment horizontal="center" vertical="center"/>
      <protection hidden="1"/>
    </xf>
    <xf numFmtId="0" fontId="19" fillId="13" borderId="0"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11" xfId="0" applyFont="1" applyBorder="1" applyAlignment="1" applyProtection="1">
      <alignment vertical="center"/>
      <protection hidden="1"/>
    </xf>
    <xf numFmtId="0" fontId="0" fillId="0" borderId="0" xfId="0" pivotButton="1" applyProtection="1">
      <protection hidden="1"/>
    </xf>
    <xf numFmtId="0" fontId="0" fillId="0" borderId="0" xfId="0" applyFill="1" applyAlignment="1">
      <alignment horizontal="center" vertical="center"/>
    </xf>
    <xf numFmtId="0" fontId="0" fillId="0" borderId="5" xfId="0" applyFill="1" applyBorder="1" applyAlignment="1">
      <alignment horizontal="center" vertical="center"/>
    </xf>
    <xf numFmtId="0" fontId="0" fillId="0" borderId="0" xfId="0" applyFill="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0" fillId="0" borderId="0" xfId="0" pivotButton="1" applyAlignment="1" applyProtection="1">
      <alignment wrapText="1"/>
      <protection hidden="1"/>
    </xf>
    <xf numFmtId="0" fontId="0" fillId="0" borderId="0" xfId="0" applyAlignment="1" applyProtection="1">
      <alignment horizontal="left" wrapText="1"/>
      <protection hidden="1"/>
    </xf>
    <xf numFmtId="0" fontId="0" fillId="0" borderId="0" xfId="0" applyNumberFormat="1" applyAlignment="1" applyProtection="1">
      <alignment wrapText="1"/>
      <protection hidden="1"/>
    </xf>
    <xf numFmtId="0" fontId="2" fillId="0" borderId="0" xfId="0" applyFont="1" applyAlignment="1" applyProtection="1">
      <alignment horizontal="center" vertical="center" wrapText="1"/>
      <protection hidden="1"/>
    </xf>
    <xf numFmtId="0" fontId="20" fillId="0" borderId="0" xfId="0" applyFont="1" applyProtection="1">
      <protection hidden="1"/>
    </xf>
    <xf numFmtId="0" fontId="21" fillId="0" borderId="0" xfId="0" applyFont="1" applyProtection="1">
      <protection hidden="1"/>
    </xf>
    <xf numFmtId="0" fontId="21" fillId="0" borderId="0" xfId="0" applyFont="1" applyAlignment="1" applyProtection="1">
      <alignment vertical="center"/>
      <protection hidden="1"/>
    </xf>
    <xf numFmtId="0" fontId="13" fillId="17" borderId="0" xfId="0" applyFont="1" applyFill="1" applyBorder="1" applyAlignment="1" applyProtection="1">
      <alignment vertical="center" wrapText="1"/>
      <protection hidden="1"/>
    </xf>
    <xf numFmtId="0" fontId="13" fillId="17" borderId="3" xfId="0" applyFont="1" applyFill="1" applyBorder="1" applyAlignment="1" applyProtection="1">
      <alignment vertical="center" wrapText="1"/>
      <protection hidden="1"/>
    </xf>
    <xf numFmtId="0" fontId="0" fillId="0" borderId="0" xfId="0" applyFill="1" applyProtection="1">
      <protection hidden="1"/>
    </xf>
    <xf numFmtId="0" fontId="1" fillId="0" borderId="15" xfId="0" applyFont="1" applyFill="1" applyBorder="1" applyAlignment="1" applyProtection="1">
      <alignment wrapText="1"/>
      <protection hidden="1"/>
    </xf>
    <xf numFmtId="0" fontId="13" fillId="25" borderId="17" xfId="0" applyFont="1" applyFill="1" applyBorder="1" applyAlignment="1" applyProtection="1">
      <alignment horizontal="center" vertical="center" wrapText="1"/>
      <protection hidden="1"/>
    </xf>
    <xf numFmtId="0" fontId="1" fillId="0" borderId="15" xfId="0" applyFont="1" applyFill="1" applyBorder="1" applyProtection="1">
      <protection hidden="1"/>
    </xf>
    <xf numFmtId="0" fontId="1" fillId="0" borderId="9" xfId="0" applyFont="1" applyFill="1" applyBorder="1" applyAlignment="1" applyProtection="1">
      <alignment horizontal="center" vertical="center"/>
      <protection hidden="1"/>
    </xf>
    <xf numFmtId="0" fontId="0" fillId="0" borderId="24" xfId="0" applyBorder="1" applyAlignment="1" applyProtection="1">
      <alignment horizontal="left" wrapText="1"/>
      <protection hidden="1"/>
    </xf>
    <xf numFmtId="0" fontId="0" fillId="0" borderId="24" xfId="0" applyNumberFormat="1" applyBorder="1" applyAlignment="1" applyProtection="1">
      <alignment wrapText="1"/>
      <protection hidden="1"/>
    </xf>
    <xf numFmtId="0" fontId="0" fillId="0" borderId="0" xfId="0" applyFill="1"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5" xfId="0" applyNumberFormat="1" applyFont="1" applyFill="1" applyBorder="1" applyAlignment="1" applyProtection="1">
      <alignment horizontal="center" vertical="center"/>
      <protection hidden="1"/>
    </xf>
    <xf numFmtId="165" fontId="2" fillId="2" borderId="4" xfId="0" applyNumberFormat="1" applyFont="1" applyFill="1" applyBorder="1" applyAlignment="1" applyProtection="1">
      <alignment horizontal="center" vertical="center" wrapText="1"/>
      <protection hidden="1"/>
    </xf>
    <xf numFmtId="0" fontId="13" fillId="18" borderId="5" xfId="0" applyFont="1" applyFill="1" applyBorder="1" applyAlignment="1" applyProtection="1">
      <alignment vertical="center" wrapText="1"/>
      <protection hidden="1"/>
    </xf>
    <xf numFmtId="0" fontId="13" fillId="18" borderId="0" xfId="0" applyFont="1" applyFill="1" applyBorder="1" applyAlignment="1" applyProtection="1">
      <alignment vertical="center" wrapText="1"/>
      <protection hidden="1"/>
    </xf>
    <xf numFmtId="0" fontId="13" fillId="18" borderId="9" xfId="0" applyFont="1" applyFill="1" applyBorder="1" applyAlignment="1" applyProtection="1">
      <alignment horizontal="center" vertical="center" wrapText="1"/>
      <protection hidden="1"/>
    </xf>
    <xf numFmtId="0" fontId="13" fillId="22" borderId="6" xfId="0" applyFont="1" applyFill="1" applyBorder="1" applyAlignment="1" applyProtection="1">
      <alignment vertical="center" wrapText="1"/>
      <protection hidden="1"/>
    </xf>
    <xf numFmtId="0" fontId="13" fillId="25" borderId="6" xfId="0" applyFont="1" applyFill="1" applyBorder="1" applyAlignment="1" applyProtection="1">
      <alignment horizontal="center" vertical="center" wrapText="1"/>
      <protection hidden="1"/>
    </xf>
    <xf numFmtId="0" fontId="13" fillId="22" borderId="11" xfId="0" applyFont="1" applyFill="1" applyBorder="1" applyAlignment="1" applyProtection="1">
      <alignment vertical="center" wrapText="1"/>
      <protection hidden="1"/>
    </xf>
    <xf numFmtId="0" fontId="13" fillId="25" borderId="11" xfId="0" applyFont="1" applyFill="1" applyBorder="1" applyAlignment="1" applyProtection="1">
      <alignment horizontal="center" vertical="center" wrapText="1"/>
      <protection hidden="1"/>
    </xf>
    <xf numFmtId="0" fontId="13" fillId="25" borderId="16" xfId="0" applyFont="1" applyFill="1" applyBorder="1" applyAlignment="1" applyProtection="1">
      <alignment horizontal="center" vertical="center" wrapText="1"/>
      <protection hidden="1"/>
    </xf>
    <xf numFmtId="0" fontId="22" fillId="24" borderId="8" xfId="0" applyFont="1" applyFill="1" applyBorder="1" applyAlignment="1" applyProtection="1">
      <alignment wrapText="1"/>
      <protection hidden="1"/>
    </xf>
    <xf numFmtId="0" fontId="22" fillId="24" borderId="10" xfId="0" applyFont="1" applyFill="1" applyBorder="1" applyAlignment="1" applyProtection="1">
      <alignment wrapText="1"/>
      <protection hidden="1"/>
    </xf>
    <xf numFmtId="0" fontId="13" fillId="22" borderId="8" xfId="0" applyFont="1" applyFill="1" applyBorder="1" applyAlignment="1" applyProtection="1">
      <alignment horizontal="center" vertical="center" wrapText="1"/>
      <protection hidden="1"/>
    </xf>
    <xf numFmtId="0" fontId="11" fillId="0" borderId="13" xfId="1" applyBorder="1" applyAlignment="1" applyProtection="1">
      <alignment horizontal="center" vertical="center" wrapText="1"/>
      <protection hidden="1"/>
    </xf>
    <xf numFmtId="9" fontId="2" fillId="0" borderId="4" xfId="0" applyNumberFormat="1" applyFont="1" applyBorder="1" applyAlignment="1" applyProtection="1">
      <alignment horizontal="center" vertical="center" textRotation="90" wrapText="1"/>
      <protection hidden="1"/>
    </xf>
    <xf numFmtId="166" fontId="2" fillId="0" borderId="4" xfId="0" applyNumberFormat="1" applyFont="1" applyBorder="1" applyAlignment="1" applyProtection="1">
      <alignment horizontal="center" vertical="center" wrapText="1"/>
      <protection hidden="1"/>
    </xf>
    <xf numFmtId="0" fontId="13" fillId="22" borderId="14" xfId="0" applyFont="1" applyFill="1" applyBorder="1" applyAlignment="1" applyProtection="1">
      <alignment horizontal="center" vertical="center" wrapText="1"/>
      <protection hidden="1"/>
    </xf>
    <xf numFmtId="164" fontId="10" fillId="0" borderId="14" xfId="0" applyNumberFormat="1" applyFont="1" applyBorder="1" applyAlignment="1" applyProtection="1">
      <alignment horizontal="justify" vertical="center" wrapText="1"/>
      <protection hidden="1"/>
    </xf>
    <xf numFmtId="0" fontId="2" fillId="0" borderId="5" xfId="0" applyFont="1" applyBorder="1" applyAlignment="1" applyProtection="1">
      <alignment wrapText="1"/>
      <protection hidden="1"/>
    </xf>
    <xf numFmtId="0" fontId="2" fillId="0" borderId="23"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wrapText="1"/>
      <protection hidden="1"/>
    </xf>
    <xf numFmtId="0" fontId="3" fillId="0" borderId="16" xfId="0" applyFont="1" applyBorder="1" applyAlignment="1" applyProtection="1">
      <alignment horizontal="left" vertical="center" wrapText="1"/>
      <protection hidden="1"/>
    </xf>
    <xf numFmtId="0" fontId="2" fillId="0" borderId="8" xfId="0" applyFont="1" applyBorder="1" applyAlignment="1" applyProtection="1">
      <alignment wrapText="1"/>
      <protection hidden="1"/>
    </xf>
    <xf numFmtId="0" fontId="13" fillId="18" borderId="18" xfId="0" applyFont="1" applyFill="1" applyBorder="1" applyAlignment="1" applyProtection="1">
      <alignment vertical="center" wrapText="1"/>
      <protection hidden="1"/>
    </xf>
    <xf numFmtId="0" fontId="13" fillId="18" borderId="16" xfId="0" applyFont="1" applyFill="1" applyBorder="1" applyAlignment="1" applyProtection="1">
      <alignment vertical="center" wrapText="1"/>
      <protection hidden="1"/>
    </xf>
    <xf numFmtId="0" fontId="13" fillId="18" borderId="17" xfId="0" applyFont="1" applyFill="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2" fillId="0" borderId="4" xfId="0" quotePrefix="1" applyFont="1" applyBorder="1" applyAlignment="1" applyProtection="1">
      <alignment horizontal="justify" vertical="center" wrapText="1"/>
      <protection hidden="1"/>
    </xf>
    <xf numFmtId="0" fontId="0" fillId="7" borderId="4" xfId="0" applyFill="1" applyBorder="1" applyAlignment="1" applyProtection="1">
      <alignment horizontal="justify" vertical="center" wrapText="1"/>
      <protection hidden="1"/>
    </xf>
    <xf numFmtId="0" fontId="0" fillId="0" borderId="0" xfId="0" applyAlignment="1">
      <alignment horizontal="center" vertical="center"/>
    </xf>
    <xf numFmtId="0" fontId="1" fillId="0" borderId="15" xfId="0" applyFont="1" applyFill="1" applyBorder="1" applyAlignment="1">
      <alignment horizontal="center" vertical="center"/>
    </xf>
    <xf numFmtId="0" fontId="15" fillId="12" borderId="0" xfId="0" applyFont="1" applyFill="1" applyAlignment="1">
      <alignment horizontal="left" vertical="center"/>
    </xf>
    <xf numFmtId="0" fontId="0" fillId="0" borderId="0" xfId="0" applyFill="1" applyAlignment="1">
      <alignment horizontal="left" vertical="center"/>
    </xf>
    <xf numFmtId="0" fontId="15" fillId="13" borderId="0" xfId="0" applyFont="1" applyFill="1" applyAlignment="1">
      <alignment horizontal="left" vertical="center"/>
    </xf>
    <xf numFmtId="0" fontId="8" fillId="7" borderId="0" xfId="0" applyFont="1" applyFill="1" applyAlignment="1">
      <alignment horizontal="left" vertical="center"/>
    </xf>
    <xf numFmtId="0" fontId="0" fillId="0" borderId="5" xfId="0" applyFill="1" applyBorder="1" applyAlignment="1">
      <alignment horizontal="left" vertical="center"/>
    </xf>
    <xf numFmtId="0" fontId="1" fillId="0" borderId="5" xfId="0" applyFont="1" applyFill="1" applyBorder="1" applyAlignment="1">
      <alignment horizontal="center" vertical="center"/>
    </xf>
    <xf numFmtId="0" fontId="2" fillId="0" borderId="4" xfId="0" applyFont="1" applyFill="1" applyBorder="1" applyAlignment="1" applyProtection="1">
      <alignment horizontal="center" vertical="center" wrapText="1"/>
      <protection hidden="1"/>
    </xf>
    <xf numFmtId="0" fontId="2" fillId="0" borderId="0" xfId="0" applyFont="1" applyFill="1" applyAlignment="1" applyProtection="1">
      <alignment wrapText="1"/>
      <protection hidden="1"/>
    </xf>
    <xf numFmtId="0" fontId="2" fillId="0" borderId="0" xfId="0" applyFont="1" applyAlignment="1" applyProtection="1">
      <alignment vertical="center" wrapText="1"/>
      <protection hidden="1"/>
    </xf>
    <xf numFmtId="0" fontId="2" fillId="0" borderId="27" xfId="0" applyFont="1" applyBorder="1" applyAlignment="1" applyProtection="1">
      <alignment wrapText="1"/>
      <protection hidden="1"/>
    </xf>
    <xf numFmtId="0" fontId="13" fillId="17" borderId="18" xfId="0" applyFont="1" applyFill="1" applyBorder="1" applyAlignment="1" applyProtection="1">
      <alignment horizontal="center" vertical="center" wrapText="1"/>
      <protection hidden="1"/>
    </xf>
    <xf numFmtId="0" fontId="13" fillId="17" borderId="4" xfId="0" applyFont="1" applyFill="1" applyBorder="1" applyAlignment="1" applyProtection="1">
      <alignment horizontal="center" vertical="center" wrapText="1"/>
      <protection hidden="1"/>
    </xf>
    <xf numFmtId="0" fontId="13" fillId="20" borderId="1" xfId="0" applyFont="1" applyFill="1" applyBorder="1" applyAlignment="1" applyProtection="1">
      <alignment horizontal="left" vertical="center" wrapText="1"/>
      <protection hidden="1"/>
    </xf>
    <xf numFmtId="0" fontId="13" fillId="20" borderId="2" xfId="0" applyFont="1" applyFill="1" applyBorder="1" applyAlignment="1" applyProtection="1">
      <alignment horizontal="left" vertical="center" wrapText="1"/>
      <protection hidden="1"/>
    </xf>
    <xf numFmtId="0" fontId="13" fillId="20" borderId="9" xfId="0" applyFont="1" applyFill="1" applyBorder="1" applyAlignment="1" applyProtection="1">
      <alignment horizontal="left" vertical="center" wrapText="1"/>
      <protection hidden="1"/>
    </xf>
    <xf numFmtId="0" fontId="13" fillId="20" borderId="19" xfId="0" applyFont="1" applyFill="1" applyBorder="1" applyAlignment="1" applyProtection="1">
      <alignment horizontal="left" vertical="center" wrapText="1"/>
      <protection hidden="1"/>
    </xf>
    <xf numFmtId="0" fontId="13" fillId="19" borderId="13"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13" fillId="23" borderId="13" xfId="0" applyFont="1" applyFill="1" applyBorder="1" applyAlignment="1" applyProtection="1">
      <alignment horizontal="center" vertical="center" wrapText="1"/>
      <protection hidden="1"/>
    </xf>
    <xf numFmtId="0" fontId="13" fillId="23" borderId="15" xfId="0" applyFont="1" applyFill="1" applyBorder="1" applyAlignment="1" applyProtection="1">
      <alignment horizontal="center" vertical="center" wrapText="1"/>
      <protection hidden="1"/>
    </xf>
    <xf numFmtId="0" fontId="13" fillId="23" borderId="14" xfId="0" applyFont="1" applyFill="1" applyBorder="1" applyAlignment="1" applyProtection="1">
      <alignment horizontal="center" vertical="center" wrapText="1"/>
      <protection hidden="1"/>
    </xf>
    <xf numFmtId="0" fontId="13" fillId="21" borderId="13" xfId="0" applyFont="1" applyFill="1" applyBorder="1" applyAlignment="1" applyProtection="1">
      <alignment horizontal="center" vertical="center" wrapText="1"/>
      <protection hidden="1"/>
    </xf>
    <xf numFmtId="0" fontId="13" fillId="21" borderId="15"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13" fillId="17" borderId="11" xfId="0" applyFont="1" applyFill="1" applyBorder="1" applyAlignment="1" applyProtection="1">
      <alignment horizontal="center" vertical="center" wrapText="1"/>
      <protection hidden="1"/>
    </xf>
    <xf numFmtId="0" fontId="13" fillId="17" borderId="0" xfId="0" applyFont="1" applyFill="1" applyBorder="1" applyAlignment="1" applyProtection="1">
      <alignment horizontal="center" vertical="center" wrapText="1"/>
      <protection hidden="1"/>
    </xf>
    <xf numFmtId="0" fontId="2" fillId="0" borderId="11"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2" fillId="0" borderId="6"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13" fillId="23" borderId="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5"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22" fillId="24" borderId="18" xfId="0" applyFont="1" applyFill="1" applyBorder="1" applyAlignment="1" applyProtection="1">
      <alignment horizontal="center" wrapText="1"/>
      <protection hidden="1"/>
    </xf>
    <xf numFmtId="0" fontId="13" fillId="24" borderId="5" xfId="0" applyFont="1" applyFill="1" applyBorder="1" applyAlignment="1" applyProtection="1">
      <alignment horizontal="center" vertical="center" wrapText="1"/>
      <protection hidden="1"/>
    </xf>
    <xf numFmtId="0" fontId="13" fillId="24" borderId="7"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5"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23" fillId="0" borderId="25"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27"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1" fillId="2" borderId="0" xfId="0" applyFont="1" applyFill="1" applyBorder="1" applyAlignment="1" applyProtection="1">
      <alignment horizontal="center" vertical="center" textRotation="90"/>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cellXfs>
  <cellStyles count="4">
    <cellStyle name="Hipervínculo" xfId="1" builtinId="8"/>
    <cellStyle name="Normal" xfId="0" builtinId="0"/>
    <cellStyle name="Normal 2" xfId="2" xr:uid="{00000000-0005-0000-0000-000002000000}"/>
    <cellStyle name="Porcentaje" xfId="3" builtinId="5"/>
  </cellStyles>
  <dxfs count="51">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protection hidden="1"/>
    </dxf>
    <dxf>
      <protection hidden="1"/>
    </dxf>
    <dxf>
      <protection hidden="1"/>
    </dxf>
    <dxf>
      <protection hidden="1"/>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[Mapa_de_Riesgos_Institucional_Corrupcion_2022_Version_4_SC.xlsx]Dependencias_Procesos!TablaDinámica2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NÚMERO DE RIESGOS POR DEPENDENCIA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Dependencias_Procesos!$A$4:$A$17</c:f>
              <c:strCache>
                <c:ptCount val="13"/>
                <c:pt idx="0">
                  <c:v>Dirección de Contratación</c:v>
                </c:pt>
                <c:pt idx="1">
                  <c:v>Dirección de Talento Humano</c:v>
                </c:pt>
                <c:pt idx="2">
                  <c:v>Dirección Distrital de Archivo de Bogotá</c:v>
                </c:pt>
                <c:pt idx="3">
                  <c:v>Oficina de Alta Consejería de Paz, Víctimas y Reconciliación</c:v>
                </c:pt>
                <c:pt idx="4">
                  <c:v>Oficina de Alta Consejería Distrital de Tecnologías de Información y Comunicaciones - TIC</c:v>
                </c:pt>
                <c:pt idx="5">
                  <c:v>Oficina de Control Disciplinario Interno</c:v>
                </c:pt>
                <c:pt idx="6">
                  <c:v>Oficina de Control Interno</c:v>
                </c:pt>
                <c:pt idx="7">
                  <c:v>Oficina de Tecnologías de la Información y las Comunicaciones</c:v>
                </c:pt>
                <c:pt idx="8">
                  <c:v>Oficina Jurídica</c:v>
                </c:pt>
                <c:pt idx="9">
                  <c:v>Subdirección de Imprenta Distrital</c:v>
                </c:pt>
                <c:pt idx="10">
                  <c:v>Subdirección de Servicios Administrativos</c:v>
                </c:pt>
                <c:pt idx="11">
                  <c:v>Subdirección Financiera</c:v>
                </c:pt>
                <c:pt idx="12">
                  <c:v>Subsecretaría de Servicio a la Ciudadanía</c:v>
                </c:pt>
              </c:strCache>
            </c:strRef>
          </c:cat>
          <c:val>
            <c:numRef>
              <c:f>Dependencias_Procesos!$B$4:$B$17</c:f>
              <c:numCache>
                <c:formatCode>General</c:formatCode>
                <c:ptCount val="13"/>
                <c:pt idx="0">
                  <c:v>2</c:v>
                </c:pt>
                <c:pt idx="1">
                  <c:v>3</c:v>
                </c:pt>
                <c:pt idx="2">
                  <c:v>2</c:v>
                </c:pt>
                <c:pt idx="3">
                  <c:v>1</c:v>
                </c:pt>
                <c:pt idx="4">
                  <c:v>1</c:v>
                </c:pt>
                <c:pt idx="5">
                  <c:v>1</c:v>
                </c:pt>
                <c:pt idx="6">
                  <c:v>1</c:v>
                </c:pt>
                <c:pt idx="7">
                  <c:v>2</c:v>
                </c:pt>
                <c:pt idx="8">
                  <c:v>1</c:v>
                </c:pt>
                <c:pt idx="9">
                  <c:v>1</c:v>
                </c:pt>
                <c:pt idx="10">
                  <c:v>4</c:v>
                </c:pt>
                <c:pt idx="11">
                  <c:v>2</c:v>
                </c:pt>
                <c:pt idx="12">
                  <c:v>2</c:v>
                </c:pt>
              </c:numCache>
            </c:numRef>
          </c:val>
          <c:extLst>
            <c:ext xmlns:c16="http://schemas.microsoft.com/office/drawing/2014/chart" uri="{C3380CC4-5D6E-409C-BE32-E72D297353CC}">
              <c16:uniqueId val="{00000004-AA26-4C54-9538-A97B064FD9AA}"/>
            </c:ext>
          </c:extLst>
        </c:ser>
        <c:dLbls>
          <c:dLblPos val="outEnd"/>
          <c:showLegendKey val="0"/>
          <c:showVal val="1"/>
          <c:showCatName val="0"/>
          <c:showSerName val="0"/>
          <c:showPercent val="0"/>
          <c:showBubbleSize val="0"/>
        </c:dLbls>
        <c:gapWidth val="182"/>
        <c:axId val="717269312"/>
        <c:axId val="717265048"/>
      </c:barChart>
      <c:catAx>
        <c:axId val="71726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65048"/>
        <c:crosses val="autoZero"/>
        <c:auto val="1"/>
        <c:lblAlgn val="ctr"/>
        <c:lblOffset val="100"/>
        <c:noMultiLvlLbl val="0"/>
      </c:catAx>
      <c:valAx>
        <c:axId val="717265048"/>
        <c:scaling>
          <c:orientation val="minMax"/>
        </c:scaling>
        <c:delete val="1"/>
        <c:axPos val="b"/>
        <c:numFmt formatCode="General" sourceLinked="1"/>
        <c:majorTickMark val="none"/>
        <c:minorTickMark val="none"/>
        <c:tickLblPos val="nextTo"/>
        <c:crossAx val="717269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[Mapa_de_Riesgos_Institucional_Corrupcion_2022_Version_4_SC.xlsx]Dependencias_Procesos!TablaDinámica3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Dependencias_Procesos!$B$26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Dependencias_Procesos!$A$27:$A$44</c:f>
              <c:strCache>
                <c:ptCount val="17"/>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Seguridad y Salud en el Trabajo</c:v>
                </c:pt>
                <c:pt idx="10">
                  <c:v>Gestión de Servicios Administrativos</c:v>
                </c:pt>
                <c:pt idx="11">
                  <c:v>Gestión del Sistema Distrital de Servicio a la Ciudadanía</c:v>
                </c:pt>
                <c:pt idx="12">
                  <c:v>Gestión Documental Interna</c:v>
                </c:pt>
                <c:pt idx="13">
                  <c:v>Gestión Estratégica de Talento Humano</c:v>
                </c:pt>
                <c:pt idx="14">
                  <c:v>Gestión Financiera</c:v>
                </c:pt>
                <c:pt idx="15">
                  <c:v>Gestión Jurídica</c:v>
                </c:pt>
                <c:pt idx="16">
                  <c:v>Gestión, Administración y Soporte de infraestructura y Recursos tecnológicos</c:v>
                </c:pt>
              </c:strCache>
            </c:strRef>
          </c:cat>
          <c:val>
            <c:numRef>
              <c:f>Dependencias_Procesos!$B$27:$B$44</c:f>
              <c:numCache>
                <c:formatCode>General</c:formatCode>
                <c:ptCount val="17"/>
                <c:pt idx="0">
                  <c:v>1</c:v>
                </c:pt>
                <c:pt idx="1">
                  <c:v>1</c:v>
                </c:pt>
                <c:pt idx="2">
                  <c:v>2</c:v>
                </c:pt>
                <c:pt idx="3">
                  <c:v>1</c:v>
                </c:pt>
                <c:pt idx="4">
                  <c:v>1</c:v>
                </c:pt>
                <c:pt idx="5">
                  <c:v>1</c:v>
                </c:pt>
                <c:pt idx="6">
                  <c:v>1</c:v>
                </c:pt>
                <c:pt idx="7">
                  <c:v>2</c:v>
                </c:pt>
                <c:pt idx="8">
                  <c:v>2</c:v>
                </c:pt>
                <c:pt idx="9">
                  <c:v>1</c:v>
                </c:pt>
                <c:pt idx="10">
                  <c:v>1</c:v>
                </c:pt>
                <c:pt idx="11">
                  <c:v>2</c:v>
                </c:pt>
                <c:pt idx="12">
                  <c:v>1</c:v>
                </c:pt>
                <c:pt idx="13">
                  <c:v>2</c:v>
                </c:pt>
                <c:pt idx="14">
                  <c:v>2</c:v>
                </c:pt>
                <c:pt idx="15">
                  <c:v>1</c:v>
                </c:pt>
                <c:pt idx="16">
                  <c:v>1</c:v>
                </c:pt>
              </c:numCache>
            </c:numRef>
          </c:val>
          <c:extLst>
            <c:ext xmlns:c16="http://schemas.microsoft.com/office/drawing/2014/chart" uri="{C3380CC4-5D6E-409C-BE32-E72D297353CC}">
              <c16:uniqueId val="{00000003-9178-4760-AE89-2D7F63177546}"/>
            </c:ext>
          </c:extLst>
        </c:ser>
        <c:dLbls>
          <c:dLblPos val="outEnd"/>
          <c:showLegendKey val="0"/>
          <c:showVal val="1"/>
          <c:showCatName val="0"/>
          <c:showSerName val="0"/>
          <c:showPercent val="0"/>
          <c:showBubbleSize val="0"/>
        </c:dLbls>
        <c:gapWidth val="182"/>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1"/>
        <c:axPos val="b"/>
        <c:numFmt formatCode="General" sourceLinked="1"/>
        <c:majorTickMark val="none"/>
        <c:minorTickMark val="none"/>
        <c:tickLblPos val="nextTo"/>
        <c:crossAx val="717272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4</xdr:col>
      <xdr:colOff>1125260</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9525</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309848</xdr:colOff>
      <xdr:row>1</xdr:row>
      <xdr:rowOff>84044</xdr:rowOff>
    </xdr:from>
    <xdr:to>
      <xdr:col>8</xdr:col>
      <xdr:colOff>605117</xdr:colOff>
      <xdr:row>21</xdr:row>
      <xdr:rowOff>160244</xdr:rowOff>
    </xdr:to>
    <xdr:graphicFrame macro="">
      <xdr:nvGraphicFramePr>
        <xdr:cNvPr id="3" name="Gráfico 2">
          <a:extLst>
            <a:ext uri="{FF2B5EF4-FFF2-40B4-BE49-F238E27FC236}">
              <a16:creationId xmlns:a16="http://schemas.microsoft.com/office/drawing/2014/main" id="{DD72550D-B16F-4463-8836-3D75ABAE17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304800</xdr:colOff>
      <xdr:row>25</xdr:row>
      <xdr:rowOff>111778</xdr:rowOff>
    </xdr:from>
    <xdr:to>
      <xdr:col>8</xdr:col>
      <xdr:colOff>571500</xdr:colOff>
      <xdr:row>47</xdr:row>
      <xdr:rowOff>154641</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todolog&#237;a%20riesgos/Matr&#237;oz%20riesgos%20M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sar%20Arcos/Desktop/Alcald&#237;a%20Bogot&#225;/Metodolog&#237;a%20riesgos%20Alcald&#237;a/Instrumento/Formatos/2021/Nuevos/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OFA_proceso_o_proyect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Mapa_riesgos"/>
      <sheetName val="Frecuencia"/>
      <sheetName val="Factibilidad"/>
      <sheetName val="Exposición"/>
      <sheetName val="Enc_Imp_Corrupción"/>
      <sheetName val="Imp_Pro"/>
      <sheetName val="Imp_proy"/>
      <sheetName val="Texto_Act_Control1"/>
      <sheetName val="Texto_Act_Control2"/>
      <sheetName val="Texto_Act_Control3"/>
      <sheetName val="Texto_Act_Control4"/>
      <sheetName val="Texto_Act_Control5"/>
      <sheetName val="Texto_Act_Control6"/>
      <sheetName val="Texto_Act_Control7"/>
      <sheetName val="Texto_Act_Control8"/>
      <sheetName val="Texto_Act_Control9"/>
      <sheetName val="Texto_Act_Control10"/>
      <sheetName val="Texto_Act_Control11"/>
      <sheetName val="Texto_Act_Control12"/>
      <sheetName val="Texto_Act_Control13"/>
      <sheetName val="Texto_Act_Control14"/>
      <sheetName val="Texto_Act_Control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844.386139467591" createdVersion="6" refreshedVersion="7" minRefreshableVersion="3" recordCount="23" xr:uid="{74BF4AD6-9E63-481B-838F-4FDD38F5A1F6}">
  <cacheSource type="worksheet">
    <worksheetSource ref="A11:CB34" sheet="Mapa_riesgos"/>
  </cacheSource>
  <cacheFields count="104">
    <cacheField name="Proceso / Proyecto de inversión" numFmtId="0">
      <sharedItems count="23">
        <s v="Asesoría Técnica y Proyectos en Materia TIC"/>
        <s v="Contratación"/>
        <s v="Control Disciplinario"/>
        <s v="Elaboración de Impresos y Registro Distrital"/>
        <s v="Estrategia de Tecnologías de la Información y las Comunicaciones"/>
        <s v="Evaluación del Sistema de Control Interno"/>
        <s v="Gestión de Recursos Físicos"/>
        <s v="Gestión del Sistema Distrital de Servicio a la Ciudadanía"/>
        <s v="Gestión de la Función Archivística y del Patrimonio Documental del Distrito Capital"/>
        <s v="Gestión Jurídica"/>
        <s v="Gestión, Administración y Soporte de infraestructura y Recursos tecnológicos"/>
        <s v="Gestión de Seguridad y Salud en el Trabajo"/>
        <s v="Gestión de Servicios Administrativos"/>
        <s v="Gestión Documental Interna"/>
        <s v="Gestión Estratégica de Talento Humano"/>
        <s v="Gestión Financiera"/>
        <s v="Asistencia, atención y reparación integral a víctimas del conflicto armado e implementación de acciones de memoria, paz y reconciliación en Bogotá"/>
        <s v="Comunicación Pública" u="1"/>
        <s v="7869 Implementación del modelo de gobierno abierto, accesible e incluyente de Bogotá" u="1"/>
        <s v="7868 Desarrollo institucional para una gestión pública eficiente" u="1"/>
        <s v="Internacionalización de Bogotá" u="1"/>
        <s v="Fortalecimiento de la Administración y la Gestión Pública Distrital" u="1"/>
        <s v="Direccionamiento Estratégico" u="1"/>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Descripción del riesgo" numFmtId="0">
      <sharedItems longText="1"/>
    </cacheField>
    <cacheField name="Fuente del riesgo" numFmtId="0">
      <sharedItems/>
    </cacheField>
    <cacheField name="Clasificación o tipo de riesgo" numFmtId="0">
      <sharedItems/>
    </cacheField>
    <cacheField name="Riesgo estratégic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OPA's y consultas asociados" numFmtId="0">
      <sharedItems/>
    </cacheField>
    <cacheField name="Otros procesos del Sistema de Gestión de Calidad"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6"/>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5.3343359999999994E-3" maxValue="0.1764"/>
    </cacheField>
    <cacheField name="impacto residual" numFmtId="0">
      <sharedItems/>
    </cacheField>
    <cacheField name="Valor porcentual impacto residual" numFmtId="166">
      <sharedItems containsSemiMixedTypes="0" containsString="0" containsNumber="1" minValue="0.14238281250000001" maxValue="0.75"/>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características)" numFmtId="0">
      <sharedItems/>
    </cacheField>
    <cacheField name="Producto (acciones características)" numFmtId="0">
      <sharedItems longText="1"/>
    </cacheField>
    <cacheField name="Fecha de inicio (acciones características)" numFmtId="0">
      <sharedItems/>
    </cacheField>
    <cacheField name="Fecha de terminación (acciones características)" numFmtId="0">
      <sharedItems/>
    </cacheField>
    <cacheField name="Acciones (valoración):_x000a__x000a_Probabilidad_x000a_---------------_x000a_Impacto" numFmtId="0">
      <sharedItems longText="1"/>
    </cacheField>
    <cacheField name="Responsable de ejecución (acciones valoración)" numFmtId="0">
      <sharedItems/>
    </cacheField>
    <cacheField name="Producto (acciones valoración)" numFmtId="0">
      <sharedItems longText="1"/>
    </cacheField>
    <cacheField name="Fecha de inicio (acciones valoración)" numFmtId="0">
      <sharedItems/>
    </cacheField>
    <cacheField name="Fecha de terminación (acciones valoración)"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2-02-09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1-02-19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20-03-05T00:00:00" maxDate="2021-05-04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1-07-16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12-0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2-02-08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2-10-01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2-09-07T00:00:00"/>
    </cacheField>
    <cacheField name="Aspecto(s) que cambiaron10" numFmtId="0">
      <sharedItems/>
    </cacheField>
    <cacheField name="Descripción de los cambios efectuados10" numFmtId="0">
      <sharedItems longText="1"/>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 name="Área" numFmtId="0">
      <sharedItems count="28">
        <s v="Oficina de Alta Consejería Distrital de Tecnologías de Información y Comunicaciones - TIC"/>
        <s v="Dirección de Contratación"/>
        <s v="Oficina de Control Disciplinario Interno"/>
        <s v="Subdirección de Imprenta Distrital"/>
        <s v="Oficina de Tecnologías de la Información y las Comunicaciones"/>
        <s v="Oficina de Control Interno"/>
        <s v="Subdirección de Servicios Administrativos"/>
        <s v="Subsecretaría de Servicio a la Ciudadanía"/>
        <s v="Dirección Distrital de Archivo de Bogotá"/>
        <s v="Oficina Jurídica"/>
        <s v="Dirección de Talento Humano"/>
        <s v="Subdirección Financiera"/>
        <s v="Oficina de Alta Consejería de Paz, Víctimas y Reconciliación"/>
        <s v="Subsecretaría Técnica" u="1"/>
        <s v=" Oficina de Control Interno " u="1"/>
        <s v="Oficina Asesora de Planeación" u="1"/>
        <s v=" Oficina Asesora de Jurídica" u="1"/>
        <s v="Oficina Consejería de Comunicaciones" u="1"/>
        <s v="Alta Consejería Distrital de Tecnologías de Información y Comunicaciones - TIC" u="1"/>
        <s v="Oficina Asesora de Jurídica" u="1"/>
        <s v=" Oficina de Control Interno Disciplinario" u="1"/>
        <s v=" Oficina de Tecnologías de la Información y las Comunicaciones" u="1"/>
        <s v="Oficina de Consejería de Comunicaciones" u="1"/>
        <s v="Dirección Distrital de Desarrollo Institucional" u="1"/>
        <s v="Dirección Distrital de Relaciones Internacionales" u="1"/>
        <s v="Alta Consejería para los Derechos de las Víctimas, la Paz y la Reconciliación" u="1"/>
        <s v="Subsecretaría Distrital de Fortalecimiento Institucional" u="1"/>
        <s v="Oficina de Control Interno Disciplinario"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4844.386141782408" createdVersion="6" refreshedVersion="7" minRefreshableVersion="3" recordCount="23" xr:uid="{C6E5ACE6-FB74-4714-A30B-9BB6C3137F71}">
  <cacheSource type="worksheet">
    <worksheetSource ref="A11:CA34" sheet="Mapa_riesgos"/>
  </cacheSource>
  <cacheFields count="103">
    <cacheField name="Proceso / Proyecto de inversión" numFmtId="0">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iesgo estratégic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OPA's y consultas asociados" numFmtId="0">
      <sharedItems/>
    </cacheField>
    <cacheField name="Otros procesos del Sistema de Gestión de Calidad"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6"/>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5.3343359999999994E-3" maxValue="0.1764"/>
    </cacheField>
    <cacheField name="impacto residual" numFmtId="0">
      <sharedItems/>
    </cacheField>
    <cacheField name="Valor porcentual impacto residual" numFmtId="166">
      <sharedItems containsSemiMixedTypes="0" containsString="0" containsNumber="1" minValue="0.14238281250000001" maxValue="0.75"/>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características)" numFmtId="0">
      <sharedItems/>
    </cacheField>
    <cacheField name="Producto (acciones características)" numFmtId="0">
      <sharedItems longText="1"/>
    </cacheField>
    <cacheField name="Fecha de inicio (acciones características)" numFmtId="0">
      <sharedItems/>
    </cacheField>
    <cacheField name="Fecha de terminación (acciones características)" numFmtId="0">
      <sharedItems/>
    </cacheField>
    <cacheField name="Acciones (valoración):_x000a__x000a_Probabilidad_x000a_---------------_x000a_Impacto" numFmtId="0">
      <sharedItems longText="1"/>
    </cacheField>
    <cacheField name="Responsable de ejecución (acciones valoración)" numFmtId="0">
      <sharedItems/>
    </cacheField>
    <cacheField name="Producto (acciones valoración)" numFmtId="0">
      <sharedItems longText="1"/>
    </cacheField>
    <cacheField name="Fecha de inicio (acciones valoración)" numFmtId="0">
      <sharedItems/>
    </cacheField>
    <cacheField name="Fecha de terminación (acciones valoración)"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2-02-09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1-02-19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20-03-05T00:00:00" maxDate="2021-05-04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1-07-16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12-0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2-02-08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2-10-01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2-09-07T00:00:00"/>
    </cacheField>
    <cacheField name="Aspecto(s) que cambiaron10" numFmtId="0">
      <sharedItems/>
    </cacheField>
    <cacheField name="Descripción de los cambios efectuados10" numFmtId="0">
      <sharedItems longText="1"/>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s v="Asesorar  Técnicamente  y  formular  Proyectos  en  materia  TIC,  para  la  ejecución  del  Plan  Distrital  de  Desarrollo  y  las  Políticas, Directrices  y  Lineamientos  TIC  en  el  Distrito  Capital."/>
    <s v="Inicia con la formulación del Plan de Acción, del Proyecto de Inversión y de la Política, Directriz o Lineamiento en materia de TIC y de transformación Digital; continúa con la Asesoría Técnica o formulación y ejecución de Proyectos, culminando con el seguimiento de las actividades que se desarrollan dentro del proceso y la presentación de informes."/>
    <s v="Jefe de Oficina Alta Consejería Distrital de Tecnologías de la Información y las Comunicaciones -TIC-"/>
    <s v="Misional"/>
    <s v="Ejecutar las Asesorías Técnicas y Proyectos en materia TIC y Transformación digital"/>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Corrupción"/>
    <s v="Fraude interno"/>
    <s v="Sí"/>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4. Promover procesos de transformación digital en la Secretaría General para aportar a la gestión pública eficiente."/>
    <s v="- -- Ningún trámite y/o procedimiento administrativo_x000a__x000a_"/>
    <s v="- Ningún otro proceso en el Sistema de Gestión de Calidad_x000a__x000a__x000a__x000a_"/>
    <s v="- No aplica_x000a__x000a__x000a__x000a_"/>
    <s v="Muy baja (1)"/>
    <n v="0.2"/>
    <s v="Menor (2)"/>
    <s v="Menor (2)"/>
    <s v="Moderado (3)"/>
    <s v="Leve (1)"/>
    <s v="Leve (1)"/>
    <s v="Menor (2)"/>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_x000a_Queda como evidencia Informe parcial/Final del proyecto 4130000-FT-1159 Correo electrónico/solicitud aprobación del informe, Correo electrónico/ajustes informe parcial o final del proyect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04E-2"/>
    <s v="Catastrófico (5)"/>
    <n v="0.75"/>
    <s v="Extremo"/>
    <s v="Se tienen dos actividades que actúan como puntos de control para prevención y detección del riesgo sin embargo, la zona con y sin controles permanece constante, ubicándose en zona extrema (1.5)"/>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4 Aplicativo CHIE)  Revisar los formatos asociados al procedimiento, en busca de identificar mejoras que permitan fortalecer la gestión del riesgo._x000a_- (AP# 1085 Aplicativo CHIE) PAA220-010-01 (Daruma): Verificar la implementación de los formatos ajustados._x000a__x000a__x000a__x000a__x000a__x000a__x000a__x000a__x000a_________________x000a__x000a__x000a__x000a__x000a__x000a__x000a__x000a__x000a__x000a__x000a_"/>
    <s v="- Profesionales responsables de Riesgos en la ACDTIC_x000a_- Profesionales responsables de Riesgos en la ACDTIC_x000a__x000a__x000a__x000a__x000a__x000a__x000a__x000a__x000a_________________x000a__x000a__x000a__x000a__x000a__x000a__x000a__x000a__x000a__x000a__x000a_"/>
    <s v="- Reunión de revisión de Formatos._x000a_- Reunión de verificación implementación  de Formatos._x000a__x000a__x000a__x000a__x000a__x000a__x000a__x000a__x000a_________________x000a__x000a__x000a__x000a__x000a__x000a__x000a__x000a__x000a__x000a__x000a_"/>
    <s v="15/03/2022_x000a_01/07/2022_x000a__x000a__x000a__x000a__x000a__x000a__x000a__x000a__x000a_________________x000a__x000a__x000a__x000a__x000a__x000a__x000a__x000a__x000a__x000a__x000a_"/>
    <s v="30/06/2022_x000a_30/12/2022_x000a__x000a__x000a__x000a__x000a__x000a__x000a__x000a__x000a_______________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_x000a_- Actualizar el mapa de riesgos Asesoría Técnica y Proyectos en Materia TIC"/>
    <s v="- Jefe de Oficina Alta Consejería Distrital de Tecnologías de la Información y las Comunicaciones -TIC-_x000a_- Jefe Oficina de la Alta Consejería Distrital de TIC_x000a__x000a__x000a__x000a__x000a__x000a__x000a__x000a_- Jefe de Oficina Alta Consejería Distrital de Tecnologías de la Información y las Comunicaciones -TIC-"/>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_x000a_- Mapa de riesg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 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d v="2021-11-3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09-06T00:00:00"/>
    <s v="_x000a__x000a_Análisis de controles_x000a__x000a_"/>
    <s v="Se ajustaron los controles conforme a la actualización del procedimiento"/>
    <s v=""/>
    <s v="_x000a__x000a__x000a__x000a_"/>
    <s v=""/>
    <s v=""/>
    <s v="_x000a__x000a__x000a__x000a_"/>
    <s v=""/>
    <x v="0"/>
  </r>
  <r>
    <x v="1"/>
    <s v="Coordinar los procesos de contratación de bienes, servicios y obras, para el funcionamiento y el cumplimento de las metas y objetivos de la Secretaría General de la Alcaldía Mayor de Bogotá, mediante una gestión transparente, eficiente y oportuna."/>
    <s v="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
    <s v="Director(a) de Contratación"/>
    <s v="Apoyo operativo"/>
    <s v="Verificar los estudios y documentos previos._x000a_Fase (propósito): Fortalecer la gestión corporativa, jurídica y la estrategia de comunicación conforme con las necesidades de la operación misional de la Entidad."/>
    <s v="Posibilidad de afectación reputacional por pérdida de la confianza ciudadana en la gestión contractual de la Entidad, debido a decisiones ajustadas a intereses propios o de terceros durante la etapa precontractual con el fin de celebrar un contrato"/>
    <s v="Corrupción"/>
    <s v="Fraude interno"/>
    <s v="No"/>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3 Fortalecimiento de la capacidad institucional de la Secretaría General_x000a__x000a__x000a__x000a_"/>
    <s v="Muy baja (1)"/>
    <n v="0.2"/>
    <s v="Catastrófico (5)"/>
    <s v="Mayor (4)"/>
    <s v="Mayor (4)"/>
    <s v="Moderado (3)"/>
    <s v="Leve (1)"/>
    <s v="Catastrófico (5)"/>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_x000a_- 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0.5625"/>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13 Aplicativo CHIE) Adelantar una socialización a los  enlaces contractuales de las dependencias sobre la estructuración de estudios y documentos previos para adelantar los procesos contractuales con fundamento en los procedimientos internos._x000a_- (AP# 1114 Aplicativo CHIE) Adelantar la actualización de la 4231000-GS-081-Guía para la estructuración de estudios previos_x000a__x000a__x000a__x000a__x000a__x000a__x000a__x000a__x000a_________________x000a__x000a__x000a__x000a__x000a__x000a__x000a__x000a__x000a__x000a__x000a_"/>
    <s v="- Director de Contratación _x000a_- Director de Contratación _x000a__x000a__x000a__x000a__x000a__x000a__x000a__x000a__x000a_________________x000a__x000a__x000a__x000a__x000a__x000a__x000a__x000a__x000a__x000a__x000a_"/>
    <s v="- Evidencias de la socialización adelantada_x000a_- Guía para la estructuración de estudios previos-4231000-GS-081 actualizada_x000a__x000a__x000a__x000a__x000a__x000a__x000a__x000a__x000a_________________x000a__x000a__x000a__x000a__x000a__x000a__x000a__x000a__x000a__x000a__x000a_"/>
    <s v="01/07/2022_x000a_01/02/2022_x000a__x000a__x000a__x000a__x000a__x000a__x000a__x000a__x000a_________________x000a__x000a__x000a__x000a__x000a__x000a__x000a__x000a__x000a__x000a__x000a_"/>
    <s v="31/12/2022_x000a_31/08/2022_x000a__x000a__x000a__x000a__x000a__x000a__x000a__x000a__x000a_______________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08-24T00:00:00"/>
    <s v="_x000a__x000a__x000a__x000a_"/>
    <s v="Se realiza reprogramación del cumplimiento de la acción 2 &quot;(AP# 114 Aplicativo CHIE) Adelantar la actualización de la 4231000-GS-081-Guía para la estructuración de estudios previos&quot; la cual queda para cumplimiento el 31/08/2022."/>
    <s v=""/>
    <s v="_x000a__x000a__x000a__x000a_"/>
    <s v=""/>
    <s v=""/>
    <s v="_x000a__x000a__x000a__x000a_"/>
    <s v=""/>
    <x v="1"/>
  </r>
  <r>
    <x v="1"/>
    <s v="Coordinar los procesos de contratación de bienes, servicios y obras, para el funcionamiento y el cumplimento de las metas y objetivos de la Secretaría General de la Alcaldía Mayor de Bogotá, mediante una gestión transparente, eficiente y oportuna."/>
    <s v="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
    <s v="Director(a) de Contratación"/>
    <s v="Apoyo operativo"/>
    <s v="Supervisar la ejecución de los contratos y/o convenios, y la conformidad de los productos, servicios y obras contratados para el proceso."/>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Corrupción"/>
    <s v="Fraude interno"/>
    <s v="No"/>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Catastrófico (5)"/>
    <s v="Mayor (4)"/>
    <s v="Mayor (4)"/>
    <s v="Moderado (3)"/>
    <s v="Leve (1)"/>
    <s v="Catastrófico (5)"/>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0.5625"/>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0 Aplicativo CHIE) 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Evidencias de las socializaciones adelantadas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30/11/2022_x000a__x000a__x000a__x000a__x000a__x000a__x000a__x000a__x000a__x000a_______________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x v="1"/>
  </r>
  <r>
    <x v="2"/>
    <s v="Lograr  la  notificación  oportuna  y  ajustada  a  la  normatividad  de  las  decisiones  administrativas  y  establecer  los  fallos  absolutorios o condenatorios,  ajustados  a  la  normativa,  los  procedimientos  y  protocolos  dispuestos  por  la  Secretaría  General,  para  estos  efectos."/>
    <s v="El proceso inicia con la recepción de las quejas y/o los informes relacionados con la incurrencia en presuntas faltas disciplinarias por parte de los servidores públicos y finaliza con las notificaciones correspondientes, una vez se haya surtido el procedimiento señalado en la ley 734 de 2002."/>
    <s v="Jefe Oficina de Control Interno Disciplinario"/>
    <s v="Control"/>
    <s v="Evaluar las quejas o informes e iniciar proceso ordinario o verbal según proceda"/>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Corrupción"/>
    <s v="Ejecución y administración de procesos"/>
    <s v="No"/>
    <s v="- Alta rotación de personal generando retrasos en la curva de aprendizaje y represamiento de trámites._x000a_- Dificultades en la transferencia de conocimiento entre los servidores que se vinculan y retiran de la entidad._x000a_- Falta de personal para priorizar los procesos disciplinarios que llevan largo tiempo en la dependencia y/o asuntos próximos a vencerse._x000a_- Presentarse una situación de conflicto de interés y no manifestarlo._x000a_- Dificultad en la implementación de la normatividad disciplinaria por modificación de legislación.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institucional por impunidad disciplinaria._x000a_- Investigación disciplinaria por parte del ente de control correspondiente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a_- 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tramitar las actuaciones derivadas de la declaratoria de prescripción y/o caduc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9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6 Aplicativo CHIE) Actualizar los procedimientos verbal y ordinario conforme a la normatividad del nuevo Código General Disciplinario._x000a_- (AP# 1077 Aplicativo CHIE) Definir e implementar una estrategia de divulgación, en materia preventiva disciplinaria, dirigida a los funcionarios y colaboradores de la Secretaría General._x000a_- (AP# 1078 Aplicativo CHIE)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_______________x000a__x000a__x000a__x000a__x000a__x000a__x000a__x000a__x000a__x000a__x000a_"/>
    <s v="- Jefe de la Oficina de Control Interno Disciplinario_x000a_- Jefe de la Oficina de Control Interno Disciplinario_x000a_- Jefe de la Oficina de Control Interno Disciplinario_x000a__x000a__x000a__x000a__x000a__x000a__x000a__x000a_________________x000a__x000a__x000a__x000a__x000a__x000a__x000a__x000a__x000a__x000a__x000a_"/>
    <s v="- Procedimientos verbal y ordinario actualizados._x000a_- Estrategia de divulgación definida e implementada._x000a_- Informes cuatrimestrales sobre acciones preventivas, materialización de riesgos de corrupción y denuncias de posibles actos de corrupción recibidas en el período._x000a__x000a__x000a__x000a__x000a__x000a__x000a__x000a_________________x000a__x000a__x000a__x000a__x000a__x000a__x000a__x000a__x000a__x000a__x000a_"/>
    <s v="01/03/2022_x000a_14/02/2022_x000a_29/04/2022_x000a__x000a__x000a__x000a__x000a__x000a__x000a__x000a_________________x000a__x000a__x000a__x000a__x000a__x000a__x000a__x000a__x000a__x000a__x000a_"/>
    <s v="30/08/2022_x000a_30/11/2022_x000a_31/12/2022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Interno Disciplinario, con el fin de tramitar las actuaciones derivadas de la declaratoria de prescripción y/o caducidad._x000a__x000a__x000a__x000a__x000a__x000a__x000a_- Actualizar el mapa de riesgos Control Disciplinario"/>
    <s v="- Jefe Oficina de Control Interno Disciplinario_x000a_- Jefe Oficina de Control Interno Disciplinario._x000a_- Jefe Oficina de Control Interno Disciplinario._x000a__x000a__x000a__x000a__x000a__x000a__x000a_- Jefe Oficina de Control Interno Disciplinario"/>
    <s v="- Notificación realizada d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d v="2022-07-06T00:00:00"/>
    <s v="_x000a__x000a__x000a__x000a_Tratamiento del riesgo"/>
    <s v="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
    <s v=""/>
    <s v="_x000a__x000a__x000a__x000a_"/>
    <s v=""/>
    <s v=""/>
    <s v="_x000a__x000a__x000a__x000a_"/>
    <s v=""/>
    <x v="2"/>
  </r>
  <r>
    <x v="3"/>
    <s v="Elaborar  los  impresos  de  los  trabajos  de  artes  gráficas  requeridos  por  las  entidades,  organismos  y  órganos  de  control  del  Distrito Capital  y  garantizar  la  eficacia  y  transparencia  pública  con  la  publicación  de  los  actos  y  documentos  administrativos  en  el  Registro Distrital."/>
    <s v="Inicia con las solicitudes de las entidades, organismos y órganos de control del Distrito Capital para la impresión de trabajos de artes gráficas  y  para  la  publicación  de  actos  y  documentos  administrativos;  finaliza  con  el  producto  terminado  y  con  la  publicación  en  el sistema  de  información  e  impresión  del  Registro  Distrital."/>
    <s v="Subdirector(a) de Imprenta Distrital"/>
    <s v="Misional"/>
    <s v="Recibir y custodiar los insumos y materas primas durante el proceso de producción y elaborar los impresos de conformidad con las características técnicas requeridas hasta la entrega del producto terminado al almacé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Corrupción"/>
    <s v="Fraude interno"/>
    <s v="No"/>
    <s v="- Posible vulnerabilidad en los controles de utilización de infraestructura y del recurso humano._x000a_- Falta de transparencia en las actuaciones._x000a__x000a__x000a__x000a__x000a__x000a__x000a__x000a_"/>
    <s v="- Tendencia a la personalización de productos, los cuales no se elaboran en la Subdirección de Imprenta Distrital._x000a_- Intención de soborno de terceros a funcionarios del Subdirección de Imprenta Distrital, para la realización de trabajos de impresión de artes gráficas, ajenos a la administración distrital._x000a_- Presiones o motivaciones individuales, sociales o colectivas, que inciten a la realizar conductas contrarias al deber ser._x000a__x000a__x000a__x000a__x000a__x000a__x000a_"/>
    <s v="- Reducción de disponibilidades de recursos técnicos, intelectuales y materiales para el cumplimiento de la demanda oficial de servicios._x000a_- La buena reputación de la Subdirección de Imprenta Distrital y por consiguiente la Secretaría General de la Alcaldía Mayor de Bogotá, D.C., se vería afectada, lo cual generaría desconfianza ante las partes interesadas._x000a__x000a__x000a__x000a__x000a__x000a__x000a__x000a_"/>
    <s v="3. Consolidar una gestión pública eficiente, a través del desarrollo de capacidades institucionales, para contribuir a la generación de valor público."/>
    <s v="- Impresión de artes gráficas para las entidades del Distrito Capital (OPA)_x000a__x000a_"/>
    <s v="- Ningún otro proceso en el Sistema de Gestión de Calidad_x000a__x000a__x000a__x000a_"/>
    <s v="- No aplica_x000a__x000a__x000a__x000a_"/>
    <s v="Muy baja (1)"/>
    <n v="0.2"/>
    <s v="Leve (1)"/>
    <s v="Menor (2)"/>
    <s v="Menor (2)"/>
    <s v="Leve (1)"/>
    <s v="Leve (1)"/>
    <s v="Menor (2)"/>
    <s v="Moderado (3)"/>
    <n v="0.6"/>
    <s v="Moderado"/>
    <s v="El proceso estima que el riesgo se ubica en una zona moderada, debido a que el riesgo no se ha materializado en los últimos cuatro años, sin embargo, ante su materialización, podrían presentarse los efectos significativos, señalados en la encuesta del Departamento Administrativo de la Función Pública._x0009_"/>
    <s v="- 1 El procedimiento producción de artes gráficas para entidades Distritales 4211200-PR-098 indica que el Profesional Universitario (Producción), autorizado(a) por el (la) Subdirector(a) Técnico(a) de la Imprenta Distrital, cada vez que elabora un trabajo de artes gráficas verifica y relaciona los datos del trabajo solicitado así como las especificaciones técnicas del mismo en la orden de producción. La(s) fuente(s) de información utilizadas es(son) la solicitud de trabajos de artes gráficas con sus soportes y la respuesta de viabilidad a la misma. En caso de evidenciar observaciones, desviaciones o diferencias, se notifica al Subdirector(a) de la Imprenta Distrital en reunión semanal de seguimiento a producción y se registran en el formato &quot;Reunión producción Imprenta Distrital&quot; 2213300-FT-836. De lo contrario, se genera la respectiva orden de producción en el sistema EMLAZE._x000a_- 2 El procedimiento producción de artes gráficas para entidades Distritales 4211200-PR-098 indica que el Profesional Universitario (Producción), autorizado(a) por el (la) Subdirector(a) Técnico(a) de la Imprenta Distrital, cada vez que ejecuta el cierre de una orden de producción compara los resultados de utilización de recursos para el cumplimiento de la orden de producción, con respecto a los planeados en su emisión. La(s) fuente(s) de información utilizadas es(son) el registro de contador de tiros o equivalentes de cada máquina (Impresoras y CTP) y la trazabilidad respectiva de cada orden de producción generada en el sistema EMLAZE. En caso de evidenciar observaciones, desviaciones o diferencias, notifica al Subdirector(a) de la Imprenta Distrital en reunión semanal de seguimiento a producción y se registra en el formato &quot;Reunión producción Imprenta Distrital&quot;, 2213300-FT-836. De lo contrario, se realiza el cierre de la respectiva orden de producción en el sistema EMLAZE.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laboración de impresos y Registro Distrital indica que el (la) Subdirector(a) Técnico(a) de la Imprenta Distrital, autorizado(a) por el Manual de funciones vigente, cada vez que se identifique la materialización del riesgo realizará divulgación interna de los resultados del fallo, con el fin de concientizar al personal de las consecuencias de los errores._x000a_- 2 El mapa de riesgos del proceso Elaboración de impresos y Registro Distrital indica que el (la) Subdirector(a) Técnico(a) de la Imprenta Distrital, autorizado(a) por el Manual de funciones vigente, cada vez que se identifique la materialización del riesgo realizará un análisis de la casuística de la materialización del riesgo para mejorar o implementar nuevos controles que prevean su recurrencia.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33749999999999997"/>
    <s v="Moderado"/>
    <s v="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17 Aplicativo CHIE) Realizar análisis de los actuales puntos de control del procedimiento de producción de artes gráficas para entidades distritales y su vulnerabilidad para con posibilidad de materialización del riesgo._x000a__x000a__x000a__x000a__x000a__x000a__x000a__x000a__x000a__x000a_________________x000a__x000a__x000a__x000a__x000a__x000a__x000a__x000a__x000a__x000a__x000a_"/>
    <s v="- El (la) Subdirector(a) Técnico(a) de la Imprenta Distrital_x000a__x000a__x000a__x000a__x000a__x000a__x000a__x000a__x000a__x000a_________________x000a__x000a__x000a__x000a__x000a__x000a__x000a__x000a__x000a__x000a__x000a_"/>
    <s v="- Informe de resultados del análisis.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2/2022_x000a__x000a__x000a__x000a__x000a__x000a__x000a__x000a__x000a__x000a_________________x000a__x000a__x000a__x000a__x000a__x000a__x000a__x000a__x000a__x000a__x000a_"/>
    <s v="- Reportar 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a la Oficina Asesora de Planeación en el informe de monitoreo en caso que tenga fallo._x000a_- Ejecutar las acciones inherentes a la Subdirección de Imprenta Distrital, determinadas en el fallo,_x000a__x000a__x000a__x000a__x000a__x000a__x000a__x000a_- Actualizar el mapa de riesgos Elaboración de Impresos y Registro Distrital"/>
    <s v="- Subdirector(a) de Imprenta Distrital_x000a_- Subdirector(a) de Imprenta Distrital_x000a__x000a__x000a__x000a__x000a__x000a__x000a__x000a_- Subdirector(a) de Imprenta Distrital"/>
    <s v="- Notificación realizada d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reporte de monitoreo a la Oficina Asesora de Planeación en caso que el riesgo tenga fallo definitivo._x000a_- Plan de acción para el cumplimiento del fallo._x000a__x000a__x000a__x000a__x000a__x000a__x000a__x000a_- Mapa de riesg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Cambio proyecto de inversión._x000a_Fila 126, 127, 128, 142 y 143 : Cambio de ejecución a &quot;Siempre&quot;_x000a_Fila 189: Cambio a &quot;Reducir&quot;_x000a_Fila 214,215,215, 224y 225: Se borra contenido inicial  por cambio de solidez._x000a_"/>
    <d v="2021-12-13T00:00:00"/>
    <s v="Identificación del riesgo_x000a_Análisis antes de controles_x000a_Análisis de controles_x000a_Análisis después de controles_x000a_Tratamiento del riesgo"/>
    <s v="Se ajustó la identificación del riesgo._x000a_Se ajustó la redacción y evaluación de los controles según los criterios definidos._x000a_Se incluyeron los controles correctivos._x000a_Se ajustaron las acciones de contingencia._x000a_Se definieron las acciones de tratamiento a implementar en la vigencia 2022._x000a_Se actualizó el contexto de la gestión del proceso._x000a_El riesgo se fusionó con el riesgo de corrupción denominado “Desvío de recursos físicos o económicos para la elaboración de trabajos de artes gráficas dirigidos a personas u organismos que no hacen parte de la Administración Distrital, con el fin de obtener dádivas o beneficio a nombre propio”. "/>
    <s v=""/>
    <s v="_x000a__x000a__x000a__x000a_"/>
    <s v=""/>
    <s v=""/>
    <s v="_x000a__x000a__x000a__x000a_"/>
    <s v=""/>
    <s v=""/>
    <s v="_x000a__x000a__x000a__x000a_"/>
    <s v=""/>
    <s v=""/>
    <s v="_x000a__x000a__x000a__x000a_"/>
    <s v=""/>
    <s v=""/>
    <s v="_x000a__x000a__x000a__x000a_"/>
    <s v=""/>
    <x v="3"/>
  </r>
  <r>
    <x v="4"/>
    <s v="Solucionar las necesidades y/o requerimientos tecnológicos con el fin de apoyar los procesos de la Secretaría General, que promueva y facilite el desarrollo de la estrategia de uso y apropiación de TI. Así como también permitir el acceso a la información autorizada por la  entidad  y  los  grupos  de  interés  considerando  criterios  de fiabilidad,  disponibilidad,  usabilidad,  eficiencia  y  seguridad de la información que deben ser utilizados por los responsables de los procesos. Elaborar y realizar el seguimiento del Plan Estratégico de Tecnologías de la Información y las Comunicaciones (PETI), basado en la arquitectura empresarial de TI con los proyectos de TI."/>
    <s v="Inicia  con  la  identificación  y  consolidación  de  las  necesidades  de  tecnológicas,  la  formulación  del  plan  estratégico  de  TIC,  la actualización  y  definición  de  lineamientos  en  materia  de  TIC  y  seguridad  de  la  información,  continúa  con  la  implementación  y monitoreo  de  los  planes  y  proyectos  de  tecnología  considerando  criterios  de  confiabilidad,  eficiencia  y  oportunidad,  seguridad  de  la información y finaliza con la verificación de cumplimiento del proceso y la implementación de acciones para asegurar el cumplimiento normativo, el tratamiento de los hallazgos y prevención de riesgos como seguimiento y mejora continua del proceso."/>
    <s v="Jefe Oficina de Tecnologías de la Información y las Comunicaciones"/>
    <s v="Estratégico"/>
    <s v="Formular el Plan Estratégico  de Tecnologías de la Información y las Comunicaciones "/>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Corrupción"/>
    <s v="Ejecución y administración de procesos"/>
    <s v="Sí"/>
    <s v="- Conflicto de intereses._x000a_- Desatención a las observaciones encontradas, requisitos legales y técnicos establecidos en la formulación en los proyectos establecidos para la definición del PETI_x000a_- Falta de Transparencia en las actuaciones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4. Promover procesos de transformación digital en la Secretaría General para aportar a la gestión pública eficiente."/>
    <s v="- -- Ningún trámite y/o procedimiento administrativo_x000a__x000a_"/>
    <s v="- Todos los procesos en el Sistema de Gestión de Calidad_x000a__x000a__x000a__x000a_"/>
    <s v="- No aplica_x000a__x000a__x000a__x000a_"/>
    <s v="Muy baja (1)"/>
    <n v="0.2"/>
    <s v="Leve (1)"/>
    <s v="Menor (2)"/>
    <s v="Menor (2)"/>
    <s v="Menor (2)"/>
    <s v="Menor (2)"/>
    <s v="Menor (2)"/>
    <s v="Mayor (4)"/>
    <n v="0.8"/>
    <s v="Alto"/>
    <s v="La valoración del riesgo antes de control quedó en escala de probabilidad de frecuencia de posible a MUY BAJA. Se recalifica el impacto del riesgo dando como resultado: disminución en el impacto de catastrófico a MAYOR. En consecuencia bajó de zona resultante Extrema a zona ALTA._x0009__x0009_"/>
    <s v="- 1 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Evidencia de Reunión 2213100-FT-449 Aprobación Fase I y II  o Memorando electrónico 2211600-FT-011 Aprobación Fase I y II o Correo electrónico Aprobación Fase I y II._x000a_- 2 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Evidencia de Reunión 2213100-FT-449 Aprobación Fase III y IV  o Memorando electrónico 2211600-FT-011 Aprobación Fase III y IV o Correo electrónico Aprobación Fase III y IV._x000a_- 3 Elaboración y Seguimiento de PETI basado en la AE(PR-116) PC#8 indica que Comité Institucional de Gestión y Desempeño y el Jefe de la Oficina TIC , autorizado(a) por manual de funciones, Cuando se aprueb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En caso contrario se aprueba el documento PETI y se procede a solicitar su publicación para su posterior socialización y ejecución Acta 2211600-FT-008 Comité Institucional de Gestión y Desempeño Aprobación PETI y/o Correo Electrónico con observaciones presentadas ante el Comité Institucional de Gestión y Desempeño._x000a_- 4 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En caso contrario se remite el formato de seguimiento trimestral mediante memorando electrónico a la Oficina TIC Memorando 2211600-FT-011_x000a_Remitiendo seguimiento trimestral y Seguimiento Trimestral PETI 4204000-FT-1138._x000a_- 5 Elaboración y Seguimiento de PETI basado en la AE (PR- 116) PC# 13 indica que El Profesional designado , autorizado(a) por El Jefe de la Oficina de Tecnologías de la Información y las Comunicaciones, trimestralmente verifica el registro de avance del PETI.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n caso contrario el profesional designado por la Oficina TIC solicita la publicación del seguimiento en la página web de la Secretaría General, conforme al procedimiento 4204000-PR-359 “Publicación de Información en los Portales y Micrositios Web de la Secretaría General”. Evidencia de Reunión  2213100-FT-449 Retroalimentación Resultado de evaluación y/o Correo Retroalimentación Resultado de evaluación  y Seguimiento Trimestral PETI 4204000-FT-1138 .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Estrategia TI indica que el jefe de la Oficina TIC's, autorizado(a) por el manual de especifico de funciones y competencias laborales, cada vez que se identifique la materialización de un riesgo se Verifica el alcance del presunto hecho del área solicitante, luego de esto se procede a notificar el rechazo de la solicitud para redefinir el proyecto en caso de que considere de carácter estratégico y finalmente se ajusta el PETI._x0009__x0009__x0009__x0009__x0009__x0009__x0009__x0009_.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60000000000000009"/>
    <s v="Alto"/>
    <s v="La valoración del riesgo después de controles quedó en escala de probabilidad MUY BAJA y el impacto bajo de catastrófico a MAYOR. En consecuencia deja el riesgo en zona resultante ALTA."/>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6 Aplicativo CHIE) Sensibilizar a integrantes de los procesos con el fin de fortalecer la aplicación de controles en los proceso_x000a__x000a__x000a__x000a__x000a__x000a__x000a__x000a__x000a__x000a_________________x000a__x000a_- (AP# 1086 Aplicativo CHIE) Sensibilizar a integrantes de los procesos con el fin de fortalecer la aplicación de controles en los proceso_x000a__x000a__x000a__x000a__x000a__x000a__x000a__x000a__x000a_"/>
    <s v="- Jefe de la OTIC_x000a__x000a__x000a__x000a__x000a__x000a__x000a__x000a__x000a__x000a_________________x000a__x000a_- Jefe de la OTIC_x000a__x000a__x000a__x000a__x000a__x000a__x000a__x000a__x000a_"/>
    <s v="- Sensibilización a los integrantes del proceso_x000a__x000a__x000a__x000a__x000a__x000a__x000a__x000a__x000a__x000a_________________x000a__x000a_- Sensibilización a los integrantes del proceso_x000a__x000a__x000a__x000a__x000a__x000a__x000a__x000a__x000a_"/>
    <s v="28/02/2022_x000a__x000a__x000a__x000a__x000a__x000a__x000a__x000a__x000a__x000a_________________x000a__x000a_28/02/2022_x000a__x000a__x000a__x000a__x000a__x000a__x000a__x000a__x000a_"/>
    <s v="30/05/2022_x000a__x000a__x000a__x000a__x000a__x000a__x000a__x000a__x000a__x000a_________________x000a__x000a_30/05/2022_x000a__x000a__x000a__x000a__x000a__x000a__x000a__x000a__x000a_"/>
    <s v="- Reportar 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a la Oficina Asesora de Planeación en el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Estrategia de Tecnologías de la Información y las Comunicaciones, actualizado."/>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d v="2021-09-03T00:00:00"/>
    <s v="_x000a__x000a_Análisis de controles_x000a__x000a_Tratamiento del riesgo"/>
    <s v="Se ajustan las actividades de control, conforme a la última actualización efectuada al procedimiento 2213200-PR-116 “Elaboración y seguimiento del plan estratégico de TI basado en la arquitectura empresarial de TI”._x000a_Se cambia fecha fin real de la acción preventiva # 3 en las actividades 1 (CHIE 768) y 2 (CHIE 769)."/>
    <d v="2021-12-15T00:00:00"/>
    <s v="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x v="4"/>
  </r>
  <r>
    <x v="5"/>
    <s v="Evaluar la efectividad del Sistema de Control Interno de manera independiente, objetiva y oportuna a través de las auditorías internas (de gestión o de la calidad), evaluaciones, reportes o informes de ley o seguimientos, que permitan generar valor, contribuyendo con el  mejoramiento  continuo  en  la  gestión  institucional  de  la  Secretaría  General,  bajo  el  enfoque  de  auditorías  basadas  en  riesgos,  de acuerdo  con  el  Plan  Anual  de  Auditorias  de  cada  vigencia."/>
    <s v="El proceso inicia con la planificación de la evaluación al Sistema de Control Interno y termina con el seguimiento a la implementación de las acciones de mejora y la generación de alertas tempranas para prevenir el incumplimiento de las acciones, de conformidad con el Plan Anual de Auditorias de cada vigencia."/>
    <s v="Jefe Oficina de Control Interno"/>
    <s v="Control"/>
    <s v="Desarrollar la fase de ejecución de la auditoria interna (de gestión o de la calidad), evaluación, reportes o informes de ley o seguimiento."/>
    <s v="Posibilidad de afectación reputacional por uso indebido de información privilegiada para beneficio propio o de un tercero, debido a debilidades en el proceder ético del auditor"/>
    <s v="Corrupción"/>
    <s v="Ejecución y administración de procesos"/>
    <s v="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indica que el Jefe de la Oficina de Control Interno, autorizado(a) por el  Manual Específico de Funciones y Competencias Laboral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para su ajuste. De lo contrario, queda como evidencia el Programa de Trabajo y la documentación de papeles de trabajo 4201000-FT-1026. ._x000a_- 2 El procedimiento de Auditorías Internas de Gestión PR-006 indica que el Jefe de la Oficina de Control Interno, autorizado(a) por el  Manual Específico de Funciones y Competencias Laboral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De lo contrario, queda como evidencia el compromiso ético firmado.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Preventivo_x000a__x000a__x000a__x000a__x000a__x000a__x000a__x000a__x000a__x000a__x000a__x000a__x000a__x000a__x000a__x000a__x000a__x000a_"/>
    <s v="2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40%_x000a__x000a__x000a__x000a__x000a__x000a__x000a__x000a__x000a__x000a__x000a__x000a__x000a__x000a__x000a__x000a__x000a__x000a_"/>
    <s v="- 1 El mapa de riesgos del proceso de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7.1999999999999995E-2"/>
    <s v="Mayor (4)"/>
    <n v="0.60000000000000009"/>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9 Aplicativo CHIE) Realizar dos talleres internos de fortalecimiento de la ética del auditor._x000a__x000a__x000a__x000a__x000a__x000a__x000a__x000a__x000a__x000a_________________x000a__x000a__x000a__x000a__x000a__x000a__x000a__x000a__x000a__x000a__x000a_"/>
    <s v="- Jefe de la Oficina de Control Interno_x000a__x000a__x000a__x000a__x000a__x000a__x000a__x000a__x000a__x000a_________________x000a__x000a__x000a__x000a__x000a__x000a__x000a__x000a__x000a__x000a__x000a_"/>
    <s v="- 2 talleres internos realizados._x000a__x000a__x000a__x000a__x000a__x000a__x000a__x000a__x000a__x000a_________________x000a__x000a__x000a__x000a__x000a__x000a__x000a__x000a__x000a__x000a__x000a_"/>
    <s v="01/04/2022_x000a__x000a__x000a__x000a__x000a__x000a__x000a__x000a__x000a__x000a_________________x000a__x000a__x000a__x000a__x000a__x000a__x000a__x000a__x000a__x000a__x000a_"/>
    <s v="30/09/2022_x000a__x000a__x000a__x000a__x000a__x000a__x000a__x000a__x000a__x000a_________________x000a__x000a__x000a__x000a__x000a__x000a__x000a__x000a__x000a__x000a__x000a_"/>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s v=""/>
    <s v="_x000a__x000a__x000a__x000a_"/>
    <s v=""/>
    <s v=""/>
    <s v="_x000a__x000a__x000a__x000a_"/>
    <s v=""/>
    <s v=""/>
    <s v="_x000a__x000a__x000a__x000a_"/>
    <s v=""/>
    <s v=""/>
    <s v="_x000a__x000a__x000a__x000a_"/>
    <s v=""/>
    <s v=""/>
    <s v="_x000a__x000a__x000a__x000a_"/>
    <s v=""/>
    <x v="5"/>
  </r>
  <r>
    <x v="6"/>
    <s v="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
    <s v="Inicia  con  la  formulación  de  acciones  y  programación  de  recursos  de  acuerdo  con  las  necesidades  para  la  gestión  de  los  recursos físicos,  continúa  con  la  administración  y  control  de  los  bienes  y  finaliza  con  el  seguimiento  y  mejora  del  proceso."/>
    <s v="Subdirector(a) de Servicios Administrativos"/>
    <s v="Apoyo operativo"/>
    <s v="Gestionar los recursos necesarios para el ingreso a bodega y registro en los inventarios de los bienes objeto de solicitud."/>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Corrupción"/>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ayor (4)"/>
    <s v="Leve (1)"/>
    <s v="Moderado (3)"/>
    <s v="Menor (2)"/>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_x000a_- 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_x000a_- 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inconsistencias presentadas.._x000a_- 2 El mapa de riesgos del proceso Gestión de Recursos Físicos indica que Subdirector (a) de Servicios Administrativos, autorizado(a) por Manual de Funciones y Competencias Laborales, cada vez que se identifique la materialización del riesgo realiza reporte al responsable del proceso.._x000a_- 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33750000000000002"/>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12 Aplicativo CHI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_x000a__x000a__x000a__x000a__x000a__x000a__x000a__x000a__x000a__x000a_________________x000a__x000a__x000a__x000a__x000a__x000a__x000a__x000a__x000a__x000a__x000a_"/>
    <s v="- Profesional Especializado y Contratista_x000a__x000a__x000a__x000a__x000a__x000a__x000a__x000a__x000a__x000a_________________x000a__x000a__x000a__x000a__x000a__x000a__x000a__x000a__x000a__x000a__x000a_"/>
    <s v="- Listado conformado con la información de los Gestores de dependencia delegados por los jefes de pendencia para el año 2022.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29/07/2022_x000a__x000a__x000a__x000a__x000a__x000a__x000a__x000a__x000a__x000a_______________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x v="6"/>
  </r>
  <r>
    <x v="6"/>
    <s v="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
    <s v="Inicia  con  la  formulación  de  acciones  y  programación  de  recursos  de  acuerdo  con  las  necesidades  para  la  gestión  de  los  recursos físicos,  continúa  con  la  administración  y  control  de  los  bienes  y  finaliza  con  el  seguimiento  y  mejora  del  proceso."/>
    <s v="Subdirector(a) de Servicios Administrativos"/>
    <s v="Apoyo operativo"/>
    <s v="Seguimiento y control de la información de los bienes de propiedad de la entidad"/>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Corrupción"/>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ayor (4)"/>
    <s v="Menor (2)"/>
    <s v="Moderado (3)"/>
    <s v="Menor (2)"/>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7 Aplicativo CHIE) Elaborar y consolidar el listado de gestores de inventarios 2022 según delegación realizada por los jefes de dependencia._x000a_- (AP# 1112 Aplicativo CHIE) Socializar los procedimientos PR235 Control y Seguimiento de Bienes, PR 233 Movimiento de Bienes y PR236 Egreso o Salida Definitiva de Bienes, a los gestores de inventarios delegados por los jefes de dependencia con el fin dar a conocer los lineamientos en materias de inventarios con respecto al control y seguimiento de bienes de la Secretaría General de la Alcaldía Mayor de Bogotá._x000a__x000a__x000a__x000a__x000a__x000a__x000a__x000a__x000a_________________x000a__x000a__x000a__x000a__x000a__x000a__x000a__x000a__x000a__x000a__x000a_"/>
    <s v="- Profesional Especializado y Contratista_x000a_- Profesional Universitario_x000a__x000a__x000a__x000a__x000a__x000a__x000a__x000a__x000a_________________x000a__x000a__x000a__x000a__x000a__x000a__x000a__x000a__x000a__x000a__x000a_"/>
    <s v="- Listado conformado con la información de los Gestores de dependencia delegados por los jefes de pendencia para el año 2022._x000a_- Evidencias de reunión y listados de asistencia de las socializaciones realizadas._x000a__x000a__x000a__x000a__x000a__x000a__x000a__x000a__x000a_________________x000a__x000a__x000a__x000a__x000a__x000a__x000a__x000a__x000a__x000a__x000a_"/>
    <s v="01/02/2022_x000a_01/02/2022_x000a__x000a__x000a__x000a__x000a__x000a__x000a__x000a__x000a_________________x000a__x000a__x000a__x000a__x000a__x000a__x000a__x000a__x000a__x000a__x000a_"/>
    <s v="29/07/2022_x000a_29/07/2022_x000a__x000a__x000a__x000a__x000a__x000a__x000a__x000a__x000a_______________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x v="6"/>
  </r>
  <r>
    <x v="7"/>
    <s v="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
    <s v="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
    <s v="Subsecretario(a) de Servicio a la Ciudadanía"/>
    <s v="Misional"/>
    <s v="Prestar servicios de información y orientación a la ciudadanía, a través de los canales de interacción del modelo multicanal"/>
    <s v="Posibilidad de afectación reputacional por pérdida de credibilidad y confianza en la Secretaría General, debido a realización de cobros indebidos durante la prestación del servicio en el canal presencial de la Red CADE dispuesto para el servicio a la ciudadanía"/>
    <s v="Corrupción"/>
    <s v="Fraude interno"/>
    <s v="Sí"/>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 No aplica_x000a__x000a__x000a__x000a_"/>
    <s v="Baja (2)"/>
    <n v="0.4"/>
    <s v="Menor (2)"/>
    <s v="Moderado (3)"/>
    <s v="Menor (2)"/>
    <s v="Menor (2)"/>
    <s v="Menor (2)"/>
    <s v="Moderado (3)"/>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 1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_x000a_- 2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_x000a_- 3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ayor (4)"/>
    <n v="0.60000000000000009"/>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0 Aplicativo CHIE) Sensibilizar a los servidores de la Dirección del Sistema Distrital de Servicio a la Ciudadanía sobre los valores de integridad y las posibles consecuencias disciplinarias establecidas en el Código Disciplinario Único. _x000a__x000a__x000a__x000a__x000a__x000a__x000a__x000a__x000a__x000a_________________x000a__x000a__x000a__x000a__x000a__x000a__x000a__x000a__x000a__x000a__x000a_"/>
    <s v="- Gestores de transparencia e integridad de la Dirección del Sistema Distrital de Servicio a la Ciudadana._x000a__x000a__x000a__x000a__x000a__x000a__x000a__x000a__x000a__x000a_________________x000a__x000a__x000a__x000a__x000a__x000a__x000a__x000a__x000a__x000a__x000a_"/>
    <s v="- Servidores de la Red CADE sensibilizados los valores de integridad y las posibles consecuencias disciplinarias establecidas en el Código Disciplinario Único.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2/2022_x000a__x000a__x000a__x000a__x000a__x000a__x000a__x000a__x000a__x000a_______________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estión del Sistema Distrital de Servicio a la Ciudadanía"/>
    <s v="- Subsecretario(a) de Servicio a la Ciudadanía_x000a_- Director (a) del Sistema Distrital de Servicio a la Ciudadanía_x000a__x000a__x000a__x000a__x000a__x000a__x000a__x000a_- Subsecretario(a) de Servicio a la Ciudadanía"/>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estión del Sistema Distrital de Servicio a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s v=""/>
    <s v="_x000a__x000a__x000a__x000a_"/>
    <s v=""/>
    <s v=""/>
    <s v="_x000a__x000a__x000a__x000a_"/>
    <s v=""/>
    <s v=""/>
    <s v="_x000a__x000a__x000a__x000a_"/>
    <s v=""/>
    <x v="7"/>
  </r>
  <r>
    <x v="7"/>
    <s v="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
    <s v="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
    <s v="Subsecretario(a) de Servicio a la Ciudadanía"/>
    <s v="Misional"/>
    <s v="Realizar seguimiento y monitoreo a la gestión de las entidades participantes en la prestación de servicios a la ciudadanía."/>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Corrupción"/>
    <s v="Usuarios, productos y prácticas"/>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 No aplica_x000a__x000a__x000a__x000a_"/>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 2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repite el monitoreo y lo compara con el anterior._x000a_- 2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informa al Operador Disciplinario._x000a__x000a__x000a__x000a__x000a__x000a__x000a__x000a_"/>
    <s v="- Sin documentar_x000a_- Sin documentar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33749999999999997"/>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1 Aplicativo CHIE) Sensibilizar a los servidores de la DDCS sobre los valores de integridad, con relación al servicio a la ciudadanía._x000a__x000a__x000a__x000a__x000a__x000a__x000a__x000a__x000a__x000a_________________x000a__x000a__x000a__x000a__x000a__x000a__x000a__x000a__x000a__x000a__x000a_"/>
    <s v="- Gestor de integridad de la Dirección Distrital de Calidad del Servicio._x000a__x000a__x000a__x000a__x000a__x000a__x000a__x000a__x000a__x000a_________________x000a__x000a__x000a__x000a__x000a__x000a__x000a__x000a__x000a__x000a__x000a_"/>
    <s v="- Servidores de la DDCS sensibilizados en el Código de Integridad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0/2022_x000a__x000a__x000a__x000a__x000a__x000a__x000a__x000a__x000a__x000a_______________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s v=""/>
    <s v="_x000a__x000a__x000a__x000a_"/>
    <s v=""/>
    <s v=""/>
    <s v="_x000a__x000a__x000a__x000a_"/>
    <s v=""/>
    <s v=""/>
    <s v="_x000a__x000a__x000a__x000a_"/>
    <s v=""/>
    <s v=""/>
    <s v="_x000a__x000a__x000a__x000a_"/>
    <s v=""/>
    <x v="7"/>
  </r>
  <r>
    <x v="8"/>
    <s v="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
    <s v="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
    <s v="Director(a) Distrital de Archivo de Bogotá"/>
    <s v="Misional"/>
    <s v="Prestar el servicio para consulta de los fondos documentales custodiados por el archivo de Bogotá._x000a_Realizar Gestión de las solicitudes internas de documentos históricos"/>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Corrupción"/>
    <s v="Fraude interno"/>
    <s v="Sí"/>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_x0009__x0009__x0009_.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4 El procedimiento de Gestión de las solicitudes internas de documentos históricos 4213200-PR-375_x0009__x0009__x0009_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de la función archivística y del patrimonio documental del Distrito Capital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_x000a_- 2 El mapa de riesgos del proceso de Gestión de la función archivística y del patrimonio documental del Distrito Capital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0.5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2 Aplicativo CHIE) Actualizar el procedimiento Ingreso de documentos históricos al Archivo de Bogotá 2215300-PR-282 fortaleciendo la definición de los controles_x000a_- (AP# 1092 Aplicativo CHIE) Actualizar el procedimiento Ingreso de documentos históricos al Archivo de Bogotá 2215300-PR-282 fortaleciendo la definición de los controles_x000a__x000a__x000a__x000a__x000a__x000a__x000a__x000a__x000a_________________x000a__x000a__x000a__x000a__x000a__x000a__x000a__x000a__x000a__x000a__x000a_"/>
    <s v="- Subdirector de Gestión de Patrimonio Documental del Distrito_x000a_- Subdirector de Gestión de Patrimonio Documental del Distrito_x000a__x000a__x000a__x000a__x000a__x000a__x000a__x000a__x000a_________________x000a__x000a__x000a__x000a__x000a__x000a__x000a__x000a__x000a__x000a__x000a_"/>
    <s v="- Procedimiento Ingreso de documentos históricos al Archivo de Bogotá 2215300-PR-282 actualizado_x000a_- Procedimiento Ingreso de documentos históricos al Archivo de Bogotá 2215300-PR-282 actualizado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15/06/2022_x000a_15/06/2022_x000a__x000a__x000a__x000a__x000a__x000a__x000a__x000a__x000a_______________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Gestión de la Función Archivística y del Patrimonio Documental del Distrito Capital"/>
    <s v="- Director(a) Distrital de Archivo de Bogotá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Director(a) Distrital de Archivo de Bogotá"/>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Gestión de la Función Archivística y del Patrimonio Documental del Distrito Capital,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d v="2022-09-30T00:00:00"/>
    <s v="_x000a__x000a_Análisis de controles_x000a__x000a_"/>
    <s v="_x000a_Se modificaron controles preventivos en su redacción, de acuerdo con la actualización  del  procedimiento Ingreso de Transferencias Secundarias al Archivo General de Bogotá D.C. 2215300-PR-282"/>
    <s v=""/>
    <s v="_x000a__x000a__x000a__x000a_"/>
    <s v=""/>
    <s v=""/>
    <s v="_x000a__x000a__x000a__x000a_"/>
    <s v=""/>
    <s v=""/>
    <s v="_x000a__x000a__x000a__x000a_"/>
    <s v=""/>
    <x v="8"/>
  </r>
  <r>
    <x v="8"/>
    <s v="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
    <s v="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
    <s v="Director(a) Distrital de Archivo de Bogotá"/>
    <s v="Misional"/>
    <s v="Diseñar o actualizar instrumentos técnicos para normalizar la gestión documental en el distrito capital._x000a_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Corrupción"/>
    <s v="Fraude interno"/>
    <s v="Sí"/>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3 El procedimiento de Revisión y evaluación de las Tablas de Retención Documental –TRD y Tablas de Valoración Documental –TVD, para su convalidación por parte del Consejo Distrital de Archivos 2215100-PR-293 indica que el Subdirector del Sistema Distrital de Archivos_x0009__x0009__x0009_, autorizado(a) por el Director Distrital de Archivo de Bogotá_x0009__x0009__x0009__x0009__x0009_,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_x000a_- 2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_x000a_- 3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a_- 4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a_- 5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_x000a_- 6 El mapa de riesgos del proceso de Gestión de la función archivística y del patrimonio documental del Distrito Capital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a__x000a__x000a__x000a_"/>
    <s v="- Documentado_x000a_- Documentado_x000a_- Documentado_x000a_- Documentado_x000a_- Documentado_x000a_- Documentado_x000a__x000a__x000a__x000a_"/>
    <s v="- Continua_x000a_- Continua_x000a_- Continua_x000a_- Continua_x000a_- Continua_x000a_- Continua_x000a__x000a__x000a__x000a_"/>
    <s v="- Con registro_x000a_- Con registro_x000a_- Con registro_x000a_- Con registro_x000a_- Con registro_x000a_- Con registro_x000a__x000a__x000a__x000a_"/>
    <s v="- Correctivo_x000a_- Correctivo_x000a_- Correctivo_x000a_- Correctivo_x000a_- Correctivo_x000a_- Correctivo_x000a__x000a__x000a__x000a_"/>
    <s v="10%_x000a_10%_x000a_10%_x000a_10%_x000a_10%_x000a_10%_x000a__x000a__x000a__x000a_"/>
    <s v="- Manual_x000a_- Manual_x000a_- Manual_x000a_- Manual_x000a_- Manual_x000a_- Manual_x000a__x000a__x000a__x000a_"/>
    <s v="15%_x000a_15%_x000a_15%_x000a_15%_x000a_15%_x000a_15%_x000a__x000a__x000a__x000a_"/>
    <s v="25%_x000a_25%_x000a_25%_x000a_25%_x000a_25%_x000a_25%_x000a__x000a__x000a__x000a_"/>
    <s v="Muy baja (1)"/>
    <n v="3.5279999999999992E-2"/>
    <s v="Mayor (4)"/>
    <n v="0.14238281250000001"/>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_x000a_- (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_x000a__x000a__x000a__x000a__x000a__x000a__x000a__x000a__x000a_________________x000a__x000a__x000a__x000a__x000a__x000a__x000a__x000a__x000a__x000a__x000a_"/>
    <s v="- Director Distrital de Archivo de Bogotá_x000a_- Director Distrital de Archivo de Bogotá_x000a__x000a__x000a__x000a__x000a__x000a__x000a__x000a__x000a_________________x000a__x000a__x000a__x000a__x000a__x000a__x000a__x000a__x000a__x000a__x000a_"/>
    <s v="- Comunicación personalizada a entidades distritales con asunto Parámetros de estudio y respuesta de solicitud de visto buenos a los procesos contractuales cuyo objeto esté referido a actividades de gestión documental en cumplimiento del artículo 24 del Decreto Distrital 514 de 2006_x000a_- Comunicación personalizada a entidades distritales con asunto Parámetros de estudio y respuesta de solicitud de visto buenos a los procesos contractuales cuyo objeto esté referido a actividades de gestión documental en cumplimiento del artículo 24 del Decreto Distrital 514 de 2006_x000a__x000a__x000a__x000a__x000a__x000a__x000a__x000a__x000a_________________x000a__x000a__x000a__x000a__x000a__x000a__x000a__x000a__x000a__x000a__x000a_"/>
    <s v="10/02/2022_x000a_10/02/2022_x000a__x000a__x000a__x000a__x000a__x000a__x000a__x000a__x000a_________________x000a__x000a__x000a__x000a__x000a__x000a__x000a__x000a__x000a__x000a__x000a_"/>
    <s v="10/06/2022_x000a_10/06/2022_x000a_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Gestión de la Función Archivística y del Patrimonio Documental del Distrito Capital"/>
    <s v="- Director(a) Distrital de Archivo de Bogotá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Director(a) Distrital de Archivo de Bogotá"/>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Gestión de la Función Archivística y del Patrimonio Documental del Distrito Capital,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d v="2022-02-07T00:00:00"/>
    <s v="_x000a__x000a__x000a__x000a_Tratamiento del riesgo"/>
    <s v="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quot;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quot; se elimina, ya que es una acción que contempla varias líneas argumentativas con un alcance mayor a los controles definidos para el riesgo de corrupción."/>
    <d v="2022-06-09T00:00:00"/>
    <s v="_x000a__x000a__x000a__x000a_Tratamiento del riesgo"/>
    <s v="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
    <s v=""/>
    <s v="_x000a__x000a__x000a__x000a_"/>
    <s v=""/>
    <s v=""/>
    <s v="_x000a__x000a__x000a__x000a_"/>
    <s v=""/>
    <s v=""/>
    <s v="_x000a__x000a__x000a__x000a_"/>
    <s v=""/>
    <x v="8"/>
  </r>
  <r>
    <x v="9"/>
    <s v="Atender  las  necesidades  de  carácter  legal,  propendiendo  por  la  aplicación  de  la  normatividad  vigente  a  cada  uno  de  los procedimientos que se desarrollan en el marco jurídico, defensa institucional y representación judicial y extrajudicial de la Secretaría General."/>
    <s v="Inicia  con  la  actualización  del  marco  legal  que  rige  la  Secretaría  General  y  la  identificación  de  necesidades  afines  a  la  Gestión Jurídica,  continúa con  los  conceptos  jurídicos  emitidos,  los  actos  administrativos  revisados  o  los  fallos  proferidos  en  los  procesos judiciales  adelantados  contra  la  Entidad  y  finaliza  con  la  verificación  y  seguimiento  del  proceso."/>
    <s v="Jefe de Oficina Asesora de Jurídica"/>
    <s v="Apoyo operativo"/>
    <s v="Gestionar la defensa judicial y extrajudicial de la Secretaría General de la Alcaldía Mayor de Bogotá, D. C."/>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s v="Corrupción"/>
    <s v="Ejecución y administración de procesos"/>
    <s v="No"/>
    <s v="- Disposición y consulta de la normatividad, falta un normograma integral con  la totalidad y clasificación de las normas _x000a_- Confusión entre normas y directrices a nivel institucional como Secretaría General y directrices a nivel Distrital_x000a_- Posible configuración de Conflicto de Interés entre el apoderado de la Secretaría General y los demandante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Leve (1)"/>
    <s v="Leve (1)"/>
    <s v="Leve (1)"/>
    <s v="Leve (1)"/>
    <s v="Leve (1)"/>
    <s v="Moderado (3)"/>
    <n v="0.6"/>
    <s v="Moderado"/>
    <s v="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
    <s v="- 1 El procedimiento 4203000-PR-355 &quot;gestión jurídica para la defensa de los intereses de la secretaría general&quot; (actividad No. 6) indica que el Comité de Conciliación, autorizado(a) por el Decreto 1069 de 2015, cada vez que se requiera estudia, evalúa y analiza casos concretos, en esta instancia y evidenciará si el apoderado requirió insumos necesarios. La(s) fuente(s) de información utilizadas es(son) antecedentes, normativa,  jurisprudencia, doctrina. En caso de evidenciar observaciones, desviaciones o diferencias, realiza recomendaciones que se consignan en el acta de Comité de Conciliación. De lo contrario, realiza recomendaciones acogiendo la postura presentada que se consignan en el acta de Comité de Conciliación._x000a_- 2 El procedimiento 4203000-PR-355 &quot;gestión jurídica para la defensa de los intereses de la secretaría general&quot; (actividad No. 10) indica que el Profesional de la Oficina Asesora de Jurídica, autorizado(a) por el manual de funciones y/o las actividades contractuales, cada vez que se requiera remite la notificación al apoderado asignado, coloca la fecha en la cual debe presentar el proyecto de respuesta, acorde con la actividad y termino fijado en el ID13. La(s) fuente(s) de información utilizadas es(son) información remitida por el despacho judicial. En caso de evidenciar observaciones, desviaciones o diferencias, generar alertas a través del buzón de correo institucional para notificaciones judiciales. De lo contrario, verifica el cumplimiento de los términos judiciales y las actividades del procedimiento en el Sistema de información de procesos judiciales “SIPROJ”._x000a_- 3 El procedimiento 4203000-PR-355 &quot;gestión jurídica para la defensa de los intereses de la secretaría general&quot; (actividad No. 13) indica que el apoderado de la Entidad, autorizado(a) por el Decreto 1069 de 2015, cada vez que se requiera estudia, evalúa y analiza el caso concreto. La(s) fuente(s) de información utilizadas es(son) antecedentes, normativa,  jurisprudencia, doctrina. En caso de evidenciar observaciones, desviaciones o diferencias, realiza recomendaciones que se consignan en el expediente físico y/o en el Sistema de información de procesos judiciales “SIPROJ”. De lo contrario, realiza recomendaciones que se consignan en el expediente físico y/o en el Sistema de información de procesos judiciales “SIPROJ”.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Preventivo_x000a__x000a__x000a__x000a__x000a__x000a__x000a__x000a__x000a__x000a__x000a__x000a__x000a__x000a__x000a__x000a__x000a_"/>
    <s v="2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40%_x000a__x000a__x000a__x000a__x000a__x000a__x000a__x000a__x000a__x000a__x000a__x000a__x000a__x000a__x000a__x000a__x000a_"/>
    <s v="- 1 El procedimiento 4203000-PR-355 &quot;gestión jurídica para la defensa de los intereses de la secretaría general&quot; (actividad No. 21)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2 El procedimiento 4203000-PR-355 &quot;gestión jurídica para la defensa de los intereses de la secretaría general&quot; (actividad No. 36)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_x000a_- 3 El procedimiento 4203000-PR-355 &quot;gestión jurídica para la defensa de los intereses de la secretaría general&quot; (actividad No. 39) indica que la Secretaría Técnica del Comité de Conciliación, autorizado(a) por el Decreto 1069 de 2015, cada seis meses y/o cuando se identifique la materialización del riesgo estudia, evalúa y analiza el caso, realiza recomendaciones para prevenir la recurrencia de la causa que originó el proceso o la sentencia lo cual se consigna en el acta de Comité de Conciliación.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4.3199999999999995E-2"/>
    <s v="Moderado (3)"/>
    <n v="0.25312499999999999"/>
    <s v="Moderado"/>
    <s v="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6 Aplicativo CHI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AP# 1097 Aplicativo CHIE) Realizar estudio, evaluación y análisis de las conciliaciones, procesos y laudos arbitrales que fueron de conocimiento del Comité de Conciliación._x000a__x000a__x000a__x000a__x000a__x000a__x000a__x000a__x000a_________________x000a__x000a__x000a__x000a__x000a__x000a__x000a__x000a__x000a__x000a__x000a_"/>
    <s v="- Jefe de Oficina Asesora de Jurídica _x000a_- Comité de Conciliación. _x000a__x000a__x000a__x000a__x000a__x000a__x000a__x000a__x000a_________________x000a__x000a__x000a__x000a__x000a__x000a__x000a__x000a__x000a__x000a__x000a_"/>
    <s v="-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_x000a_________________x000a__x000a__x000a__x000a__x000a__x000a__x000a__x000a__x000a__x000a__x000a_"/>
    <s v="28/02/2022_x000a_01/02/2022_x000a__x000a__x000a__x000a__x000a__x000a__x000a__x000a__x000a_________________x000a__x000a__x000a__x000a__x000a__x000a__x000a__x000a__x000a__x000a__x000a_"/>
    <s v="31/03/2022_x000a_31/12/2022_x000a__x000a__x000a__x000a__x000a__x000a__x000a__x000a__x000a_______________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casos concretos, en esta instancia y evidenciará si el apoderado requirió insumos necesarios para defender los intereses de la Secretaría General y si preparó adecuada defensa_x000a__x000a__x000a__x000a__x000a__x000a__x000a__x000a_- Actualizar el mapa de riesgos Gestión Jurídica"/>
    <s v="- Jefe de Oficina Asesora de Jurídica_x000a_- Comité de Conciliación_x000a__x000a__x000a__x000a__x000a__x000a__x000a__x000a_- Jefe de Oficina Asesora de Jurídica"/>
    <s v="-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Realiza recomendaciones para prevenir la recurrencia de la causa que originó el proceso o la sentencia lo cual se consigna en el acta de Comité de Conciliación_x000a_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s v=""/>
    <s v="_x000a__x000a__x000a__x000a_"/>
    <s v=""/>
    <s v=""/>
    <s v="_x000a__x000a__x000a__x000a_"/>
    <s v=""/>
    <x v="9"/>
  </r>
  <r>
    <x v="10"/>
    <s v="Identificar,  configurar,  instalar,  conectar  y  brindar  la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
    <s v="Inicia  con  la  formulación  de  acciones  para  la  Gestión,  administración  y  soporte  de  infraestructura  y  recursos  tecnológicos,  la planeación  de  mantenimientos  para  la  infraestructura  tecnología  de  la  Secretaria  General  continua  con  la  ejecución  tareas  de mantenimientos,  administración  y  soporte  de  la  infraestructura  tecnológica  (administración  de  usuarios,  redes,  infraestructura  de equipos activos y bases de datos, copias de respaldos y a la gestión de incidentes y requerimientos tecnológicos), finalizando con la verificación y mejora del proceso."/>
    <s v="Jefe Oficina de Tecnologías de la Información y las Comunicaciones"/>
    <s v="Apoyo operativo"/>
    <s v="Administración  y/o gestión de los recursos de la Infraestructura tecnológica de la secretaria general"/>
    <s v="Posibilidad de afectación reputacional por inadecuado seguimiento a las actividades, debido a exceso de las facultades otorgadas en la administración  y/o gestión de los recursos de la Infraestructura tecnológica de la secretaria general"/>
    <s v="Corrupción"/>
    <s v="Fallas tecnológicas"/>
    <s v="No"/>
    <s v="- Falta de ética en los funcionarios._x000a_- Concentración de información de determinadas actividades o procesos en una persona._x000a_- Debilidad en la aplicación de controles en el proceso para la administración y gestión de los recursos._x000a_- Falta ajustar algunas tareas específicas del proceso, identificación de nuevos puntos de control para mejorar el desempeño del proceso._x0009_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Procesos de apoyo operativo en el Sistema de Gestión de Calidad_x000a__x000a__x000a__x000a_"/>
    <s v="- No aplica_x000a__x000a__x000a__x000a_"/>
    <s v="Muy baja (1)"/>
    <n v="0.2"/>
    <s v=""/>
    <s v=""/>
    <s v=""/>
    <s v=""/>
    <s v=""/>
    <s v=""/>
    <s v="Moderado (3)"/>
    <n v="0.6"/>
    <s v="Moderado"/>
    <s v="La valoración antes de controles calificó en rara vez toda vez que existe una probabilidad MUY  BAJA  que suceda. _x000a_El impacto arrojó MODERADO  toda vez que impacta  la imagen y metas de la oficina sumado a que es de corrupción. Lo anterior dejó el riesgo en zona resultante como MODERADO."/>
    <s v="- 1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_x000a_- 2 (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 De lo contrario, y en caso de que no se logre contactar al usuario se procede a pasar el servicio a estado No Resuelto indicando las razones por las cuales se dio y se notifica de manera automática a través del Sistema (GLPI) por medio de correo electrónico a través del Sistema de Gestión de Servicios._x000a_- 3 (PR-101 PC#5) indica que el Profesional Oficina TIC o Técnico oficina TIC, autorizado(a) por el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en el Sistema de Gestión de Servicios. Queda como evidencia  Sistema de Gestión de Servicios._x000a_- 4 (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a través del Sistema de Gestión de Servicios. Queda como evidencia  Sistema de Gestión de Servicios._x000a_- 5 (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 De l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_x000a_- 6 (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En caso de evidenciar observaciones, desviaciones o diferencias, el profesional o técnico procederá a documentar de forma clara y expresa la solución del servicio. De lo contrario,  el profesional o técnico de la oficina TIC procede a dejar la documentación y el estado del servicio como se encuentra en el Sistema de Gestión de Servicios. Queda como evidencia  Sistema de Gestión de Servicios._x000a_- 7 (PR-101 PC#9) indica que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 De lo contrario, el profesional o técnico de la oficina TIC procede con el cierre del servicio en el Sistema de Gestión de Servicios. Queda como evidencia  Sistema de Gestión de Servicios._x000a_- 8 (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 De lo contrario,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 Queda como evidencia, el Informe presentado en subcomité de autocontrol y Memorando 2211600-FT-011 Remitiendo Acta subcomité de autocontrol y Acta subcomité de autocontrol 2210112-FT-281.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Preventivo_x000a_- Preventivo_x000a_- Preventivo_x000a_- Preventivo_x000a_- Detectivo_x000a_- Detectivo_x000a_- Detectivo_x000a__x000a__x000a__x000a__x000a__x000a__x000a__x000a__x000a__x000a__x000a__x000a_"/>
    <s v="25%_x000a_25%_x000a_25%_x000a_25%_x000a_25%_x000a_15%_x000a_1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40%_x000a_40%_x000a_40%_x000a_40%_x000a_30%_x000a_30%_x000a_30%_x000a__x000a__x000a__x000a__x000a__x000a__x000a__x000a__x000a__x000a__x000a__x000a_"/>
    <s v="- 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3343359999999994E-3"/>
    <s v="Moderado (3)"/>
    <n v="0.44999999999999996"/>
    <s v="Moderado"/>
    <s v="La evaluación después de controles continúa en &quot;MUY BAJA dentro de la escala de probabilidad dada la solidez de los controles. No obstante el impacto continúa MODERADO  aunque la solidez de los controles detectivos es fuerte (por ser de corrupción), lo que deja en zona resultante MOD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8 Aplicativo CHIE) Revisar la precisión de las evidencias que se generan como resultado de la aplicación del control del procedimiento 2213200-PR-101 _x000a__x000a__x000a__x000a__x000a__x000a__x000a__x000a__x000a__x000a_________________x000a__x000a_- (AP# 1087 Aplicativo CHIE) Verificar la pertinencia de las Modificación de 4204000-OT-020 Plan de Contingencia TI-DRP_x000a__x000a__x000a__x000a__x000a__x000a__x000a__x000a__x000a_"/>
    <s v="- Jefe de la OTIC_x000a__x000a__x000a__x000a__x000a__x000a__x000a__x000a__x000a__x000a_________________x000a__x000a_- Jefe de la OTIC_x000a__x000a__x000a__x000a__x000a__x000a__x000a__x000a__x000a_"/>
    <s v="- Procedimiento 2213200-PR-101 Modificado_x000a__x000a__x000a__x000a__x000a__x000a__x000a__x000a__x000a__x000a_________________x000a__x000a_- Modificación de 4204000-OT-020 Plan de Contingencia TI-DRP_x000a__x000a__x000a__x000a__x000a__x000a__x000a__x000a__x000a_"/>
    <s v="30/03/2022_x000a__x000a__x000a__x000a__x000a__x000a__x000a__x000a__x000a__x000a_________________x000a__x000a_01/04/2022_x000a__x000a__x000a__x000a__x000a__x000a__x000a__x000a__x000a_"/>
    <s v="30/05/2022_x000a__x000a__x000a__x000a__x000a__x000a__x000a__x000a__x000a__x000a_________________x000a__x000a_30/07/2022_x000a__x000a__x000a__x000a__x000a__x000a__x000a__x000a__x000a_"/>
    <s v="- Reportar 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a la Oficina Asesora de Planeación en el informe de monitoreo en caso que tenga fallo._x000a_- Determinar las acciones a seguir conforme al análisis de los hechos para subsanar de manera inmediata_x000a__x000a__x000a__x000a__x000a__x000a__x000a__x000a_- Actualizar el mapa de riesgos Gestión, Administración y Soporte de infraestructura y Recursos tecnológicos"/>
    <s v="- Jefe Oficina de Tecnologías de la Información y las Comunicaciones_x000a_- Jefe Oficina de Tecnologías de la Información y las Comunicaciones_x000a__x000a__x000a__x000a__x000a__x000a__x000a__x000a_- Jefe Oficina de Tecnologías de la Información y las Comunicaciones"/>
    <s v="- Notificación realizada d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reporte de monitoreo a la Oficina Asesora de Planeación en caso que el riesgo tenga fallo definitivo._x000a_- Acta o evidencia de reunión _x000a__x000a__x000a__x000a__x000a__x000a__x000a__x000a_- Mapa de riesgo  Gestión, Administración y Soporte de infraestructura y Recursos tecnológicos, actualizado."/>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d v="2021-09-03T00:00:00"/>
    <s v="_x000a__x000a_Análisis de controles_x000a__x000a_Tratamiento del riesgo"/>
    <s v="Se ajustan las actividades de control conforme a la última actualización efectuada al procedimiento 2213200-PR-101 “Gestión de Incidentes y Requerimientos Tecnológicos”._x000a_Se ajustan las actividades de control conforme a la última actualización efectuada al procedimiento 2213200-PR-104 “Mantenimientos de la infraestructura tecnológica”_x000a_Se cambia fecha fin real de la acción preventiva #22 en las actividades 1 (10-mar-2021) y 2 (31-may-2021). _x000a_"/>
    <d v="2021-12-06T00:00:00"/>
    <s v="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x v="4"/>
  </r>
  <r>
    <x v="11"/>
    <s v="Gestionar  la  seguridad  y  salud  en  el  trabajo  de  los(as)  Servidores(as)  Públicos(as)  de  la  entidad,  contratistas  y  visitantes,  para minimizar la ocurrencia de incidentes, accidentes de trabajo, enfermedades laborales y los riesgos que puedan afectar su calidad debida  y  fomentar  una  cultura  encaminada  al  cuidado  personal,  mediante  la  adopción  de  hábitos  de  vida  saludable,  promoviendo la salud,  previniendo  la  enfermedad  y  preparándolos  ante  situaciones  de  emergencia."/>
    <s v="Inicia  con  la  elaboración  del  diagnóstico,  la  identificación  de  peligros  y  valoración  de  riesgos  y  amenazas,  la  caracterización  de  las condiciones  de  salud  de  los  Servidores  públicos  de  la  Secretaria  General  de  la  Alcaldía  Mayor  de  Bogotá,  D.C.,  y  finaliza  con  la implementación de los planes y programas de prevención y promoción contenidos en el plan anual de seguridad y salud en el trabajo."/>
    <s v="Director(a) de Talento Humano"/>
    <s v="Apoyo operativo"/>
    <s v="Ejecutar actividades de Gestión de Peligros, Riesgos y Amenazas."/>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Corrupción"/>
    <s v="Fraude interno"/>
    <s v="No"/>
    <s v="- Deficiencias en la administración (custodio, uso y manejo) de los elementos dispuestos para la atención de emergencias en las distintas sedes de la entidad._x000a_- Deficiencias en la utilización de los elementos de protección personal - EPP por parte de los/as servidores/as y colaboradores/as de la entidad._x000a__x000a__x000a__x000a__x000a__x000a__x000a__x000a_"/>
    <s v="- Presiones o motivaciones individuales, sociales o colectivas, que inciten a realizar conductas contrarias al deber ser._x000a__x000a__x000a__x000a__x000a__x000a__x000a__x000a__x000a_"/>
    <s v="- Detrimento patrimonial_x000a_- Investigaciones disciplinarias._x000a_- Generación de reprocesos y desgaste administrativo._x000a_- Pérdida de credibilidad hacia la entidad de parte de los/as servidores/as, colaboradores/as y ciudadanos/as.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edia (3)"/>
    <n v="0.6"/>
    <s v="Menor (2)"/>
    <s v="Moderado (3)"/>
    <s v="Leve (1)"/>
    <s v="Leve (1)"/>
    <s v="Leve (1)"/>
    <s v="Leve (1)"/>
    <s v="Mayor (4)"/>
    <n v="0.8"/>
    <s v="Alto"/>
    <s v="El proceso estima que el riesgo se ubica en una zona alta, debido a que existe una posibilidad media que suceda y se identificó que ante su materialización, podrían presentarse los efectos significativos, señalados en la encuesta del Departamento Administrativo de la Función Pública."/>
    <s v="- 1 El procedimiento 4232000-PR-372 - Gestión de Peligros, Riesgos y Amenazas indica que el Profesional Universitario o Técnico Operativo de Talento Humano, autorizado(a) por el/la Directora/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Botiquín en Sede Secretaría General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los mismos. De lo contrario, se registra la conformidad de la entrega del botiquín el formato Entrega Botiquín en Sede Secretaría General que contiene lista de productos que conforman un botiquín de acuerdo con la normatividad aplicable firmado tanto por el Profesional Universitario o Técnico Operativo de Talento Humano que ejerce la entrega y por el responsable de la custodia del botiquín en la sede._x000a_- 2 El procedimiento 4232000-PR-372 - Gestión de Peligros, Riesgos y Amenazas indica que el Profesional Universitario de Talento Humano, autorizado(a) por el/la Directora/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Verificación de Botiquines Secretaría General  que contiene lista de productos que conforman un botiquín de acuerdo a la normatividad aplicable. En caso de evidenciar observaciones, desviaciones o diferencias, el Profesional Universitario de Talento Humano registra la novedad registrada en el formato Verificación de Botiquines Secretaría General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Verificación de Botiquines Secretaría General._x000a_- 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_x000a__x000a__x000a__x000a__x000a__x000a__x000a__x000a__x000a__x000a__x000a__x000a__x000a__x000a__x000a__x000a__x000a_"/>
    <s v="- Sin documentar_x000a_- Sin documentar_x000a_- Sin documentar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 Seguridad y Salud en el Trabaj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2 El mapa de riesgos del proceso de Gestión de Seguridad y Salud en el Trabaj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764"/>
    <s v="Mayor (4)"/>
    <n v="0.45000000000000007"/>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 (AP# 1109 Aplicativo CHIE) Alinear actividades y puntos de control del procedimiento   4232000-PR-372 - Gestión de Peligros, Riesgos y Amenazas  con los controles preventivos y detectivos definidos en el mapa de riesgo del proceso de Gestión de Seguridad y Salud en el Trabajo._x000a_- (AP# 1109 Aplicativo CHIE) Alinear actividades y puntos de control del procedimiento   4232000-PR-372 - Gestión de Peligros, Riesgos y Amenazas  con los controles preventivos y detectivos definidos en el mapa de riesgo del proceso de Gestión de Seguridad y Salud en el Trabajo._x000a_- (AP# 1109 Aplicativo CHIE) Alinear actividades y puntos de control del procedimiento   4232000-PR-372 - Gestión de Peligros, Riesgos y Amenazas  con los controles preventivos y detectivos definidos en el mapa de riesgo del proceso de Gestión de Seguridad y Salud en el Trabajo._x000a__x000a__x000a__x000a__x000a__x000a__x000a__x000a__x000a__x000a__x000a__x000a__x000a__x000a__x000a__x000a__x000a__x000a__x000a_________________x000a__x000a__x000a__x000a__x000a__x000a__x000a__x000a__x000a__x000a__x000a_"/>
    <s v="- Director/a Técnico/a de Talento Humano._x000a_- Director/a Técnico/a de Talento Humano._x000a_- Director/a Técnico/a de Talento Humano._x000a__x000a__x000a__x000a__x000a__x000a__x000a__x000a__x000a__x000a__x000a__x000a__x000a__x000a__x000a__x000a__x000a__x000a__x000a_________________x000a__x000a__x000a__x000a__x000a__x000a__x000a__x000a__x000a__x000a__x000a_"/>
    <s v="- Procedimiento 4232000-PR-372 - Gestión de Peligros, Riesgos y Amenazas       actualizado_x000a_- Procedimiento 4232000-PR-372 - Gestión de Peligros, Riesgos y Amenazas       actualizado_x000a_- Procedimiento 4232000-PR-372 - Gestión de Peligros, Riesgos y Amenazas       actualizado_x000a__x000a__x000a__x000a__x000a__x000a__x000a__x000a__x000a__x000a__x000a__x000a__x000a__x000a__x000a__x000a__x000a__x000a__x000a_________________x000a__x000a__x000a__x000a__x000a__x000a__x000a__x000a__x000a__x000a__x000a_"/>
    <s v="15/02/2022_x000a_15/02/2022_x000a_15/02/2022_x000a__x000a__x000a__x000a__x000a__x000a__x000a__x000a__x000a__x000a__x000a__x000a__x000a__x000a__x000a__x000a__x000a__x000a__x000a_________________x000a__x000a__x000a__x000a__x000a__x000a__x000a__x000a__x000a__x000a__x000a_"/>
    <s v="30/06/2022_x000a_30/06/2022_x000a_30/06/2022_x000a__x000a__x000a__x000a__x000a__x000a__x000a__x000a__x000a__x000a__x000a__x000a__x000a__x000a__x000a__x000a__x000a__x000a__x000a_________________x000a__x000a__x000a__x000a__x000a__x000a__x000a__x000a__x000a__x000a__x000a_"/>
    <s v="- (AP# 1111 Aplicativo CHIE) Definir cronograma de verificación a la completitud de los botiquines ubicados en las diferentes sedes de la entidad._x000a__x000a__x000a__x000a__x000a__x000a__x000a__x000a__x000a__x000a_________________x000a__x000a__x000a__x000a__x000a__x000a__x000a__x000a__x000a__x000a__x000a_"/>
    <s v="- Director/a Técnico/a de Talento Humano._x000a__x000a__x000a__x000a__x000a__x000a__x000a__x000a__x000a__x000a_________________x000a__x000a__x000a__x000a__x000a__x000a__x000a__x000a__x000a__x000a__x000a_"/>
    <s v="- Cronograma de verificación a los botiquines en términos de completitud y cumplimiento de las condiciones establecidas en la normatividad aplicable._x000a__x000a__x000a__x000a__x000a__x000a__x000a__x000a__x000a__x000a_________________x000a__x000a__x000a__x000a__x000a__x000a__x000a__x000a__x000a__x000a__x000a_"/>
    <s v="15/02/2022_x000a__x000a__x000a__x000a__x000a__x000a__x000a__x000a__x000a__x000a_________________x000a__x000a__x000a__x000a__x000a__x000a__x000a__x000a__x000a__x000a__x000a_"/>
    <s v="15/03/2022_x000a__x000a__x000a__x000a__x000a__x000a__x000a__x000a__x000a__x000a_______________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 Seguridad y Salud en el Trabaj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 Seguridad y Salud en el Trabajo, actualizado."/>
    <d v="2021-12-17T00:00:00"/>
    <s v="Identificación del riesgo_x000a_Análisis antes de controles_x000a_Análisis de controles_x000a_Análisis después de controles_x000a_Tratamiento del riesgo"/>
    <s v="Creación del riesgo."/>
    <d v="2022-02-08T00:00:00"/>
    <s v="_x000a__x000a__x000a__x000a_Tratamiento del riesgo"/>
    <s v="Se modificó la fecha de finalización de la acción de tratamiento &quot;Alinear actividades y puntos de control del procedimiento   4232000-PR-372 - Gestión de Peligros, Riesgos y Amenazas  con los controles preventivos y detectivos definidos en el mapa de riesgo del proceso de Gestión de Seguridad y Salud en el Trabajo&quot; pasando del 01-08-2022 al 30-06-2022, unificándola con las fechas definidas para esta misma acción en las fichas de riesgos No 1, 2 y 3.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0"/>
  </r>
  <r>
    <x v="12"/>
    <s v="Disponer de los recursos necesarios para garantizar la prestación de los servicios de apoyo administrativo para el cumplimiento de los objetivos de la Secretaría General de la Alcaldía Mayor de Bogotá D.C, y  la gestión de todas las dependencias que la componen."/>
    <s v="Inicia con la identificación de las necesidades y/o recepción de las solicitudes para la prestación de servicios de apoyo administrativo, la  formulación  del  Plan  Institucional  de  Gestión  Ambiental  –PIGA  y  del  Plan  Estratégico  de  Seguridad  Vial  –PESV.  Continua  con  la gestión a cada uno de los requerimientos y/o necesidades, ejecución de las actividades para la implementación del Plan Institucional de  Gestión  Ambiental  –PIGA  y  del  Plan  Estratégico  de  Seguridad  Vial  –PESV,  finalizando  con  la  verificación  del  cumplimiento  del proceso  y  el  mejoramiento  continuo  del  mismo."/>
    <s v="Subdirector(a) de Servicios Administrativos"/>
    <s v="Apoyo operativo"/>
    <s v="Realizar la adquisición del bien o servicio y su legalización "/>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Corrupción"/>
    <s v="Fraude interno"/>
    <s v="No"/>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 1 El procedimiento 4233100-PR-382  &quot;Manejo de la Caja Menor&quot; indica que el(la) Profesional encargado(a)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_x000a_- 2 El procedimiento 4233100-PR-382  &quot;Manejo de la Caja Menor&quot; indica que el(la) Profesional encargado(a)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_x000a_- 3 El procedimiento 4233100-PR-382  &quot;Manejo de la Caja Menor&quot; indica que el(la) Delegado(a) por el(la) Ordenador(a) del gasto para el manejo de caja menor, el(la)_x000a_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_x000a_- 4 El procedimiento 4233100-PR-382  &quot;Manejo de la Caja Menor&quot; indica que el(la) Profesional encargado(a)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_x000a_- 5 El procedimiento 4233100-PR-382  &quot;Manejo de la Caja Menor&quot;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_x000a_- 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45000000000000007"/>
    <s v="Alto"/>
    <s v="Se determina la probabilidad (Muy baja (1)) ya que las actividades de control preventivas son fuertes y mitigan la mayoría de las causas. El riesgo no disminuye el impact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4 Aplicativo CHIE) Realizar sensibilización del procedimiento a los jefes de las dependencias de la Secretaría General  y/o sus delegados, con énfasis en la prevención de la materialización del riesgo de corrupción._x000a__x000a__x000a__x000a__x000a__x000a__x000a__x000a__x000a__x000a_________________x000a__x000a__x000a__x000a__x000a__x000a__x000a__x000a__x000a__x000a__x000a_"/>
    <s v="- Subdirector de Servicios Administrativos_x000a__x000a__x000a__x000a__x000a__x000a__x000a__x000a__x000a__x000a_________________x000a__x000a__x000a__x000a__x000a__x000a__x000a__x000a__x000a__x000a__x000a_"/>
    <s v="- Soportes del desarrollo de la sensibilización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30/07/2022_x000a__x000a__x000a__x000a__x000a__x000a__x000a__x000a__x000a__x000a_________________x000a__x000a__x000a__x000a__x000a__x000a__x000a__x000a__x000a__x000a__x000a_"/>
    <s v="- Reportar 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s v="- Subdirector(a) de Servicios Administrativos_x000a_- Subdirector(a) de Servicios Administrativos._x000a_- Subdirector Servicios Administrativos_x000a__x000a__x000a__x000a__x000a__x000a__x000a_- Subdirector(a) de Servicios Administrativos"/>
    <s v="- Notificación realizada d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d v="2022-08-29T00:00:00"/>
    <s v="_x000a__x000a_Análisis de controles_x000a__x000a_"/>
    <s v="Se actualizaron las actividades de control N° 3 y 5, de tipo detectivo, que se encuentran documentadas en el procedimiento PR-382 Manejo de Caja Menor, que fue actualizado en enero de 2022 a su versión 02, para su correspondencia exacta en forma de redacción."/>
    <s v=""/>
    <s v="_x000a__x000a__x000a__x000a_"/>
    <s v=""/>
    <s v=""/>
    <s v="_x000a__x000a__x000a__x000a_"/>
    <s v=""/>
    <x v="6"/>
  </r>
  <r>
    <x v="13"/>
    <s v="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
    <s v="Inicia con la identificación de necesidades en materia archivística en la Secretaría General, la gestión de la documentación producida y recibida con fin de facilitar el acceso y finaliza con la atención a consultas de la información."/>
    <s v="Subdirector(a) de Servicios Administrativos"/>
    <s v="Apoyo operativo"/>
    <s v="Gestionar y tramitar las comunicaciones oficiales, transferencias documentales, actos administrativos, consulta y préstamo de documentos."/>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Corrupción"/>
    <s v="Ejecución y administración de procesos"/>
    <s v="Sí"/>
    <s v="- Dificultad en la articulación de actividades comunes a las dependencias._x000a_- No existe una apropiación frente a la cultura de la gestión documental por parte de los servidores públicos y demás personas involucradas con la entidad._x000a__x000a__x000a__x000a__x000a__x000a__x000a__x000a_"/>
    <s v="- Cambios de estructura organizacional que afecten el desempeño del proceso de gestión documental._x000a_- Altos costos de la tecnología.  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Leve (1)"/>
    <s v="Leve (1)"/>
    <s v="Catastrófico (5)"/>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 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ocumental interna indica que Profesional encargado del área de Gestión documental_x0009_, autorizado(a) por Subdirector(a) de Servicios Administrativos, cada vez que se identifique la materialización del riesgo reporta al Subdirector de servicios administrativos para que se tomen las medidas pertinentes.._x000a_- 2 El mapa de riesgos del proceso Gestión documental interna indica que Subdirector(a) de Servicios Administrativos, autorizado(a) por el Director (a) administrativo y financiero, cada vez que se identifique la materialización del riesgo reporta a la Oficina de Control Interno Disciplinario, para que se inicie el respectivo proceso al funcionario implicado.._x000a_- 3 El mapa de riesgos del proceso Gestión documental interna indica que Subdirector(a) de Servicios Administrativos, autorizado(a) por el Director (a) administrativo y financiero, cada vez que se identifique la materialización del riesgo notifica a la instancia o autoridad competente para que se tomen las medidas pertinente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33750000000000002"/>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5 Aplicativo CHIE) Realizar sensibilización cuatrimestral sobre el manejo y custodia de los documentos conforme a los lineamientos establecidos en el proceso_x000a__x000a__x000a__x000a__x000a__x000a__x000a__x000a__x000a__x000a_________________x000a__x000a__x000a__x000a__x000a__x000a__x000a__x000a__x000a__x000a__x000a_"/>
    <s v="- Profesional Especializado (Subdirección de Servicios Administrativos)_x000a__x000a__x000a__x000a__x000a__x000a__x000a__x000a__x000a__x000a_________________x000a__x000a__x000a__x000a__x000a__x000a__x000a__x000a__x000a__x000a__x000a_"/>
    <s v="- Evidencias de sensibilizaciones realizadas_x000a__x000a__x000a__x000a__x000a__x000a__x000a__x000a__x000a__x000a_________________x000a__x000a__x000a__x000a__x000a__x000a__x000a__x000a__x000a__x000a__x000a_"/>
    <s v="15/02/2022_x000a__x000a__x000a__x000a__x000a__x000a__x000a__x000a__x000a__x000a_________________x000a__x000a__x000a__x000a__x000a__x000a__x000a__x000a__x000a__x000a__x000a_"/>
    <s v="30/11/2022_x000a__x000a__x000a__x000a__x000a__x000a__x000a__x000a__x000a__x000a_______________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ocumental Interna,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d v="2021-02-22T00:00:00"/>
    <s v="_x000a__x000a__x000a__x000a_Tratamiento del riesgo"/>
    <s v="Se  ajusta acción de tratamiento para la vigencia,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s v=""/>
    <s v="_x000a__x000a__x000a__x000a_"/>
    <s v=""/>
    <x v="6"/>
  </r>
  <r>
    <x v="14"/>
    <s v="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
    <s v="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
    <s v="Director(a) Técnico(a) de Talento Humano"/>
    <s v="Estratégico"/>
    <s v="Ejecutar el Plan Anual de Vacantes y el Plan de Previsión de Recursos Humanos."/>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Corrupción"/>
    <s v="Fraude interno"/>
    <s v="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_x000a_- 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_x000a_- 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_x000a_- 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Estratégica de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60000000000000009"/>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5 Aplicativo CHI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_x000a_- (AP# 1106 Aplicativo CHIE) Expedir la certificación de cumplimiento de requisitos mínimos con base en la información contenida en los soportes (certificaciones académicas o laborales) aportados por el aspirante en su hoja de vida o historia laboral._x000a_- (AP# 1106 Aplicativo CHIE)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_______________x000a__x000a__x000a__x000a__x000a__x000a__x000a__x000a__x000a__x000a__x000a_"/>
    <s v="- Profesional de la Dirección de Talento Humano autorizado por el(la) Director(a) de Talento Humano._x000a_- Director/a Técnico/a de Talento Humano_x000a_- Director/a Técnico/a de Talento Humano_x000a__x000a__x000a__x000a__x000a__x000a__x000a__x000a_________________x000a__x000a__x000a__x000a__x000a__x000a__x000a__x000a__x000a__x000a__x000a_"/>
    <s v="- Base de Datos de la planta de personal de la entidad actualizada._x000a_- Certificación de cumplimiento de requisitos mínimos proyectada y revisada por los Profesionales de la Dirección de Talento._x000a_- Certificación de cumplimiento de requisitos mínimos proyectada y revisada por los Profesionales de la Dirección de Talento._x000a__x000a__x000a__x000a__x000a__x000a__x000a__x000a_________________x000a__x000a__x000a__x000a__x000a__x000a__x000a__x000a__x000a__x000a__x000a_"/>
    <s v="15/02/2022_x000a_15/02/2022_x000a_15/02/2022_x000a__x000a__x000a__x000a__x000a__x000a__x000a__x000a_________________x000a__x000a__x000a__x000a__x000a__x000a__x000a__x000a__x000a__x000a__x000a_"/>
    <s v="31/12/2022_x000a_31/12/2022_x000a_31/12/2022_x000a__x000a__x000a__x000a__x000a__x000a__x000a__x000a_______________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Estratégica de Talento Humano"/>
    <s v="- Director(a) Técnico(a) de Talento Humano_x000a_- Director/a Técnico/a de Talento Humano y Profesional Especializado o Profesional Universitario de Talento Humano._x000a__x000a__x000a__x000a__x000a__x000a__x000a__x000a_- Director(a) Técnico(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s v=""/>
    <s v="_x000a__x000a__x000a__x000a_"/>
    <s v=""/>
    <s v=""/>
    <s v="_x000a__x000a__x000a__x000a_"/>
    <s v=""/>
    <s v=""/>
    <s v="_x000a__x000a__x000a__x000a_"/>
    <s v=""/>
    <x v="10"/>
  </r>
  <r>
    <x v="14"/>
    <s v="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
    <s v="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
    <s v="Director(a) Técnico(a) de Talento Humano"/>
    <s v="Estratégico"/>
    <s v="Ejecutar el Plan para el pago de nómina"/>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Corrupción"/>
    <s v="Fraude interno"/>
    <s v="No"/>
    <s v="- Conflicto de intereses._x000a_- Desconocimiento de los principios y valores institucionales._x000a_- Amiguismo._x000a_- Abuso de los privilegios de acceso a la información para la liquidación de nómina por la solicitud y/o aceptación de dádivas_x000a_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_x000a_- 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_x000a_- 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_x000a_- 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_x000a_- 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Estratégica de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_x000a_- 2 El mapa de riesgos del proceso de Gestión Estratégica de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 3 El mapa de riesgos del proceso de Gestión Estratégica de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33750000000000002"/>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7 Aplicativo CHIE) Proyectar para firma de la Subsecretaría Corporativa, la solicitud que se realiza a la Subdirección Financiera, para la expedición del Registro Presupuestal acompañado de los respectivos soportes firmados y aprobados por los responsables._x000a_- (AP# 1107 Aplicativo CHIE)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x000a__x000a_________________x000a__x000a__x000a__x000a__x000a__x000a__x000a__x000a__x000a__x000a__x000a_"/>
    <s v="- Profesional Especializado o Profesional Universitario de Talento Humano._x000a_- Profesional Especializado o Profesional Universitario de Talento Humano._x000a__x000a__x000a__x000a__x000a__x000a__x000a__x000a__x000a_________________x000a__x000a__x000a__x000a__x000a__x000a__x000a__x000a__x000a__x000a__x000a_"/>
    <s v="- Memorando en el cual se solicita el registro presupuestal a la Subdirección Financiera._x000a_- Memorando en el cual se solicita el registro presupuestal a la Subdirección Financiera.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31/12/2022_x000a_31/12/2022_x000a__x000a__x000a__x000a__x000a__x000a__x000a__x000a__x000a_______________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Estratégica de Talento Humano"/>
    <s v="- Director(a) Técnico(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Técnico(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s v=""/>
    <s v="_x000a__x000a__x000a__x000a_"/>
    <s v=""/>
    <s v=""/>
    <s v="_x000a__x000a__x000a__x000a_"/>
    <s v=""/>
    <s v=""/>
    <s v="_x000a__x000a__x000a__x000a_"/>
    <s v=""/>
    <x v="10"/>
  </r>
  <r>
    <x v="15"/>
    <s v="Verificar, registrar, controlar y evaluar las operaciones financieras con cargo al presupuesto asignado a la entidad, para garantizar su adecuado manejo y la oportuna y transparente rendición de cuentas."/>
    <s v="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_x000a_Adicionalmente  participa  dentro  del  proceso  de  planeación  en  la  conformación  de  anteproyecto  de  presupuesto  y  en  el  proceso  de contratación  en  la  evaluación  de  indicadores  financieros."/>
    <s v="Subdirector Financiero"/>
    <s v="Apoyo operativo"/>
    <s v="Coordinar las actividades necesarias para garantizar el pago de las obligaciones adquiridas por la Secretaría General, de conformidad con las normas vigentes."/>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Corrupción"/>
    <s v="Ejecución y administración de procesos"/>
    <s v="N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_x000a_pública efectiva."/>
    <s v="- -- Ningún trámite y/o procedimiento administrativo_x000a__x000a_"/>
    <s v="- Direccionamiento Estratégico_x000a_- Contratación_x000a_- Procesos de control en el Sistema de Gestión de Calidad_x000a__x000a_"/>
    <s v="- No aplica_x000a__x000a__x000a__x000a_"/>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_x000a_- 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_x000a_- 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 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_x000a_- 4 El mapa de riesgos del proceso de Gestión Financiera indica que el equipo operativo del proceso de Gestión Financiera, autorizado(a) por subdirector financiero, cada vez que se identifique la materialización del riesgo Realizar el registro contable de los reintegro.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1.2700799999999998E-2"/>
    <s v="Catastrófico (5)"/>
    <n v="0.31640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0 Aplicativo CHIE) Realizar seguimiento al avance a oficina de OTIC respecto al desarrollo de las funcionalidades de los aplicativos financieros teniendo en cuenta los requerimientos realizados a los sistemas internos de información derivados de la gestión pagos._x000a_- (AP# 1101 Aplicativo CHIE) Construir una herramienta de validación para la identificación de las cuentas bancarias asociadas a los proveedores que tienen varios contratos suscritos con la Secretaría General_x000a_- (AP# 1102 Aplicativo CHIE) Establecer una herramienta de control del trámite de pagos_x000a__x000a__x000a__x000a__x000a__x000a__x000a__x000a_________________x000a__x000a__x000a__x000a__x000a__x000a__x000a__x000a__x000a__x000a__x000a_"/>
    <s v="- Subdirector Financiero y equipo de pagos_x000a_- Subdirector Financiero y equipo de pagos_x000a_- Subdirector Financiero y equipo de pagos_x000a__x000a__x000a__x000a__x000a__x000a__x000a__x000a_________________x000a__x000a__x000a__x000a__x000a__x000a__x000a__x000a__x000a__x000a__x000a_"/>
    <s v="- Registros de seguimiento al avance en el desarrollo de las funcionalidades de los sistemas internos de información derivados de la gestión de pagos_x000a_- Matriz cuentas bancarias identificadas_x000a_- Matriz Control de Pagos_x000a__x000a__x000a__x000a__x000a__x000a__x000a__x000a_________________x000a__x000a__x000a__x000a__x000a__x000a__x000a__x000a__x000a__x000a__x000a_"/>
    <s v="15/02/2022_x000a_15/02/2022_x000a_15/02/2022_x000a__x000a__x000a__x000a__x000a__x000a__x000a__x000a_________________x000a__x000a__x000a__x000a__x000a__x000a__x000a__x000a__x000a__x000a__x000a_"/>
    <s v="30/06/2022_x000a_30/06/2022_x000a_30/06/2022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s v=""/>
    <s v="_x000a__x000a__x000a__x000a_"/>
    <s v=""/>
    <x v="11"/>
  </r>
  <r>
    <x v="15"/>
    <s v="Verificar, registrar, controlar y evaluar las operaciones financieras con cargo al presupuesto asignado a la entidad, para garantizar su adecuado manejo y la oportuna y transparente rendición de cuentas."/>
    <s v="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_x000a_Adicionalmente  participa  dentro  del  proceso  de  planeación  en  la  conformación  de  anteproyecto  de  presupuesto  y  en  el  proceso  de contratación  en  la  evaluación  de  indicadores  financieros."/>
    <s v="Subdirector Financiero"/>
    <s v="Apoyo operativo"/>
    <s v="Garantizar el registro adecuado y oportuno de los hechos económicos de la Entidad, que permite elaborar y presentar los estados financieros."/>
    <s v="Posibilidad de afectación reputacional por  hallazgos y sanciones impuestas por órganos de control, debido a uso indebido de información privilegiada para el inadecuado registro de los hechos económicos, con el fin de obtener beneficios propios o de terceros  "/>
    <s v="Corrupción"/>
    <s v="Ejecución y administración de procesos"/>
    <s v="Sí"/>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_x000a_pública efectiva."/>
    <s v="- -- Ningún trámite y/o procedimiento administrativo_x000a__x000a_"/>
    <s v="- Direccionamiento Estratégico_x000a_- Gestión de Recursos Físicos_x000a_- Gestión Estratégica de Talento Humano_x000a_- Contratación_x000a_"/>
    <s v="- No aplica_x000a__x000a__x000a__x000a_"/>
    <s v="Muy baja (1)"/>
    <n v="0.2"/>
    <s v="Moderado (3)"/>
    <s v="Menor (2)"/>
    <s v="Mayor (4)"/>
    <s v="Moderado (3)"/>
    <s v="Menor (2)"/>
    <s v="Menor (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_x000a_- 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 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a_- 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8143999999999997E-2"/>
    <s v="Catastrófico (5)"/>
    <n v="0.5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8 Aplicativo CHIE) Solicitar a la oficina de OTIC la realización de capacitaciones relacionadas con cada uno de los aplicativos internos financieros_x000a_- (AP# 1099 Aplicativo CHIE) Realizar seguimiento al avance a oficina de OTIC respecto al desarrollo de las funcionalidades de los  aplicativos financieros teniendo en cuenta los requerimientos realizados a los sistemas internos de información derivados de la gestión contable  _x000a__x000a__x000a__x000a__x000a__x000a__x000a__x000a__x000a_________________x000a__x000a__x000a__x000a__x000a__x000a__x000a__x000a__x000a__x000a__x000a_"/>
    <s v="- Subdirector Financiero y equipo contable_x000a_- Subdirector Financiero y equipo contable_x000a__x000a__x000a__x000a__x000a__x000a__x000a__x000a__x000a_________________x000a__x000a__x000a__x000a__x000a__x000a__x000a__x000a__x000a__x000a__x000a_"/>
    <s v="- Solicitud de la capacitación relacionada con cada uno de los aplicativos internos financieros y evidencia de la participación del equipo contable_x000a_- Registros de seguimiento al avance en el desarrollo de las funcionalidades de los sistemas internos de información derivados de la gestión contable  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30/06/2022_x000a_30/06/2022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 Financiero_x000a_- Profesional de la Subdirección Financiera_x000a_- Profesional de la Subdirección Financiera_x000a__x000a__x000a__x000a__x000a__x000a__x000a_- Subdirector Financiero"/>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x v="11"/>
  </r>
  <r>
    <x v="16"/>
    <s v="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
    <s v="Este  proceso  inicia  con  la  formulación  del  Plan  de  Acción  Distrital,  continúa  con  la  Coordinación  del  Sistema  Distrital  de  Asistencia, Atención   y   Reparación   Integral   a   Víctimas   en   Bogotá,   el   Otorgamiento   de   Ayuda   Humanitaria   Inmediata,   la   Elaboración, implementación,  seguimiento  y  medidas  individuales  de  reparación  en  los  planes  de  atención  a  víctimas  del  conflicto  armado residentes en Bogotá, la Implementación de Medidas de Reparación Colectiva a cargo de la Alta Consejería para los Derechos de las Víctimas,  la  Paz  y  la  Reconciliación,  además  de  la  Implementación  de  acciones  en  materia  de  Memoria,  Paz  y  Reconciliación  con saldo  pedagógico,  y  termina  con  la  contribución  al  acceso  al  goce  efectivo  de  derechos  de  las  víctimas."/>
    <s v="Jefe de Oficina Alta Consejería de Paz, Víctimas y la Reconciliación"/>
    <s v="Misional"/>
    <s v="Entregar medidas de ayuda humanitaria inmediata a las personas que llegan a la ciudad de Bogotá y que manifiestan haber sido desplazadas y encontrarse en situación de vulnerabilidad acentuada _x000a_Fase (actividad): Gestionar el funcionamiento administrativo y operativo para el otorgamiento de la ayuda humanitaria."/>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Corrupción"/>
    <s v="Fraude interno"/>
    <s v="N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 7871 Construcción de Bogotá-región como territorio de paz para las víctimas y la reconciliación_x000a__x000a__x000a__x000a_"/>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documento por medio de la herramienta SIVIC de evaluación de vulnerabilidad para el otorgamiento de AHI  que resuelve si la solicitud procede o no._x000a_- 2 El procedimiento 1210100-PR-315 &quot;Otorgar ayuda y atención humanitaria inmediata&quot; (Act 5) indica que el Profesional Universitario ACDVPR, autorizado(a) por el Jefe de Oficina Alta Consejería para los Derechos de las Víctimas, la Paz y la Reconciliación ,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_x000a_- 3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que la evaluación se realizó correctamente.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Aleatori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P# 1082 Aplicativo CHIE) Implementar controles preventivos automátic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 Alto Consejero de Paz, Victimas y Reconciliación_x000a__x000a__x000a__x000a__x000a__x000a__x000a__x000a__x000a__x000a__x000a__x000a__x000a__x000a__x000a__x000a__x000a__x000a__x000a__x000a__x000a_________________x000a__x000a__x000a__x000a__x000a__x000a__x000a__x000a__x000a__x000a__x000a_"/>
    <s v="- Controles preventivos automáticos implementad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15/02/2022_x000a__x000a__x000a__x000a__x000a__x000a__x000a__x000a__x000a__x000a__x000a__x000a__x000a__x000a__x000a__x000a__x000a__x000a__x000a__x000a__x000a_________________x000a__x000a__x000a__x000a__x000a__x000a__x000a__x000a__x000a__x000a__x000a_"/>
    <s v="31/07/2022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Asistencia, atención y reparación integral a víctimas del conflicto armado e implementación de acciones de memoria, paz y reconciliación en Bogotá"/>
    <s v="- Jefe de Oficina Alta Consejería de Paz, Víctimas y la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la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Asistencia, atención y reparación integral a víctimas del conflicto armado e implementación de acciones de memoria, paz y reconciliación en Bogotá,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s v=""/>
    <s v="_x000a__x000a__x000a__x000a_"/>
    <s v=""/>
    <s v=""/>
    <s v="_x000a__x000a__x000a__x000a_"/>
    <s v=""/>
    <s v=""/>
    <s v="_x000a__x000a__x000a__x000a_"/>
    <s v=""/>
    <s v=""/>
    <s v="_x000a__x000a__x000a__x000a_"/>
    <s v=""/>
    <x v="1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s v="Asesoría Técnica y Proyectos en Materia TIC"/>
    <s v="Asesorar  Técnicamente  y  formular  Proyectos  en  materia  TIC,  para  la  ejecución  del  Plan  Distrital  de  Desarrollo  y  las  Políticas, Directrices  y  Lineamientos  TIC  en  el  Distrito  Capital."/>
    <s v="Inicia con la formulación del Plan de Acción, del Proyecto de Inversión y de la Política, Directriz o Lineamiento en materia de TIC y de transformación Digital; continúa con la Asesoría Técnica o formulación y ejecución de Proyectos, culminando con el seguimiento de las actividades que se desarrollan dentro del proceso y la presentación de informes."/>
    <s v="Jefe de Oficina Alta Consejería Distrital de Tecnologías de la Información y las Comunicaciones -TIC-"/>
    <s v="Misional"/>
    <s v="Ejecutar las Asesorías Técnicas y Proyectos en materia TIC y Transformación digital"/>
    <s v="Posibilidad de afectación económica (o presupuestal) por sanción de un ente de control o ente regulador, debido a decisiones ajustadas a intereses propios o de terceros en la ejecución de Proyectos en materia TIC y Transformación digital, para obtener dádivas o beneficios"/>
    <x v="0"/>
    <s v="Fraude interno"/>
    <s v="Sí"/>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4. Promover procesos de transformación digital en la Secretaría General para aportar a la gestión pública eficiente."/>
    <s v="- -- Ningún trámite y/o procedimiento administrativo_x000a__x000a_"/>
    <s v="- Ningún otro proceso en el Sistema de Gestión de Calidad_x000a__x000a__x000a__x000a_"/>
    <s v="- No aplica_x000a__x000a__x000a__x000a_"/>
    <s v="Muy baja (1)"/>
    <n v="0.2"/>
    <s v="Menor (2)"/>
    <s v="Menor (2)"/>
    <s v="Moderado (3)"/>
    <s v="Leve (1)"/>
    <s v="Leve (1)"/>
    <s v="Menor (2)"/>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_x000a_Queda como evidencia Registro de Asistencia 2211300-FT211 y Acta 2211600-FT-008, - Mesas Técnicas Seguimiento Proyectos.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quot;Informe parcial/final del proyecto&quot; y el correo electrónico_x000a_Queda como evidencia Informe parcial/Final del proyecto 4130000-FT-1159 Correo electrónico/solicitud aprobación del informe, Correo electrónico/ajustes informe parcial o final del proyecto.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quot;Asesoría Técnica y Proyectos en materia TIC&quot;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04E-2"/>
    <s v="Catastrófico (5)"/>
    <n v="0.75"/>
    <s v="Extremo"/>
    <s v="Se tienen dos actividades que actúan como puntos de control para prevención y detección del riesgo sin embargo, la zona con y sin controles permanece constante, ubicándose en zona extrema (1.5)"/>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4 Aplicativo CHIE)  Revisar los formatos asociados al procedimiento, en busca de identificar mejoras que permitan fortalecer la gestión del riesgo._x000a_- (AP# 1085 Aplicativo CHIE) PAA220-010-01 (Daruma): Verificar la implementación de los formatos ajustados._x000a__x000a__x000a__x000a__x000a__x000a__x000a__x000a__x000a_________________x000a__x000a__x000a__x000a__x000a__x000a__x000a__x000a__x000a__x000a__x000a_"/>
    <s v="- Profesionales responsables de Riesgos en la ACDTIC_x000a_- Profesionales responsables de Riesgos en la ACDTIC_x000a__x000a__x000a__x000a__x000a__x000a__x000a__x000a__x000a_________________x000a__x000a__x000a__x000a__x000a__x000a__x000a__x000a__x000a__x000a__x000a_"/>
    <s v="- Reunión de revisión de Formatos._x000a_- Reunión de verificación implementación  de Formatos._x000a__x000a__x000a__x000a__x000a__x000a__x000a__x000a__x000a_________________x000a__x000a__x000a__x000a__x000a__x000a__x000a__x000a__x000a__x000a__x000a_"/>
    <s v="15/03/2022_x000a_01/07/2022_x000a__x000a__x000a__x000a__x000a__x000a__x000a__x000a__x000a_________________x000a__x000a__x000a__x000a__x000a__x000a__x000a__x000a__x000a__x000a__x000a_"/>
    <s v="30/06/2022_x000a_30/12/2022_x000a__x000a__x000a__x000a__x000a__x000a__x000a__x000a__x000a_______________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_x000a_- Actualizar el mapa de riesgos Asesoría Técnica y Proyectos en Materia TIC"/>
    <s v="- Jefe de Oficina Alta Consejería Distrital de Tecnologías de la Información y las Comunicaciones -TIC-_x000a_- Jefe Oficina de la Alta Consejería Distrital de TIC_x000a__x000a__x000a__x000a__x000a__x000a__x000a__x000a_- Jefe de Oficina Alta Consejería Distrital de Tecnologías de la Información y las Comunicaciones -TIC-"/>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_x000a_- Mapa de riesg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 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d v="2021-11-3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d v="2022-09-06T00:00:00"/>
    <s v="_x000a__x000a_Análisis de controles_x000a__x000a_"/>
    <s v="Se ajustaron los controles conforme a la actualización del procedimiento"/>
    <s v=""/>
    <s v="_x000a__x000a__x000a__x000a_"/>
    <s v=""/>
    <s v=""/>
    <s v="_x000a__x000a__x000a__x000a_"/>
    <s v=""/>
  </r>
  <r>
    <s v="Contratación"/>
    <s v="Coordinar los procesos de contratación de bienes, servicios y obras, para el funcionamiento y el cumplimento de las metas y objetivos de la Secretaría General de la Alcaldía Mayor de Bogotá, mediante una gestión transparente, eficiente y oportuna."/>
    <s v="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
    <s v="Director(a) de Contratación"/>
    <s v="Apoyo operativo"/>
    <s v="Verificar los estudios y documentos previos._x000a_Fase (propósito): Fortalecer la gestión corporativa, jurídica y la estrategia de comunicación conforme con las necesidades de la operación misional de la Entidad."/>
    <s v="Posibilidad de afectación reputacional por pérdida de la confianza ciudadana en la gestión contractual de la Entidad, debido a decisiones ajustadas a intereses propios o de terceros durante la etapa precontractual con el fin de celebrar un contrato"/>
    <x v="0"/>
    <s v="Fraude interno"/>
    <s v="No"/>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3 Fortalecimiento de la capacidad institucional de la Secretaría General_x000a__x000a__x000a__x000a_"/>
    <s v="Muy baja (1)"/>
    <n v="0.2"/>
    <s v="Catastrófico (5)"/>
    <s v="Mayor (4)"/>
    <s v="Mayor (4)"/>
    <s v="Moderado (3)"/>
    <s v="Leve (1)"/>
    <s v="Catastrófico (5)"/>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 2 Los procedimientos 4231000-PR-284 &quot;Mínima cuantía&quot;, 4231000-PR-339 &quot;Selección Pública de Oferentes&quot;, 4231000-PR-338 &quot;Agregación de Demanda&quot; y 4231000-PR-156 &quot;Contratación Directa&quot;  indica que el Comité de Contratación, autorizado(a) por la(el) Secretaria(o) General, cada vez que se  adelante un proceso de contratación e cualquier modalidad de selección, conforme a la Resolución 204 de 2020 &quot; Por medio de la cual se delega la ordenación del gasto y competencias propia de la actividad contractual, así como el ejercicio de otras funciones&quot;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_x000a_- 3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_x0009_ _x0009_.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quot;modelo de seguimiento de la gestión contractual&quot;; en el evento que se requieran ajustes sustanciales a los estudios y documentos previos, se procede a la devolución de los documentos mediante memorando informando la no viabilidad del trámite y se registran en  la base denominada &quot;modelo de seguimiento de la gestión contractual&quot;.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_x000a_- 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0.5625"/>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13 Aplicativo CHIE) Adelantar una socialización a los  enlaces contractuales de las dependencias sobre la estructuración de estudios y documentos previos para adelantar los procesos contractuales con fundamento en los procedimientos internos._x000a_- (AP# 1114 Aplicativo CHIE) Adelantar la actualización de la 4231000-GS-081-Guía para la estructuración de estudios previos_x000a__x000a__x000a__x000a__x000a__x000a__x000a__x000a__x000a_________________x000a__x000a__x000a__x000a__x000a__x000a__x000a__x000a__x000a__x000a__x000a_"/>
    <s v="- Director de Contratación _x000a_- Director de Contratación _x000a__x000a__x000a__x000a__x000a__x000a__x000a__x000a__x000a_________________x000a__x000a__x000a__x000a__x000a__x000a__x000a__x000a__x000a__x000a__x000a_"/>
    <s v="- Evidencias de la socialización adelantada_x000a_- Guía para la estructuración de estudios previos-4231000-GS-081 actualizada_x000a__x000a__x000a__x000a__x000a__x000a__x000a__x000a__x000a_________________x000a__x000a__x000a__x000a__x000a__x000a__x000a__x000a__x000a__x000a__x000a_"/>
    <s v="01/07/2022_x000a_01/02/2022_x000a__x000a__x000a__x000a__x000a__x000a__x000a__x000a__x000a_________________x000a__x000a__x000a__x000a__x000a__x000a__x000a__x000a__x000a__x000a__x000a_"/>
    <s v="31/12/2022_x000a_31/08/2022_x000a__x000a__x000a__x000a__x000a__x000a__x000a__x000a__x000a_______________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d v="2022-08-24T00:00:00"/>
    <s v="_x000a__x000a__x000a__x000a_"/>
    <s v="Se realiza reprogramación del cumplimiento de la acción 2 &quot;(AP# 114 Aplicativo CHIE) Adelantar la actualización de la 4231000-GS-081-Guía para la estructuración de estudios previos&quot; la cual queda para cumplimiento el 31/08/2022."/>
    <s v=""/>
    <s v="_x000a__x000a__x000a__x000a_"/>
    <s v=""/>
    <s v=""/>
    <s v="_x000a__x000a__x000a__x000a_"/>
    <s v=""/>
  </r>
  <r>
    <s v="Contratación"/>
    <s v="Coordinar los procesos de contratación de bienes, servicios y obras, para el funcionamiento y el cumplimento de las metas y objetivos de la Secretaría General de la Alcaldía Mayor de Bogotá, mediante una gestión transparente, eficiente y oportuna."/>
    <s v="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
    <s v="Director(a) de Contratación"/>
    <s v="Apoyo operativo"/>
    <s v="Supervisar la ejecución de los contratos y/o convenios, y la conformidad de los productos, servicios y obras contratados para el proceso."/>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x v="0"/>
    <s v="Fraude interno"/>
    <s v="No"/>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Catastrófico (5)"/>
    <s v="Mayor (4)"/>
    <s v="Mayor (4)"/>
    <s v="Moderado (3)"/>
    <s v="Leve (1)"/>
    <s v="Catastrófico (5)"/>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1 El procedimiento 4231000-PR-195 &quot;Interventoría y/o supervisión&quot;, en el Manual de Contratación ,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2 El mapa de riesgos del proceso de contratación indica que el Director(a) de Contratación, autorizado(a) por Resolución 160 de 2019 &quot;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0.5625"/>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0 Aplicativo CHIE) 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Evidencias de las socializaciones adelantadas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30/11/2022_x000a__x000a__x000a__x000a__x000a__x000a__x000a__x000a__x000a__x000a_______________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r>
  <r>
    <s v="Control Disciplinario"/>
    <s v="Lograr  la  notificación  oportuna  y  ajustada  a  la  normatividad  de  las  decisiones  administrativas  y  establecer  los  fallos  absolutorios o condenatorios,  ajustados  a  la  normativa,  los  procedimientos  y  protocolos  dispuestos  por  la  Secretaría  General,  para  estos  efectos."/>
    <s v="El proceso inicia con la recepción de las quejas y/o los informes relacionados con la incurrencia en presuntas faltas disciplinarias por parte de los servidores públicos y finaliza con las notificaciones correspondientes, una vez se haya surtido el procedimiento señalado en la ley 734 de 2002."/>
    <s v="Jefe Oficina de Control Interno Disciplinario"/>
    <s v="Control"/>
    <s v="Evaluar las quejas o informes e iniciar proceso ordinario o verbal según proceda"/>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x v="0"/>
    <s v="Ejecución y administración de procesos"/>
    <s v="No"/>
    <s v="- Alta rotación de personal generando retrasos en la curva de aprendizaje y represamiento de trámites._x000a_- Dificultades en la transferencia de conocimiento entre los servidores que se vinculan y retiran de la entidad._x000a_- Falta de personal para priorizar los procesos disciplinarios que llevan largo tiempo en la dependencia y/o asuntos próximos a vencerse._x000a_- Presentarse una situación de conflicto de interés y no manifestarlo._x000a_- Dificultad en la implementación de la normatividad disciplinaria por modificación de legislación.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institucional por impunidad disciplinaria._x000a_- Investigación disciplinaria por parte del ente de control correspondiente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_x000a_- 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Control Disciplinario indica que el Jefe de la Oficina de Control Interno Disciplinari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_x000a_- 2 El mapa de riesgos del proceso de Control Disciplinario indica que el Jefe de la Oficina de Control Interno Disciplinario, autorizado(a) por el Manual Específico de Funciones y Competencias Laborales, cada vez que se identifique la materialización del riesgo, reasigna el expediente disciplinario a otro profesional de la Oficina de Control Interno Disciplinario, con el fin de tramitar las actuaciones derivadas de la declaratoria de prescripción y/o caduc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9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6 Aplicativo CHIE) Actualizar los procedimientos verbal y ordinario conforme a la normatividad del nuevo Código General Disciplinario._x000a_- (AP# 1077 Aplicativo CHIE) Definir e implementar una estrategia de divulgación, en materia preventiva disciplinaria, dirigida a los funcionarios y colaboradores de la Secretaría General._x000a_- (AP# 1078 Aplicativo CHIE)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_______________x000a__x000a__x000a__x000a__x000a__x000a__x000a__x000a__x000a__x000a__x000a_"/>
    <s v="- Jefe de la Oficina de Control Interno Disciplinario_x000a_- Jefe de la Oficina de Control Interno Disciplinario_x000a_- Jefe de la Oficina de Control Interno Disciplinario_x000a__x000a__x000a__x000a__x000a__x000a__x000a__x000a_________________x000a__x000a__x000a__x000a__x000a__x000a__x000a__x000a__x000a__x000a__x000a_"/>
    <s v="- Procedimientos verbal y ordinario actualizados._x000a_- Estrategia de divulgación definida e implementada._x000a_- Informes cuatrimestrales sobre acciones preventivas, materialización de riesgos de corrupción y denuncias de posibles actos de corrupción recibidas en el período._x000a__x000a__x000a__x000a__x000a__x000a__x000a__x000a_________________x000a__x000a__x000a__x000a__x000a__x000a__x000a__x000a__x000a__x000a__x000a_"/>
    <s v="01/03/2022_x000a_14/02/2022_x000a_29/04/2022_x000a__x000a__x000a__x000a__x000a__x000a__x000a__x000a_________________x000a__x000a__x000a__x000a__x000a__x000a__x000a__x000a__x000a__x000a__x000a_"/>
    <s v="30/08/2022_x000a_30/11/2022_x000a_31/12/2022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Interno Disciplinario, con el fin de tramitar las actuaciones derivadas de la declaratoria de prescripción y/o caducidad._x000a__x000a__x000a__x000a__x000a__x000a__x000a_- Actualizar el mapa de riesgos Control Disciplinario"/>
    <s v="- Jefe Oficina de Control Interno Disciplinario_x000a_- Jefe Oficina de Control Interno Disciplinario._x000a_- Jefe Oficina de Control Interno Disciplinario._x000a__x000a__x000a__x000a__x000a__x000a__x000a_- Jefe Oficina de Control Interno Disciplinario"/>
    <s v="- Notificación realizada d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d v="2022-07-06T00:00:00"/>
    <s v="_x000a__x000a__x000a__x000a_Tratamiento del riesgo"/>
    <s v="Se realiza la reprogramación de la acción 1076 del aplicativo CHIE a través del memorando 3-2022-19012 del 6 de julio de 2022, teniendo en cuenta que para culminar la actualización de los procedimientos que están asociados al Proceso de Control Disciplinario contenida en la Acción 1076 de la Herramienta CHIE, es indispensable contar con la emisión y publicación de los Decretos y Resoluciones que formalizarán la modificación a la estructura organizacional de la Secretaría General, lo cual se encuentra en trámite desde el mes de febrero de 2022 como se explicó en el referido memorando 3-2022-19012 dirigido a la Oficina Asesora de Planeación, en el cual se solicitó la reprogramación de la acción 1076 en la Herramienta CHIE para el día 30 de agosto de 2022, según el análisis de la matriz del Procedimiento de Gestión del Cambio."/>
    <s v=""/>
    <s v="_x000a__x000a__x000a__x000a_"/>
    <s v=""/>
    <s v=""/>
    <s v="_x000a__x000a__x000a__x000a_"/>
    <s v=""/>
  </r>
  <r>
    <s v="Elaboración de Impresos y Registro Distrital"/>
    <s v="Elaborar  los  impresos  de  los  trabajos  de  artes  gráficas  requeridos  por  las  entidades,  organismos  y  órganos  de  control  del  Distrito Capital  y  garantizar  la  eficacia  y  transparencia  pública  con  la  publicación  de  los  actos  y  documentos  administrativos  en  el  Registro Distrital."/>
    <s v="Inicia con las solicitudes de las entidades, organismos y órganos de control del Distrito Capital para la impresión de trabajos de artes gráficas  y  para  la  publicación  de  actos  y  documentos  administrativos;  finaliza  con  el  producto  terminado  y  con  la  publicación  en  el sistema  de  información  e  impresión  del  Registro  Distrital."/>
    <s v="Subdirector(a) de Imprenta Distrital"/>
    <s v="Misional"/>
    <s v="Recibir y custodiar los insumos y materas primas durante el proceso de producción y elaborar los impresos de conformidad con las características técnicas requeridas hasta la entrega del producto terminado al almacé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x v="0"/>
    <s v="Fraude interno"/>
    <s v="No"/>
    <s v="- Posible vulnerabilidad en los controles de utilización de infraestructura y del recurso humano._x000a_- Falta de transparencia en las actuaciones._x000a__x000a__x000a__x000a__x000a__x000a__x000a__x000a_"/>
    <s v="- Tendencia a la personalización de productos, los cuales no se elaboran en la Subdirección de Imprenta Distrital._x000a_- Intención de soborno de terceros a funcionarios del Subdirección de Imprenta Distrital, para la realización de trabajos de impresión de artes gráficas, ajenos a la administración distrital._x000a_- Presiones o motivaciones individuales, sociales o colectivas, que inciten a la realizar conductas contrarias al deber ser._x000a__x000a__x000a__x000a__x000a__x000a__x000a_"/>
    <s v="- Reducción de disponibilidades de recursos técnicos, intelectuales y materiales para el cumplimiento de la demanda oficial de servicios._x000a_- La buena reputación de la Subdirección de Imprenta Distrital y por consiguiente la Secretaría General de la Alcaldía Mayor de Bogotá, D.C., se vería afectada, lo cual generaría desconfianza ante las partes interesadas._x000a__x000a__x000a__x000a__x000a__x000a__x000a__x000a_"/>
    <s v="3. Consolidar una gestión pública eficiente, a través del desarrollo de capacidades institucionales, para contribuir a la generación de valor público."/>
    <s v="- Impresión de artes gráficas para las entidades del Distrito Capital (OPA)_x000a__x000a_"/>
    <s v="- Ningún otro proceso en el Sistema de Gestión de Calidad_x000a__x000a__x000a__x000a_"/>
    <s v="- No aplica_x000a__x000a__x000a__x000a_"/>
    <s v="Muy baja (1)"/>
    <n v="0.2"/>
    <s v="Leve (1)"/>
    <s v="Menor (2)"/>
    <s v="Menor (2)"/>
    <s v="Leve (1)"/>
    <s v="Leve (1)"/>
    <s v="Menor (2)"/>
    <s v="Moderado (3)"/>
    <n v="0.6"/>
    <s v="Moderado"/>
    <s v="El proceso estima que el riesgo se ubica en una zona moderada, debido a que el riesgo no se ha materializado en los últimos cuatro años, sin embargo, ante su materialización, podrían presentarse los efectos significativos, señalados en la encuesta del Departamento Administrativo de la Función Pública._x0009_"/>
    <s v="- 1 El procedimiento producción de artes gráficas para entidades Distritales 4211200-PR-098 indica que el Profesional Universitario (Producción), autorizado(a) por el (la) Subdirector(a) Técnico(a) de la Imprenta Distrital, cada vez que elabora un trabajo de artes gráficas verifica y relaciona los datos del trabajo solicitado así como las especificaciones técnicas del mismo en la orden de producción. La(s) fuente(s) de información utilizadas es(son) la solicitud de trabajos de artes gráficas con sus soportes y la respuesta de viabilidad a la misma. En caso de evidenciar observaciones, desviaciones o diferencias, se notifica al Subdirector(a) de la Imprenta Distrital en reunión semanal de seguimiento a producción y se registran en el formato &quot;Reunión producción Imprenta Distrital&quot; 2213300-FT-836. De lo contrario, se genera la respectiva orden de producción en el sistema EMLAZE._x000a_- 2 El procedimiento producción de artes gráficas para entidades Distritales 4211200-PR-098 indica que el Profesional Universitario (Producción), autorizado(a) por el (la) Subdirector(a) Técnico(a) de la Imprenta Distrital, cada vez que ejecuta el cierre de una orden de producción compara los resultados de utilización de recursos para el cumplimiento de la orden de producción, con respecto a los planeados en su emisión. La(s) fuente(s) de información utilizadas es(son) el registro de contador de tiros o equivalentes de cada máquina (Impresoras y CTP) y la trazabilidad respectiva de cada orden de producción generada en el sistema EMLAZE. En caso de evidenciar observaciones, desviaciones o diferencias, notifica al Subdirector(a) de la Imprenta Distrital en reunión semanal de seguimiento a producción y se registra en el formato &quot;Reunión producción Imprenta Distrital&quot;, 2213300-FT-836. De lo contrario, se realiza el cierre de la respectiva orden de producción en el sistema EMLAZE.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laboración de impresos y Registro Distrital indica que el (la) Subdirector(a) Técnico(a) de la Imprenta Distrital, autorizado(a) por el Manual de funciones vigente, cada vez que se identifique la materialización del riesgo realizará divulgación interna de los resultados del fallo, con el fin de concientizar al personal de las consecuencias de los errores._x000a_- 2 El mapa de riesgos del proceso Elaboración de impresos y Registro Distrital indica que el (la) Subdirector(a) Técnico(a) de la Imprenta Distrital, autorizado(a) por el Manual de funciones vigente, cada vez que se identifique la materialización del riesgo realizará un análisis de la casuística de la materialización del riesgo para mejorar o implementar nuevos controles que prevean su recurrencia.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33749999999999997"/>
    <s v="Moderado"/>
    <s v="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17 Aplicativo CHIE) Realizar análisis de los actuales puntos de control del procedimiento de producción de artes gráficas para entidades distritales y su vulnerabilidad para con posibilidad de materialización del riesgo._x000a__x000a__x000a__x000a__x000a__x000a__x000a__x000a__x000a__x000a_________________x000a__x000a__x000a__x000a__x000a__x000a__x000a__x000a__x000a__x000a__x000a_"/>
    <s v="- El (la) Subdirector(a) Técnico(a) de la Imprenta Distrital_x000a__x000a__x000a__x000a__x000a__x000a__x000a__x000a__x000a__x000a_________________x000a__x000a__x000a__x000a__x000a__x000a__x000a__x000a__x000a__x000a__x000a_"/>
    <s v="- Informe de resultados del análisis.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2/2022_x000a__x000a__x000a__x000a__x000a__x000a__x000a__x000a__x000a__x000a_________________x000a__x000a__x000a__x000a__x000a__x000a__x000a__x000a__x000a__x000a__x000a_"/>
    <s v="- Reportar 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a la Oficina Asesora de Planeación en el informe de monitoreo en caso que tenga fallo._x000a_- Ejecutar las acciones inherentes a la Subdirección de Imprenta Distrital, determinadas en el fallo,_x000a__x000a__x000a__x000a__x000a__x000a__x000a__x000a_- Actualizar el mapa de riesgos Elaboración de Impresos y Registro Distrital"/>
    <s v="- Subdirector(a) de Imprenta Distrital_x000a_- Subdirector(a) de Imprenta Distrital_x000a__x000a__x000a__x000a__x000a__x000a__x000a__x000a_- Subdirector(a) de Imprenta Distrital"/>
    <s v="- Notificación realizada d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reporte de monitoreo a la Oficina Asesora de Planeación en caso que el riesgo tenga fallo definitivo._x000a_- Plan de acción para el cumplimiento del fallo._x000a__x000a__x000a__x000a__x000a__x000a__x000a__x000a_- Mapa de riesg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Cambio proyecto de inversión._x000a_Fila 126, 127, 128, 142 y 143 : Cambio de ejecución a &quot;Siempre&quot;_x000a_Fila 189: Cambio a &quot;Reducir&quot;_x000a_Fila 214,215,215, 224y 225: Se borra contenido inicial  por cambio de solidez._x000a_"/>
    <d v="2021-12-13T00:00:00"/>
    <s v="Identificación del riesgo_x000a_Análisis antes de controles_x000a_Análisis de controles_x000a_Análisis después de controles_x000a_Tratamiento del riesgo"/>
    <s v="Se ajustó la identificación del riesgo._x000a_Se ajustó la redacción y evaluación de los controles según los criterios definidos._x000a_Se incluyeron los controles correctivos._x000a_Se ajustaron las acciones de contingencia._x000a_Se definieron las acciones de tratamiento a implementar en la vigencia 2022._x000a_Se actualizó el contexto de la gestión del proceso._x000a_El riesgo se fusionó con el riesgo de corrupción denominado “Desvío de recursos físicos o económicos para la elaboración de trabajos de artes gráficas dirigidos a personas u organismos que no hacen parte de la Administración Distrital, con el fin de obtener dádivas o beneficio a nombre propio”. "/>
    <s v=""/>
    <s v="_x000a__x000a__x000a__x000a_"/>
    <s v=""/>
    <s v=""/>
    <s v="_x000a__x000a__x000a__x000a_"/>
    <s v=""/>
    <s v=""/>
    <s v="_x000a__x000a__x000a__x000a_"/>
    <s v=""/>
    <s v=""/>
    <s v="_x000a__x000a__x000a__x000a_"/>
    <s v=""/>
    <s v=""/>
    <s v="_x000a__x000a__x000a__x000a_"/>
    <s v=""/>
  </r>
  <r>
    <s v="Estrategia de Tecnologías de la Información y las Comunicaciones"/>
    <s v="Solucionar las necesidades y/o requerimientos tecnológicos con el fin de apoyar los procesos de la Secretaría General, que promueva y facilite el desarrollo de la estrategia de uso y apropiación de TI. Así como también permitir el acceso a la información autorizada por la  entidad  y  los  grupos  de  interés  considerando  criterios  de fiabilidad,  disponibilidad,  usabilidad,  eficiencia  y  seguridad de la información que deben ser utilizados por los responsables de los procesos. Elaborar y realizar el seguimiento del Plan Estratégico de Tecnologías de la Información y las Comunicaciones (PETI), basado en la arquitectura empresarial de TI con los proyectos de TI."/>
    <s v="Inicia  con  la  identificación  y  consolidación  de  las  necesidades  de  tecnológicas,  la  formulación  del  plan  estratégico  de  TIC,  la actualización  y  definición  de  lineamientos  en  materia  de  TIC  y  seguridad  de  la  información,  continúa  con  la  implementación  y monitoreo  de  los  planes  y  proyectos  de  tecnología  considerando  criterios  de  confiabilidad,  eficiencia  y  oportunidad,  seguridad  de  la información y finaliza con la verificación de cumplimiento del proceso y la implementación de acciones para asegurar el cumplimiento normativo, el tratamiento de los hallazgos y prevención de riesgos como seguimiento y mejora continua del proceso."/>
    <s v="Jefe Oficina de Tecnologías de la Información y las Comunicaciones"/>
    <s v="Estratégico"/>
    <s v="Formular el Plan Estratégico  de Tecnologías de la Información y las Comunicaciones "/>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x v="0"/>
    <s v="Ejecución y administración de procesos"/>
    <s v="Sí"/>
    <s v="- Conflicto de intereses._x000a_- Desatención a las observaciones encontradas, requisitos legales y técnicos establecidos en la formulación en los proyectos establecidos para la definición del PETI_x000a_- Falta de Transparencia en las actuaciones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4. Promover procesos de transformación digital en la Secretaría General para aportar a la gestión pública eficiente."/>
    <s v="- -- Ningún trámite y/o procedimiento administrativo_x000a__x000a_"/>
    <s v="- Todos los procesos en el Sistema de Gestión de Calidad_x000a__x000a__x000a__x000a_"/>
    <s v="- No aplica_x000a__x000a__x000a__x000a_"/>
    <s v="Muy baja (1)"/>
    <n v="0.2"/>
    <s v="Leve (1)"/>
    <s v="Menor (2)"/>
    <s v="Menor (2)"/>
    <s v="Menor (2)"/>
    <s v="Menor (2)"/>
    <s v="Menor (2)"/>
    <s v="Mayor (4)"/>
    <n v="0.8"/>
    <s v="Alto"/>
    <s v="La valoración del riesgo antes de control quedó en escala de probabilidad de frecuencia de posible a MUY BAJA. Se recalifica el impacto del riesgo dando como resultado: disminución en el impacto de catastrófico a MAYOR. En consecuencia bajó de zona resultante Extrema a zona ALTA._x0009__x0009_"/>
    <s v="- 1 Elaboración y Seguimiento de PETI basado en la AE (PR- 116) PC# 5 indica que el Jefe Oficina TIC y el Jefe Oficina Asesora de Planeación, autorizado(a) por manual de funciones, Cada vez que se actualice las fases I y II del PETI  verifica que la información de las fases I y II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Evidencia de Reunión 2213100-FT-449 Aprobación Fase I y II  o Memorando electrónico 2211600-FT-011 Aprobación Fase I y II o Correo electrónico Aprobación Fase I y II._x000a_- 2 Elaboración y Seguimiento de PETI basado en la AE (PR-116) PC#7 indica que el Jefe Oficina TIC y el Jefe Oficina Asesora de Planeación, autorizado(a) por manual de funciones, Cada vez que se actualice las fases III y IV del PETI  verifica que la información de las fases III y IV de construcción del PETI cumpla con lo establecido en la Guía para la construcción del PETI. La(s) fuente(s) de información utilizadas es(son) Herramienta para la Construcción del PETI y Guía propuesta por el MINTIC. .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Evidencia de Reunión 2213100-FT-449 Aprobación Fase III y IV  o Memorando electrónico 2211600-FT-011 Aprobación Fase III y IV o Correo electrónico Aprobación Fase III y IV._x000a_- 3 Elaboración y Seguimiento de PETI basado en la AE(PR-116) PC#8 indica que Comité Institucional de Gestión y Desempeño y el Jefe de la Oficina TIC , autorizado(a) por manual de funciones, Cuando se apruebe el PETI verifica que la información que contiene el documento PETI se encuentre alineada con la Estrategia y planes de la Entidad.. La(s) fuente(s) de información utilizadas es(son) Plan Estratégico de Tecnologías de la Información y las Comunicaciones 4204000-OT-042, Plan Estratégico, Plan de Desarrollo Distrital, Modelo de Oper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En caso contrario se aprueba el documento PETI y se procede a solicitar su publicación para su posterior socialización y ejecución Acta 2211600-FT-008 Comité Institucional de Gestión y Desempeño Aprobación PETI y/o Correo Electrónico con observaciones presentadas ante el Comité Institucional de Gestión y Desempeño._x000a_- 4 Elaboración y Seguimiento de PETI basado en la AE (PR- 116) PC# 12 indica que Jefe de la Dependencia responsable  , autorizado(a) por manual de funciones, trimestralmente verifica el avance en la ejecución de los planes e iniciativas con componente TI definidos en el PETI y registra esta información en el formato seguimiento trimestral PETI. La(s) fuente(s) de información utilizadas es(son) 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En caso contrario se remite el formato de seguimiento trimestral mediante memorando electrónico a la Oficina TIC Memorando 2211600-FT-011_x000a_Remitiendo seguimiento trimestral y Seguimiento Trimestral PETI 4204000-FT-1138._x000a_- 5 Elaboración y Seguimiento de PETI basado en la AE (PR- 116) PC# 13 indica que El Profesional designado , autorizado(a) por El Jefe de la Oficina de Tecnologías de la Información y las Comunicaciones, trimestralmente verifica el registro de avance del PETI. La(s) fuente(s) de información utilizadas es(son) Formato Seguimiento Trimestral PETI 4204000-FT-1138 y 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n caso contrario el profesional designado por la Oficina TIC solicita la publicación del seguimiento en la página web de la Secretaría General, conforme al procedimiento 4204000-PR-359 “Publicación de Información en los Portales y Micrositios Web de la Secretaría General”. Evidencia de Reunión  2213100-FT-449 Retroalimentación Resultado de evaluación y/o Correo Retroalimentación Resultado de evaluación  y Seguimiento Trimestral PETI 4204000-FT-1138 .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Estrategia TI indica que el jefe de la Oficina TIC's, autorizado(a) por el manual de especifico de funciones y competencias laborales, cada vez que se identifique la materialización de un riesgo se Verifica el alcance del presunto hecho del área solicitante, luego de esto se procede a notificar el rechazo de la solicitud para redefinir el proyecto en caso de que considere de carácter estratégico y finalmente se ajusta el PETI._x0009__x0009__x0009__x0009__x0009__x0009__x0009__x0009_.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60000000000000009"/>
    <s v="Alto"/>
    <s v="La valoración del riesgo después de controles quedó en escala de probabilidad MUY BAJA y el impacto bajo de catastrófico a MAYOR. En consecuencia deja el riesgo en zona resultante ALTA."/>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6 Aplicativo CHIE) Sensibilizar a integrantes de los procesos con el fin de fortalecer la aplicación de controles en los proceso_x000a__x000a__x000a__x000a__x000a__x000a__x000a__x000a__x000a__x000a_________________x000a__x000a_- (AP# 1086 Aplicativo CHIE) Sensibilizar a integrantes de los procesos con el fin de fortalecer la aplicación de controles en los proceso_x000a__x000a__x000a__x000a__x000a__x000a__x000a__x000a__x000a_"/>
    <s v="- Jefe de la OTIC_x000a__x000a__x000a__x000a__x000a__x000a__x000a__x000a__x000a__x000a_________________x000a__x000a_- Jefe de la OTIC_x000a__x000a__x000a__x000a__x000a__x000a__x000a__x000a__x000a_"/>
    <s v="- Sensibilización a los integrantes del proceso_x000a__x000a__x000a__x000a__x000a__x000a__x000a__x000a__x000a__x000a_________________x000a__x000a_- Sensibilización a los integrantes del proceso_x000a__x000a__x000a__x000a__x000a__x000a__x000a__x000a__x000a_"/>
    <s v="28/02/2022_x000a__x000a__x000a__x000a__x000a__x000a__x000a__x000a__x000a__x000a_________________x000a__x000a_28/02/2022_x000a__x000a__x000a__x000a__x000a__x000a__x000a__x000a__x000a_"/>
    <s v="30/05/2022_x000a__x000a__x000a__x000a__x000a__x000a__x000a__x000a__x000a__x000a_________________x000a__x000a_30/05/2022_x000a__x000a__x000a__x000a__x000a__x000a__x000a__x000a__x000a_"/>
    <s v="- Reportar 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a la Oficina Asesora de Planeación en el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Estrategia de Tecnologías de la Información y las Comunicaciones, actualizado."/>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d v="2021-09-03T00:00:00"/>
    <s v="_x000a__x000a_Análisis de controles_x000a__x000a_Tratamiento del riesgo"/>
    <s v="Se ajustan las actividades de control, conforme a la última actualización efectuada al procedimiento 2213200-PR-116 “Elaboración y seguimiento del plan estratégico de TI basado en la arquitectura empresarial de TI”._x000a_Se cambia fecha fin real de la acción preventiva # 3 en las actividades 1 (CHIE 768) y 2 (CHIE 769)."/>
    <d v="2021-12-15T00:00:00"/>
    <s v="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r>
  <r>
    <s v="Evaluación del Sistema de Control Interno"/>
    <s v="Evaluar la efectividad del Sistema de Control Interno de manera independiente, objetiva y oportuna a través de las auditorías internas (de gestión o de la calidad), evaluaciones, reportes o informes de ley o seguimientos, que permitan generar valor, contribuyendo con el  mejoramiento  continuo  en  la  gestión  institucional  de  la  Secretaría  General,  bajo  el  enfoque  de  auditorías  basadas  en  riesgos,  de acuerdo  con  el  Plan  Anual  de  Auditorias  de  cada  vigencia."/>
    <s v="El proceso inicia con la planificación de la evaluación al Sistema de Control Interno y termina con el seguimiento a la implementación de las acciones de mejora y la generación de alertas tempranas para prevenir el incumplimiento de las acciones, de conformidad con el Plan Anual de Auditorias de cada vigencia."/>
    <s v="Jefe Oficina de Control Interno"/>
    <s v="Control"/>
    <s v="Desarrollar la fase de ejecución de la auditoria interna (de gestión o de la calidad), evaluación, reportes o informes de ley o seguimiento."/>
    <s v="Posibilidad de afectación reputacional por uso indebido de información privilegiada para beneficio propio o de un tercero, debido a debilidades en el proceder ético del auditor"/>
    <x v="0"/>
    <s v="Ejecución y administración de procesos"/>
    <s v="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indica que el Jefe de la Oficina de Control Interno, autorizado(a) por el  Manual Específico de Funciones y Competencias Laboral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para su ajuste. De lo contrario, queda como evidencia el Programa de Trabajo y la documentación de papeles de trabajo 4201000-FT-1026. ._x000a_- 2 El procedimiento de Auditorías Internas de Gestión PR-006 indica que el Jefe de la Oficina de Control Interno, autorizado(a) por el  Manual Específico de Funciones y Competencias Laboral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De lo contrario, queda como evidencia el compromiso ético firmado.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Preventivo_x000a__x000a__x000a__x000a__x000a__x000a__x000a__x000a__x000a__x000a__x000a__x000a__x000a__x000a__x000a__x000a__x000a__x000a_"/>
    <s v="2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40%_x000a__x000a__x000a__x000a__x000a__x000a__x000a__x000a__x000a__x000a__x000a__x000a__x000a__x000a__x000a__x000a__x000a__x000a_"/>
    <s v="- 1 El mapa de riesgos del proceso de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7.1999999999999995E-2"/>
    <s v="Mayor (4)"/>
    <n v="0.60000000000000009"/>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9 Aplicativo CHIE) Realizar dos talleres internos de fortalecimiento de la ética del auditor._x000a__x000a__x000a__x000a__x000a__x000a__x000a__x000a__x000a__x000a_________________x000a__x000a__x000a__x000a__x000a__x000a__x000a__x000a__x000a__x000a__x000a_"/>
    <s v="- Jefe de la Oficina de Control Interno_x000a__x000a__x000a__x000a__x000a__x000a__x000a__x000a__x000a__x000a_________________x000a__x000a__x000a__x000a__x000a__x000a__x000a__x000a__x000a__x000a__x000a_"/>
    <s v="- 2 talleres internos realizados._x000a__x000a__x000a__x000a__x000a__x000a__x000a__x000a__x000a__x000a_________________x000a__x000a__x000a__x000a__x000a__x000a__x000a__x000a__x000a__x000a__x000a_"/>
    <s v="01/04/2022_x000a__x000a__x000a__x000a__x000a__x000a__x000a__x000a__x000a__x000a_________________x000a__x000a__x000a__x000a__x000a__x000a__x000a__x000a__x000a__x000a__x000a_"/>
    <s v="30/09/2022_x000a__x000a__x000a__x000a__x000a__x000a__x000a__x000a__x000a__x000a_________________x000a__x000a__x000a__x000a__x000a__x000a__x000a__x000a__x000a__x000a__x000a_"/>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s v=""/>
    <s v="_x000a__x000a__x000a__x000a_"/>
    <s v=""/>
    <s v=""/>
    <s v="_x000a__x000a__x000a__x000a_"/>
    <s v=""/>
    <s v=""/>
    <s v="_x000a__x000a__x000a__x000a_"/>
    <s v=""/>
    <s v=""/>
    <s v="_x000a__x000a__x000a__x000a_"/>
    <s v=""/>
    <s v=""/>
    <s v="_x000a__x000a__x000a__x000a_"/>
    <s v=""/>
  </r>
  <r>
    <s v="Gestión de Recursos Físicos"/>
    <s v="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
    <s v="Inicia  con  la  formulación  de  acciones  y  programación  de  recursos  de  acuerdo  con  las  necesidades  para  la  gestión  de  los  recursos físicos,  continúa  con  la  administración  y  control  de  los  bienes  y  finaliza  con  el  seguimiento  y  mejora  del  proceso."/>
    <s v="Subdirector(a) de Servicios Administrativos"/>
    <s v="Apoyo operativo"/>
    <s v="Gestionar los recursos necesarios para el ingreso a bodega y registro en los inventarios de los bienes objeto de solicitud."/>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ayor (4)"/>
    <s v="Leve (1)"/>
    <s v="Moderado (3)"/>
    <s v="Menor (2)"/>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_x000a_- 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_x000a_- 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inconsistencias presentadas.._x000a_- 2 El mapa de riesgos del proceso Gestión de Recursos Físicos indica que Subdirector (a) de Servicios Administrativos, autorizado(a) por Manual de Funciones y Competencias Laborales, cada vez que se identifique la materialización del riesgo realiza reporte al responsable del proceso.._x000a_- 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33750000000000002"/>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12 Aplicativo CHI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_x000a__x000a__x000a__x000a__x000a__x000a__x000a__x000a__x000a__x000a_________________x000a__x000a__x000a__x000a__x000a__x000a__x000a__x000a__x000a__x000a__x000a_"/>
    <s v="- Profesional Especializado y Contratista_x000a__x000a__x000a__x000a__x000a__x000a__x000a__x000a__x000a__x000a_________________x000a__x000a__x000a__x000a__x000a__x000a__x000a__x000a__x000a__x000a__x000a_"/>
    <s v="- Listado conformado con la información de los Gestores de dependencia delegados por los jefes de pendencia para el año 2022.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29/07/2022_x000a__x000a__x000a__x000a__x000a__x000a__x000a__x000a__x000a__x000a_______________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r>
  <r>
    <s v="Gestión de Recursos Físicos"/>
    <s v="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
    <s v="Inicia  con  la  formulación  de  acciones  y  programación  de  recursos  de  acuerdo  con  las  necesidades  para  la  gestión  de  los  recursos físicos,  continúa  con  la  administración  y  control  de  los  bienes  y  finaliza  con  el  seguimiento  y  mejora  del  proceso."/>
    <s v="Subdirector(a) de Servicios Administrativos"/>
    <s v="Apoyo operativo"/>
    <s v="Seguimiento y control de la información de los bienes de propiedad de la entidad"/>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enor (2)"/>
    <s v="Menor (2)"/>
    <s v="Mayor (4)"/>
    <s v="Menor (2)"/>
    <s v="Moderado (3)"/>
    <s v="Menor (2)"/>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7 Aplicativo CHIE) Elaborar y consolidar el listado de gestores de inventarios 2022 según delegación realizada por los jefes de dependencia._x000a_- (AP# 1112 Aplicativo CHIE) Socializar los procedimientos PR235 Control y Seguimiento de Bienes, PR 233 Movimiento de Bienes y PR236 Egreso o Salida Definitiva de Bienes, a los gestores de inventarios delegados por los jefes de dependencia con el fin dar a conocer los lineamientos en materias de inventarios con respecto al control y seguimiento de bienes de la Secretaría General de la Alcaldía Mayor de Bogotá._x000a__x000a__x000a__x000a__x000a__x000a__x000a__x000a__x000a_________________x000a__x000a__x000a__x000a__x000a__x000a__x000a__x000a__x000a__x000a__x000a_"/>
    <s v="- Profesional Especializado y Contratista_x000a_- Profesional Universitario_x000a__x000a__x000a__x000a__x000a__x000a__x000a__x000a__x000a_________________x000a__x000a__x000a__x000a__x000a__x000a__x000a__x000a__x000a__x000a__x000a_"/>
    <s v="- Listado conformado con la información de los Gestores de dependencia delegados por los jefes de pendencia para el año 2022._x000a_- Evidencias de reunión y listados de asistencia de las socializaciones realizadas._x000a__x000a__x000a__x000a__x000a__x000a__x000a__x000a__x000a_________________x000a__x000a__x000a__x000a__x000a__x000a__x000a__x000a__x000a__x000a__x000a_"/>
    <s v="01/02/2022_x000a_01/02/2022_x000a__x000a__x000a__x000a__x000a__x000a__x000a__x000a__x000a_________________x000a__x000a__x000a__x000a__x000a__x000a__x000a__x000a__x000a__x000a__x000a_"/>
    <s v="29/07/2022_x000a_29/07/2022_x000a__x000a__x000a__x000a__x000a__x000a__x000a__x000a__x000a_______________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r>
  <r>
    <s v="Gestión del Sistema Distrital de Servicio a la Ciudadanía"/>
    <s v="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
    <s v="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
    <s v="Subsecretario(a) de Servicio a la Ciudadanía"/>
    <s v="Misional"/>
    <s v="Prestar servicios de información y orientación a la ciudadanía, a través de los canales de interacción del modelo multicanal"/>
    <s v="Posibilidad de afectación reputacional por pérdida de credibilidad y confianza en la Secretaría General, debido a realización de cobros indebidos durante la prestación del servicio en el canal presencial de la Red CADE dispuesto para el servicio a la ciudadanía"/>
    <x v="0"/>
    <s v="Fraude interno"/>
    <s v="Sí"/>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 No aplica_x000a__x000a__x000a__x000a_"/>
    <s v="Baja (2)"/>
    <n v="0.4"/>
    <s v="Menor (2)"/>
    <s v="Moderado (3)"/>
    <s v="Menor (2)"/>
    <s v="Menor (2)"/>
    <s v="Menor (2)"/>
    <s v="Moderado (3)"/>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 1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_x000a_- 2 El procedimiento &quot;Administración del Modelo Multicanal de servicio a la Ciudadanía&quot; 2213300-PR-036 indica que el profesional responsable del medio de interacción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_x000a_- 3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ayor (4)"/>
    <n v="0.60000000000000009"/>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0 Aplicativo CHIE) Sensibilizar a los servidores de la Dirección del Sistema Distrital de Servicio a la Ciudadanía sobre los valores de integridad y las posibles consecuencias disciplinarias establecidas en el Código Disciplinario Único. _x000a__x000a__x000a__x000a__x000a__x000a__x000a__x000a__x000a__x000a_________________x000a__x000a__x000a__x000a__x000a__x000a__x000a__x000a__x000a__x000a__x000a_"/>
    <s v="- Gestores de transparencia e integridad de la Dirección del Sistema Distrital de Servicio a la Ciudadana._x000a__x000a__x000a__x000a__x000a__x000a__x000a__x000a__x000a__x000a_________________x000a__x000a__x000a__x000a__x000a__x000a__x000a__x000a__x000a__x000a__x000a_"/>
    <s v="- Servidores de la Red CADE sensibilizados los valores de integridad y las posibles consecuencias disciplinarias establecidas en el Código Disciplinario Único.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2/2022_x000a__x000a__x000a__x000a__x000a__x000a__x000a__x000a__x000a__x000a_______________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estión del Sistema Distrital de Servicio a la Ciudadanía"/>
    <s v="- Subsecretario(a) de Servicio a la Ciudadanía_x000a_- Director (a) del Sistema Distrital de Servicio a la Ciudadanía_x000a__x000a__x000a__x000a__x000a__x000a__x000a__x000a_- Subsecretario(a) de Servicio a la Ciudadanía"/>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estión del Sistema Distrital de Servicio a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s v=""/>
    <s v="_x000a__x000a__x000a__x000a_"/>
    <s v=""/>
    <s v=""/>
    <s v="_x000a__x000a__x000a__x000a_"/>
    <s v=""/>
    <s v=""/>
    <s v="_x000a__x000a__x000a__x000a_"/>
    <s v=""/>
  </r>
  <r>
    <s v="Gestión del Sistema Distrital de Servicio a la Ciudadanía"/>
    <s v="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
    <s v="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
    <s v="Subsecretario(a) de Servicio a la Ciudadanía"/>
    <s v="Misional"/>
    <s v="Realizar seguimiento y monitoreo a la gestión de las entidades participantes en la prestación de servicios a la ciudadanía."/>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 No aplica_x000a__x000a__x000a__x000a_"/>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 2 El Procedimiento &quot;Seguimiento y Medición de Servicio a la Ciudadanía&quot;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repite el monitoreo y lo compara con el anterior._x000a_- 2 El mapa de riesgos del proceso de Gestión del Sistema Distrital de Servicio a la Ciudadanía indica que el / la directora(a) Distrital de Calidad del Servicio, autorizado(a) por el / la Subsecretario(a) de Servicio a la Ciudadanía, cada vez que se identifique la materialización del riesgo informa al Operador Disciplinario._x000a__x000a__x000a__x000a__x000a__x000a__x000a__x000a_"/>
    <s v="- Sin documentar_x000a_- Sin documentar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33749999999999997"/>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1 Aplicativo CHIE) Sensibilizar a los servidores de la DDCS sobre los valores de integridad, con relación al servicio a la ciudadanía._x000a__x000a__x000a__x000a__x000a__x000a__x000a__x000a__x000a__x000a_________________x000a__x000a__x000a__x000a__x000a__x000a__x000a__x000a__x000a__x000a__x000a_"/>
    <s v="- Gestor de integridad de la Dirección Distrital de Calidad del Servicio._x000a__x000a__x000a__x000a__x000a__x000a__x000a__x000a__x000a__x000a_________________x000a__x000a__x000a__x000a__x000a__x000a__x000a__x000a__x000a__x000a__x000a_"/>
    <s v="- Servidores de la DDCS sensibilizados en el Código de Integridad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0/2022_x000a__x000a__x000a__x000a__x000a__x000a__x000a__x000a__x000a__x000a_______________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s v=""/>
    <s v="_x000a__x000a__x000a__x000a_"/>
    <s v=""/>
    <s v=""/>
    <s v="_x000a__x000a__x000a__x000a_"/>
    <s v=""/>
    <s v=""/>
    <s v="_x000a__x000a__x000a__x000a_"/>
    <s v=""/>
    <s v=""/>
    <s v="_x000a__x000a__x000a__x000a_"/>
    <s v=""/>
  </r>
  <r>
    <s v="Gestión de la Función Archivística y del Patrimonio Documental del Distrito Capital"/>
    <s v="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
    <s v="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
    <s v="Director(a) Distrital de Archivo de Bogotá"/>
    <s v="Misional"/>
    <s v="Prestar el servicio para consulta de los fondos documentales custodiados por el archivo de Bogotá._x000a_Realizar Gestión de las solicitudes internas de documentos históricos"/>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s v="Sí"/>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_x0009__x0009__x0009_.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_x000a_- 4 El procedimiento de Gestión de las solicitudes internas de documentos históricos 4213200-PR-375_x0009__x0009__x0009_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_x000a_- 5 El procedimiento de Consulta de los Fondos Documentales Custodiados por el Archivo de Bogotá 2215100-PR-082_x0009__x0009__x0009_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de la función archivística y del patrimonio documental del Distrito Capital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_x000a_- 2 El mapa de riesgos del proceso de Gestión de la función archivística y del patrimonio documental del Distrito Capital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0.5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2 Aplicativo CHIE) Actualizar el procedimiento Ingreso de documentos históricos al Archivo de Bogotá 2215300-PR-282 fortaleciendo la definición de los controles_x000a_- (AP# 1092 Aplicativo CHIE) Actualizar el procedimiento Ingreso de documentos históricos al Archivo de Bogotá 2215300-PR-282 fortaleciendo la definición de los controles_x000a__x000a__x000a__x000a__x000a__x000a__x000a__x000a__x000a_________________x000a__x000a__x000a__x000a__x000a__x000a__x000a__x000a__x000a__x000a__x000a_"/>
    <s v="- Subdirector de Gestión de Patrimonio Documental del Distrito_x000a_- Subdirector de Gestión de Patrimonio Documental del Distrito_x000a__x000a__x000a__x000a__x000a__x000a__x000a__x000a__x000a_________________x000a__x000a__x000a__x000a__x000a__x000a__x000a__x000a__x000a__x000a__x000a_"/>
    <s v="- Procedimiento Ingreso de documentos históricos al Archivo de Bogotá 2215300-PR-282 actualizado_x000a_- Procedimiento Ingreso de documentos históricos al Archivo de Bogotá 2215300-PR-282 actualizado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15/06/2022_x000a_15/06/2022_x000a__x000a__x000a__x000a__x000a__x000a__x000a__x000a__x000a_______________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Gestión de la Función Archivística y del Patrimonio Documental del Distrito Capital"/>
    <s v="- Director(a) Distrital de Archivo de Bogotá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Director(a) Distrital de Archivo de Bogotá"/>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Gestión de la Función Archivística y del Patrimonio Documental del Distrito Capital,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d v="2022-09-30T00:00:00"/>
    <s v="_x000a__x000a_Análisis de controles_x000a__x000a_"/>
    <s v="_x000a_Se modificaron controles preventivos en su redacción, de acuerdo con la actualización  del  procedimiento Ingreso de Transferencias Secundarias al Archivo General de Bogotá D.C. 2215300-PR-282"/>
    <s v=""/>
    <s v="_x000a__x000a__x000a__x000a_"/>
    <s v=""/>
    <s v=""/>
    <s v="_x000a__x000a__x000a__x000a_"/>
    <s v=""/>
    <s v=""/>
    <s v="_x000a__x000a__x000a__x000a_"/>
    <s v=""/>
  </r>
  <r>
    <s v="Gestión de la Función Archivística y del Patrimonio Documental del Distrito Capital"/>
    <s v="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
    <s v="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
    <s v="Director(a) Distrital de Archivo de Bogotá"/>
    <s v="Misional"/>
    <s v="Diseñar o actualizar instrumentos técnicos para normalizar la gestión documental en el distrito capital._x000a_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x v="0"/>
    <s v="Fraude interno"/>
    <s v="Sí"/>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_x000a_- 3 El procedimiento de Revisión y evaluación de las Tablas de Retención Documental –TRD y Tablas de Valoración Documental –TVD, para su convalidación por parte del Consejo Distrital de Archivos 2215100-PR-293 indica que el Subdirector del Sistema Distrital de Archivos_x0009__x0009__x0009_, autorizado(a) por el Director Distrital de Archivo de Bogotá_x0009__x0009__x0009__x0009__x0009_, cada vez que se realice un concepto técnico de revisión y evaluación de TRD o TVD  Revisa la coherencia técnica y normativa de los tres (3) componentes (jurídico, histórico y archivístico) que contempla el concepto técnico correspondiente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_x000a_- 2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_x000a_- 3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_x000a_- 4 El mapa de riesgos del proceso de Gestión de la función archivística y del patrimonio documental del Distrito Capital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_x000a_- 5 El mapa de riesgos del proceso de Gestión de la función archivística y del patrimonio documental del Distrito Capital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_x0009__x0009__x0009__x0009__x0009__x0009__x0009__x0009_._x000a_- 6 El mapa de riesgos del proceso de Gestión de la función archivística y del patrimonio documental del Distrito Capital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_x000a__x000a__x000a__x000a_"/>
    <s v="- Documentado_x000a_- Documentado_x000a_- Documentado_x000a_- Documentado_x000a_- Documentado_x000a_- Documentado_x000a__x000a__x000a__x000a_"/>
    <s v="- Continua_x000a_- Continua_x000a_- Continua_x000a_- Continua_x000a_- Continua_x000a_- Continua_x000a__x000a__x000a__x000a_"/>
    <s v="- Con registro_x000a_- Con registro_x000a_- Con registro_x000a_- Con registro_x000a_- Con registro_x000a_- Con registro_x000a__x000a__x000a__x000a_"/>
    <s v="- Correctivo_x000a_- Correctivo_x000a_- Correctivo_x000a_- Correctivo_x000a_- Correctivo_x000a_- Correctivo_x000a__x000a__x000a__x000a_"/>
    <s v="10%_x000a_10%_x000a_10%_x000a_10%_x000a_10%_x000a_10%_x000a__x000a__x000a__x000a_"/>
    <s v="- Manual_x000a_- Manual_x000a_- Manual_x000a_- Manual_x000a_- Manual_x000a_- Manual_x000a__x000a__x000a__x000a_"/>
    <s v="15%_x000a_15%_x000a_15%_x000a_15%_x000a_15%_x000a_15%_x000a__x000a__x000a__x000a_"/>
    <s v="25%_x000a_25%_x000a_25%_x000a_25%_x000a_25%_x000a_25%_x000a__x000a__x000a__x000a_"/>
    <s v="Muy baja (1)"/>
    <n v="3.5279999999999992E-2"/>
    <s v="Mayor (4)"/>
    <n v="0.14238281250000001"/>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_x000a_- (AP# 1095 Aplicativo CHIE) Realizar una comunicación personalizada a las entidades distritales cuyo asunto es: Parámetros de estudio y respuesta de solicitud de visto buenos a los procesos contractuales cuyo objeto esté referido a actividades de gestión documental en cumplimiento del artículo 24 del Decreto Distrital 514 de 2006_x000a__x000a__x000a__x000a__x000a__x000a__x000a__x000a__x000a_________________x000a__x000a__x000a__x000a__x000a__x000a__x000a__x000a__x000a__x000a__x000a_"/>
    <s v="- Director Distrital de Archivo de Bogotá_x000a_- Director Distrital de Archivo de Bogotá_x000a__x000a__x000a__x000a__x000a__x000a__x000a__x000a__x000a_________________x000a__x000a__x000a__x000a__x000a__x000a__x000a__x000a__x000a__x000a__x000a_"/>
    <s v="- Comunicación personalizada a entidades distritales con asunto Parámetros de estudio y respuesta de solicitud de visto buenos a los procesos contractuales cuyo objeto esté referido a actividades de gestión documental en cumplimiento del artículo 24 del Decreto Distrital 514 de 2006_x000a_- Comunicación personalizada a entidades distritales con asunto Parámetros de estudio y respuesta de solicitud de visto buenos a los procesos contractuales cuyo objeto esté referido a actividades de gestión documental en cumplimiento del artículo 24 del Decreto Distrital 514 de 2006_x000a__x000a__x000a__x000a__x000a__x000a__x000a__x000a__x000a_________________x000a__x000a__x000a__x000a__x000a__x000a__x000a__x000a__x000a__x000a__x000a_"/>
    <s v="10/02/2022_x000a_10/02/2022_x000a__x000a__x000a__x000a__x000a__x000a__x000a__x000a__x000a_________________x000a__x000a__x000a__x000a__x000a__x000a__x000a__x000a__x000a__x000a__x000a_"/>
    <s v="10/06/2022_x000a_10/06/2022_x000a_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Gestión de la Función Archivística y del Patrimonio Documental del Distrito Capital"/>
    <s v="- Director(a) Distrital de Archivo de Bogotá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Director(a) Distrital de Archivo de Bogotá"/>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Gestión de la Función Archivística y del Patrimonio Documental del Distrito Capital,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d v="2022-02-07T00:00:00"/>
    <s v="_x000a__x000a__x000a__x000a_Tratamiento del riesgo"/>
    <s v="Se modifica la acción de tratamiento del riesgo, teniendo en cuenta que la circular de vistos buenos a procesos de contratación en gestión documental y archivos es un producto directamente  relacionado con el punto de control correspondiente al que está asociado. La acción inicial &quot;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quot; se elimina, ya que es una acción que contempla varias líneas argumentativas con un alcance mayor a los controles definidos para el riesgo de corrupción."/>
    <d v="2022-06-09T00:00:00"/>
    <s v="_x000a__x000a__x000a__x000a_Tratamiento del riesgo"/>
    <s v="Se modifica la acción de tratamiento del riesgo, teniendo en cuenta que se va a realizar actualización del articulo 24 del Decreto 514 de 2006, por lo cual no se podría generar una circular con el articulo vigente y al tener un control de legalidad, en  los tiempos estipulados no se daría cumplimiento a la acción. "/>
    <s v=""/>
    <s v="_x000a__x000a__x000a__x000a_"/>
    <s v=""/>
    <s v=""/>
    <s v="_x000a__x000a__x000a__x000a_"/>
    <s v=""/>
    <s v=""/>
    <s v="_x000a__x000a__x000a__x000a_"/>
    <s v=""/>
  </r>
  <r>
    <s v="Gestión Jurídica"/>
    <s v="Atender  las  necesidades  de  carácter  legal,  propendiendo  por  la  aplicación  de  la  normatividad  vigente  a  cada  uno  de  los procedimientos que se desarrollan en el marco jurídico, defensa institucional y representación judicial y extrajudicial de la Secretaría General."/>
    <s v="Inicia  con  la  actualización  del  marco  legal  que  rige  la  Secretaría  General  y  la  identificación  de  necesidades  afines  a  la  Gestión Jurídica,  continúa con  los  conceptos  jurídicos  emitidos,  los  actos  administrativos  revisados  o  los  fallos  proferidos  en  los  procesos judiciales  adelantados  contra  la  Entidad  y  finaliza  con  la  verificación  y  seguimiento  del  proceso."/>
    <s v="Jefe de Oficina Asesora de Jurídica"/>
    <s v="Apoyo operativo"/>
    <s v="Gestionar la defensa judicial y extrajudicial de la Secretaría General de la Alcaldía Mayor de Bogotá, D. C."/>
    <s v="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x v="0"/>
    <s v="Ejecución y administración de procesos"/>
    <s v="No"/>
    <s v="- Disposición y consulta de la normatividad, falta un normograma integral con  la totalidad y clasificación de las normas _x000a_- Confusión entre normas y directrices a nivel institucional como Secretaría General y directrices a nivel Distrital_x000a_- Posible configuración de Conflicto de Interés entre el apoderado de la Secretaría General y los demandante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Leve (1)"/>
    <s v="Leve (1)"/>
    <s v="Leve (1)"/>
    <s v="Leve (1)"/>
    <s v="Leve (1)"/>
    <s v="Moderado (3)"/>
    <n v="0.6"/>
    <s v="Moderado"/>
    <s v="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
    <s v="- 1 El procedimiento 4203000-PR-355 &quot;gestión jurídica para la defensa de los intereses de la secretaría general&quot; (actividad No. 6) indica que el Comité de Conciliación, autorizado(a) por el Decreto 1069 de 2015, cada vez que se requiera estudia, evalúa y analiza casos concretos, en esta instancia y evidenciará si el apoderado requirió insumos necesarios. La(s) fuente(s) de información utilizadas es(son) antecedentes, normativa,  jurisprudencia, doctrina. En caso de evidenciar observaciones, desviaciones o diferencias, realiza recomendaciones que se consignan en el acta de Comité de Conciliación. De lo contrario, realiza recomendaciones acogiendo la postura presentada que se consignan en el acta de Comité de Conciliación._x000a_- 2 El procedimiento 4203000-PR-355 &quot;gestión jurídica para la defensa de los intereses de la secretaría general&quot; (actividad No. 10) indica que el Profesional de la Oficina Asesora de Jurídica, autorizado(a) por el manual de funciones y/o las actividades contractuales, cada vez que se requiera remite la notificación al apoderado asignado, coloca la fecha en la cual debe presentar el proyecto de respuesta, acorde con la actividad y termino fijado en el ID13. La(s) fuente(s) de información utilizadas es(son) información remitida por el despacho judicial. En caso de evidenciar observaciones, desviaciones o diferencias, generar alertas a través del buzón de correo institucional para notificaciones judiciales. De lo contrario, verifica el cumplimiento de los términos judiciales y las actividades del procedimiento en el Sistema de información de procesos judiciales “SIPROJ”._x000a_- 3 El procedimiento 4203000-PR-355 &quot;gestión jurídica para la defensa de los intereses de la secretaría general&quot; (actividad No. 13) indica que el apoderado de la Entidad, autorizado(a) por el Decreto 1069 de 2015, cada vez que se requiera estudia, evalúa y analiza el caso concreto. La(s) fuente(s) de información utilizadas es(son) antecedentes, normativa,  jurisprudencia, doctrina. En caso de evidenciar observaciones, desviaciones o diferencias, realiza recomendaciones que se consignan en el expediente físico y/o en el Sistema de información de procesos judiciales “SIPROJ”. De lo contrario, realiza recomendaciones que se consignan en el expediente físico y/o en el Sistema de información de procesos judiciales “SIPROJ”.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Preventivo_x000a__x000a__x000a__x000a__x000a__x000a__x000a__x000a__x000a__x000a__x000a__x000a__x000a__x000a__x000a__x000a__x000a_"/>
    <s v="2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40%_x000a__x000a__x000a__x000a__x000a__x000a__x000a__x000a__x000a__x000a__x000a__x000a__x000a__x000a__x000a__x000a__x000a_"/>
    <s v="- 1 El procedimiento 4203000-PR-355 &quot;gestión jurídica para la defensa de los intereses de la secretaría general&quot; (actividad No. 21)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2 El procedimiento 4203000-PR-355 &quot;gestión jurídica para la defensa de los intereses de la secretaría general&quot; (actividad No. 36)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_x000a_- 3 El procedimiento 4203000-PR-355 &quot;gestión jurídica para la defensa de los intereses de la secretaría general&quot; (actividad No. 39) indica que la Secretaría Técnica del Comité de Conciliación, autorizado(a) por el Decreto 1069 de 2015, cada seis meses y/o cuando se identifique la materialización del riesgo estudia, evalúa y analiza el caso, realiza recomendaciones para prevenir la recurrencia de la causa que originó el proceso o la sentencia lo cual se consigna en el acta de Comité de Conciliación.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4.3199999999999995E-2"/>
    <s v="Moderado (3)"/>
    <n v="0.25312499999999999"/>
    <s v="Moderado"/>
    <s v="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6 Aplicativo CHI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AP# 1097 Aplicativo CHIE) Realizar estudio, evaluación y análisis de las conciliaciones, procesos y laudos arbitrales que fueron de conocimiento del Comité de Conciliación._x000a__x000a__x000a__x000a__x000a__x000a__x000a__x000a__x000a_________________x000a__x000a__x000a__x000a__x000a__x000a__x000a__x000a__x000a__x000a__x000a_"/>
    <s v="- Jefe de Oficina Asesora de Jurídica _x000a_- Comité de Conciliación. _x000a__x000a__x000a__x000a__x000a__x000a__x000a__x000a__x000a_________________x000a__x000a__x000a__x000a__x000a__x000a__x000a__x000a__x000a__x000a__x000a_"/>
    <s v="-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_x000a_________________x000a__x000a__x000a__x000a__x000a__x000a__x000a__x000a__x000a__x000a__x000a_"/>
    <s v="28/02/2022_x000a_01/02/2022_x000a__x000a__x000a__x000a__x000a__x000a__x000a__x000a__x000a_________________x000a__x000a__x000a__x000a__x000a__x000a__x000a__x000a__x000a__x000a__x000a_"/>
    <s v="31/03/2022_x000a_31/12/2022_x000a__x000a__x000a__x000a__x000a__x000a__x000a__x000a__x000a_______________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casos concretos, en esta instancia y evidenciará si el apoderado requirió insumos necesarios para defender los intereses de la Secretaría General y si preparó adecuada defensa_x000a__x000a__x000a__x000a__x000a__x000a__x000a__x000a_- Actualizar el mapa de riesgos Gestión Jurídica"/>
    <s v="- Jefe de Oficina Asesora de Jurídica_x000a_- Comité de Conciliación_x000a__x000a__x000a__x000a__x000a__x000a__x000a__x000a_- Jefe de Oficina Asesora de Jurídica"/>
    <s v="- Notificación realizada del presunto hecho de Posibilidad de afectación económica (o presupuestal) por interposición de reclamaciones,  solicitudes de conciliación, demandas y/o decisiones judiciales adversas a los interé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Realiza recomendaciones para prevenir la recurrencia de la causa que originó el proceso o la sentencia lo cual se consigna en el acta de Comité de Conciliación_x000a_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d v="2022-03-25T00:00:00"/>
    <s v="Identificación del riesgo_x000a__x000a__x000a__x000a_"/>
    <s v="Se ajustó la identificación del riesgo, según los parámetros de redacción._x000a_Se complementó y validó el análisis de causas, así como las consecuencias que se pueden ocasionar con la materialización del riesgo "/>
    <s v=""/>
    <s v="_x000a__x000a__x000a__x000a_"/>
    <s v=""/>
    <s v=""/>
    <s v="_x000a__x000a__x000a__x000a_"/>
    <s v=""/>
  </r>
  <r>
    <s v="Gestión, Administración y Soporte de infraestructura y Recursos tecnológicos"/>
    <s v="Identificar,  configurar,  instalar,  conectar  y  brindar  la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
    <s v="Inicia  con  la  formulación  de  acciones  para  la  Gestión,  administración  y  soporte  de  infraestructura  y  recursos  tecnológicos,  la planeación  de  mantenimientos  para  la  infraestructura  tecnología  de  la  Secretaria  General  continua  con  la  ejecución  tareas  de mantenimientos,  administración  y  soporte  de  la  infraestructura  tecnológica  (administración  de  usuarios,  redes,  infraestructura  de equipos activos y bases de datos, copias de respaldos y a la gestión de incidentes y requerimientos tecnológicos), finalizando con la verificación y mejora del proceso."/>
    <s v="Jefe Oficina de Tecnologías de la Información y las Comunicaciones"/>
    <s v="Apoyo operativo"/>
    <s v="Administración  y/o gestión de los recursos de la Infraestructura tecnológica de la secretaria general"/>
    <s v="Posibilidad de afectación reputacional por inadecuado seguimiento a las actividades, debido a exceso de las facultades otorgadas en la administración  y/o gestión de los recursos de la Infraestructura tecnológica de la secretaria general"/>
    <x v="0"/>
    <s v="Fallas tecnológicas"/>
    <s v="No"/>
    <s v="- Falta de ética en los funcionarios._x000a_- Concentración de información de determinadas actividades o procesos en una persona._x000a_- Debilidad en la aplicación de controles en el proceso para la administración y gestión de los recursos._x000a_- Falta ajustar algunas tareas específicas del proceso, identificación de nuevos puntos de control para mejorar el desempeño del proceso._x0009_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Procesos de apoyo operativo en el Sistema de Gestión de Calidad_x000a__x000a__x000a__x000a_"/>
    <s v="- No aplica_x000a__x000a__x000a__x000a_"/>
    <s v="Muy baja (1)"/>
    <n v="0.2"/>
    <s v=""/>
    <s v=""/>
    <s v=""/>
    <s v=""/>
    <s v=""/>
    <s v=""/>
    <s v="Moderado (3)"/>
    <n v="0.6"/>
    <s v="Moderado"/>
    <s v="La valoración antes de controles calificó en rara vez toda vez que existe una probabilidad MUY  BAJA  que suceda. _x000a_El impacto arrojó MODERADO  toda vez que impacta  la imagen y metas de la oficina sumado a que es de corrupción. Lo anterior dejó el riesgo en zona resultante como MODERADO."/>
    <s v="- 1 (PR-104 PC#6) indica que el profesional de la Oficina de Tecnologías de la Información, autorizado(a) por el Jefe de la Oficina TIC´s, cada vez que se ejecute el mantenimiento verifica el cronograma acordado y formato entregado por el proveedor con las actividades realizadas. La(s) fuente(s) de información utilizadas es(son) el Formato Mantenimiento preventivo 2213200-FT-259 o reporte del proveedor, el Sistema de Gestión de Servicios (Mantenimientos no programados) y Cronograma de mantenimientos acordado. En caso de evidenciar observaciones, desviaciones o diferencias, en la ejecución de los controles,  se remitirá vía correo electrónico un informe del resultado al proveedor con el fin de que se tengan en cuenta las observaciones y/o respectivos ajustes en las actividades que se ejecutan durante los mantenimientos._x000a_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endo ejecutado, Queda como evidencia, el Mantenimiento preventivo 2213200-FT-259 o reporte del proveedor y Correo Electrónico Informe resultado actividades ejecutadas en mantenimiento y Memorando 2211600-FT-011 Solicitud de ajustes Solicitud de ajustes para las actividades ejecutada durante los mantenimientos._x000a_- 2 (PR-101 PC#3) indica que el Técnico oficina TIC, autorizado(a) por el Jefe de la Oficina TIC´s,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de la oficina TIC, debe contactar al usuario para ajustar e incluir la información pertinente y se procede a registrar la conformidad en el Sistema de Gestión de Servicios_x000a_. De lo contrario, y en caso de que no se logre contactar al usuario se procede a pasar el servicio a estado No Resuelto indicando las razones por las cuales se dio y se notifica de manera automática a través del Sistema (GLPI) por medio de correo electrónico a través del Sistema de Gestión de Servicios._x000a_- 3 (PR-101 PC#5) indica que el Profesional Oficina TIC o Técnico oficina TIC, autorizado(a) por el Jefe de la Oficina TIC´s, , cada vez que se reciba una solicitud verifica, evalúa, categoriza que la información suministrada por el usuario solicitante cumpla con lo establecido en las condiciones generales y en la Guía Sistema de Gestión de Servicios 2211700- 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 tipo de solución es No resuelto indicando las razones por las cuales se dio y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en el Sistema de Gestión de Servicios. Queda como evidencia  Sistema de Gestión de Servicios._x000a_- 4 (PR-101 PC#6) indica que el Profesional Oficina TIC o  Técnico oficina TIC, autorizado(a) por el Jefe de la Oficina TIC´s, cada vez que se reciba una solicitud verifica que el escalamiento y acciones a tomar estén acorde a la solicitud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De lo contrario, de atender la solicitud se cierra como Resuelto y se describe la solución de este. se notifica de manera automática (GLPI) por medio de correo electrónico el estado de la solicitud a través del Sistema de Gestión de Servicios. Queda como evidencia  Sistema de Gestión de Servicios._x000a_- 5 (PR-101 PC#7) indica que el Profesional Oficina TIC o Técnico oficina TIC, autorizado(a) por el Jefe de la Oficina TIC´s, cada vez que se reciba una solicitud verifica que el escalamiento acciones a tomar estén acorde a la solicitud realizada, conforme la Guía Sistema de Gestión de Servicios 2211700-GS-044.. La(s) fuente(s) de información utilizadas es(son) el Sistema de Gestión de Servicios GLPI y la Guía Sistema de Gestión de Servicios 22117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_x000a_. De lo contrario, de atender la solicitud se cierra como Resuelto y se describe la solución de este. se notifica de manera automática (GLPI) por medio de correo electrónico el estado de la solicitud. Queda como evidencia el registro en el sistema de gestión de servicio GLPI. Queda como evidencia  Sistema de Gestión de Servicios._x000a_- 6 (PR-101 PC# 8)  indica que el Profesional Oficina TIC o Técnico oficina TIC, autorizado(a) por el Jefe de la Oficina TIC´s, diariamente verifica la documentación de la solución, conforme la Guía Sistema de Gestión de Servicios 2211700- GS-044.. La(s) fuente(s) de información utilizadas es(son) el Sistema de Gestión de Servicios GLPI y la Guía Sistema de Gestión de Servicios 2211700-GS-044. En caso de evidenciar observaciones, desviaciones o diferencias, el profesional o técnico procederá a documentar de forma clara y expresa la solución del servicio. De lo contrario,  el profesional o técnico de la oficina TIC procede a dejar la documentación y el estado del servicio como se encuentra en el Sistema de Gestión de Servicios. Queda como evidencia  Sistema de Gestión de Servicios._x000a_- 7 (PR-101 PC#9) indica que Profesional Oficina TIC o Técnico oficina TIC, autorizado(a) por el Jefe de la Oficina TIC´s, diariamente verifica los casos que han sido resueltos con dos días de anterioridad para proceder con el cierre de la solicitud, conforme la Guía Sistema de Gestión de Servicios 2211700- GS-044.. La(s) fuente(s) de información utilizadas es(son) el Sistema de Gestión de Servicios GLPI y la Guía Gestión de Servicios 2211700- GS-044. En caso de evidenciar observaciones, desviaciones o diferencias, el usuario solicitante remitirá correo indicando la novedad, lo cual produce la reapertura automática de la solicitud. De lo contrario, el profesional o técnico de la oficina TIC procede con el cierre del servicio en el Sistema de Gestión de Servicios. Queda como evidencia  Sistema de Gestión de Servicios._x000a_- 8 (PR-101 PC#12) indica que el Jefe de la Oficina TIC´s, autorizado(a) por el Manual de funciones, mensualmente verifica la coherencia de la información del Informe del Sistema de Gestión de Servicios y de los planes de acción propuestos.. La(s) fuente(s) de información utilizadas es(son) el Sistema de Gestión de Servicios GLPI y el Informe del Sistema de Gestión de Servicios y de los planes de acción propuestos. En caso de evidenciar observaciones, desviaciones o diferencias, al informe, se registran en el acta de Subcomité de Autocontrol para el posterior ajuste. De lo contrario,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 Queda como evidencia, el Informe presentado en subcomité de autocontrol y Memorando 2211600-FT-011 Remitiendo Acta subcomité de autocontrol y Acta subcomité de autocontrol 2210112-FT-281.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Preventivo_x000a_- Preventivo_x000a_- Preventivo_x000a_- Preventivo_x000a_- Detectivo_x000a_- Detectivo_x000a_- Detectivo_x000a__x000a__x000a__x000a__x000a__x000a__x000a__x000a__x000a__x000a__x000a__x000a_"/>
    <s v="25%_x000a_25%_x000a_25%_x000a_25%_x000a_25%_x000a_15%_x000a_1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40%_x000a_40%_x000a_40%_x000a_40%_x000a_30%_x000a_30%_x000a_30%_x000a__x000a__x000a__x000a__x000a__x000a__x000a__x000a__x000a__x000a__x000a__x000a_"/>
    <s v="- 1 El mapa de riesgos del proceso de Gestión, Administración y Soporte de la Infraestructura y recursos tecnológicos indica que el jefe de la Oficina TIC's, autorizado(a) por el manual de especifico de funciones y competencias laborales, cada vez que se identifique la materialización de un riesgo se activa el plan de contingencia conforme a las fases establecidas en el Plan de Contingencia TI de la Secretaría General de la Alcaldía Mayor de Bogotá -4204000-OT-020.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3343359999999994E-3"/>
    <s v="Moderado (3)"/>
    <n v="0.44999999999999996"/>
    <s v="Moderado"/>
    <s v="La evaluación después de controles continúa en &quot;MUY BAJA dentro de la escala de probabilidad dada la solidez de los controles. No obstante el impacto continúa MODERADO  aunque la solidez de los controles detectivos es fuerte (por ser de corrupción), lo que deja en zona resultante MOD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88 Aplicativo CHIE) Revisar la precisión de las evidencias que se generan como resultado de la aplicación del control del procedimiento 2213200-PR-101 _x000a__x000a__x000a__x000a__x000a__x000a__x000a__x000a__x000a__x000a_________________x000a__x000a_- (AP# 1087 Aplicativo CHIE) Verificar la pertinencia de las Modificación de 4204000-OT-020 Plan de Contingencia TI-DRP_x000a__x000a__x000a__x000a__x000a__x000a__x000a__x000a__x000a_"/>
    <s v="- Jefe de la OTIC_x000a__x000a__x000a__x000a__x000a__x000a__x000a__x000a__x000a__x000a_________________x000a__x000a_- Jefe de la OTIC_x000a__x000a__x000a__x000a__x000a__x000a__x000a__x000a__x000a_"/>
    <s v="- Procedimiento 2213200-PR-101 Modificado_x000a__x000a__x000a__x000a__x000a__x000a__x000a__x000a__x000a__x000a_________________x000a__x000a_- Modificación de 4204000-OT-020 Plan de Contingencia TI-DRP_x000a__x000a__x000a__x000a__x000a__x000a__x000a__x000a__x000a_"/>
    <s v="30/03/2022_x000a__x000a__x000a__x000a__x000a__x000a__x000a__x000a__x000a__x000a_________________x000a__x000a_01/04/2022_x000a__x000a__x000a__x000a__x000a__x000a__x000a__x000a__x000a_"/>
    <s v="30/05/2022_x000a__x000a__x000a__x000a__x000a__x000a__x000a__x000a__x000a__x000a_________________x000a__x000a_30/07/2022_x000a__x000a__x000a__x000a__x000a__x000a__x000a__x000a__x000a_"/>
    <s v="- Reportar 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a la Oficina Asesora de Planeación en el informe de monitoreo en caso que tenga fallo._x000a_- Determinar las acciones a seguir conforme al análisis de los hechos para subsanar de manera inmediata_x000a__x000a__x000a__x000a__x000a__x000a__x000a__x000a_- Actualizar el mapa de riesgos Gestión, Administración y Soporte de infraestructura y Recursos tecnológicos"/>
    <s v="- Jefe Oficina de Tecnologías de la Información y las Comunicaciones_x000a_- Jefe Oficina de Tecnologías de la Información y las Comunicaciones_x000a__x000a__x000a__x000a__x000a__x000a__x000a__x000a_- Jefe Oficina de Tecnologías de la Información y las Comunicaciones"/>
    <s v="- Notificación realizada d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reporte de monitoreo a la Oficina Asesora de Planeación en caso que el riesgo tenga fallo definitivo._x000a_- Acta o evidencia de reunión _x000a__x000a__x000a__x000a__x000a__x000a__x000a__x000a_- Mapa de riesgo  Gestión, Administración y Soporte de infraestructura y Recursos tecnológicos, actualizado."/>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d v="2021-09-03T00:00:00"/>
    <s v="_x000a__x000a_Análisis de controles_x000a__x000a_Tratamiento del riesgo"/>
    <s v="Se ajustan las actividades de control conforme a la última actualización efectuada al procedimiento 2213200-PR-101 “Gestión de Incidentes y Requerimientos Tecnológicos”._x000a_Se ajustan las actividades de control conforme a la última actualización efectuada al procedimiento 2213200-PR-104 “Mantenimientos de la infraestructura tecnológica”_x000a_Se cambia fecha fin real de la acción preventiva #22 en las actividades 1 (10-mar-2021) y 2 (31-may-2021). _x000a_"/>
    <d v="2021-12-06T00:00:00"/>
    <s v="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r>
  <r>
    <s v="Gestión de Seguridad y Salud en el Trabajo"/>
    <s v="Gestionar  la  seguridad  y  salud  en  el  trabajo  de  los(as)  Servidores(as)  Públicos(as)  de  la  entidad,  contratistas  y  visitantes,  para minimizar la ocurrencia de incidentes, accidentes de trabajo, enfermedades laborales y los riesgos que puedan afectar su calidad debida  y  fomentar  una  cultura  encaminada  al  cuidado  personal,  mediante  la  adopción  de  hábitos  de  vida  saludable,  promoviendo la salud,  previniendo  la  enfermedad  y  preparándolos  ante  situaciones  de  emergencia."/>
    <s v="Inicia  con  la  elaboración  del  diagnóstico,  la  identificación  de  peligros  y  valoración  de  riesgos  y  amenazas,  la  caracterización  de  las condiciones  de  salud  de  los  Servidores  públicos  de  la  Secretaria  General  de  la  Alcaldía  Mayor  de  Bogotá,  D.C.,  y  finaliza  con  la implementación de los planes y programas de prevención y promoción contenidos en el plan anual de seguridad y salud en el trabajo."/>
    <s v="Director(a) de Talento Humano"/>
    <s v="Apoyo operativo"/>
    <s v="Ejecutar actividades de Gestión de Peligros, Riesgos y Amenazas."/>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s v="No"/>
    <s v="- Deficiencias en la administración (custodio, uso y manejo) de los elementos dispuestos para la atención de emergencias en las distintas sedes de la entidad._x000a_- Deficiencias en la utilización de los elementos de protección personal - EPP por parte de los/as servidores/as y colaboradores/as de la entidad._x000a__x000a__x000a__x000a__x000a__x000a__x000a__x000a_"/>
    <s v="- Presiones o motivaciones individuales, sociales o colectivas, que inciten a realizar conductas contrarias al deber ser._x000a__x000a__x000a__x000a__x000a__x000a__x000a__x000a__x000a_"/>
    <s v="- Detrimento patrimonial_x000a_- Investigaciones disciplinarias._x000a_- Generación de reprocesos y desgaste administrativo._x000a_- Pérdida de credibilidad hacia la entidad de parte de los/as servidores/as, colaboradores/as y ciudadanos/as.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edia (3)"/>
    <n v="0.6"/>
    <s v="Menor (2)"/>
    <s v="Moderado (3)"/>
    <s v="Leve (1)"/>
    <s v="Leve (1)"/>
    <s v="Leve (1)"/>
    <s v="Leve (1)"/>
    <s v="Mayor (4)"/>
    <n v="0.8"/>
    <s v="Alto"/>
    <s v="El proceso estima que el riesgo se ubica en una zona alta, debido a que existe una posibilidad media que suceda y se identificó que ante su materialización, podrían presentarse los efectos significativos, señalados en la encuesta del Departamento Administrativo de la Función Pública."/>
    <s v="- 1 El procedimiento 4232000-PR-372 - Gestión de Peligros, Riesgos y Amenazas indica que el Profesional Universitario o Técnico Operativo de Talento Humano, autorizado(a) por el/la Directora/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Botiquín en Sede Secretaría General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los mismos. De lo contrario, se registra la conformidad de la entrega del botiquín el formato Entrega Botiquín en Sede Secretaría General que contiene lista de productos que conforman un botiquín de acuerdo con la normatividad aplicable firmado tanto por el Profesional Universitario o Técnico Operativo de Talento Humano que ejerce la entrega y por el responsable de la custodia del botiquín en la sede._x000a_- 2 El procedimiento 4232000-PR-372 - Gestión de Peligros, Riesgos y Amenazas indica que el Profesional Universitario de Talento Humano, autorizado(a) por el/la Directora/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Verificación de Botiquines Secretaría General  que contiene lista de productos que conforman un botiquín de acuerdo a la normatividad aplicable. En caso de evidenciar observaciones, desviaciones o diferencias, el Profesional Universitario de Talento Humano registra la novedad registrada en el formato Verificación de Botiquines Secretaría General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Verificación de Botiquines Secretaría General._x000a_- 3 El procedimiento 4232000-PR-372 - Gestión de Peligros, Riesgos y Amenazas indica que el Profesional Universitario de Talento Humano, autorizado(a) por el/la Directora/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_x000a__x000a__x000a__x000a__x000a__x000a__x000a__x000a__x000a__x000a__x000a__x000a__x000a__x000a__x000a__x000a__x000a_"/>
    <s v="- Sin documentar_x000a_- Sin documentar_x000a_- Sin documentar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 Seguridad y Salud en el Trabaj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2 El mapa de riesgos del proceso de Gestión de Seguridad y Salud en el Trabaj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764"/>
    <s v="Mayor (4)"/>
    <n v="0.45000000000000007"/>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 (AP# 1109 Aplicativo CHIE) Alinear actividades y puntos de control del procedimiento   4232000-PR-372 - Gestión de Peligros, Riesgos y Amenazas  con los controles preventivos y detectivos definidos en el mapa de riesgo del proceso de Gestión de Seguridad y Salud en el Trabajo._x000a_- (AP# 1109 Aplicativo CHIE) Alinear actividades y puntos de control del procedimiento   4232000-PR-372 - Gestión de Peligros, Riesgos y Amenazas  con los controles preventivos y detectivos definidos en el mapa de riesgo del proceso de Gestión de Seguridad y Salud en el Trabajo._x000a_- (AP# 1109 Aplicativo CHIE) Alinear actividades y puntos de control del procedimiento   4232000-PR-372 - Gestión de Peligros, Riesgos y Amenazas  con los controles preventivos y detectivos definidos en el mapa de riesgo del proceso de Gestión de Seguridad y Salud en el Trabajo._x000a__x000a__x000a__x000a__x000a__x000a__x000a__x000a__x000a__x000a__x000a__x000a__x000a__x000a__x000a__x000a__x000a__x000a__x000a_________________x000a__x000a__x000a__x000a__x000a__x000a__x000a__x000a__x000a__x000a__x000a_"/>
    <s v="- Director/a Técnico/a de Talento Humano._x000a_- Director/a Técnico/a de Talento Humano._x000a_- Director/a Técnico/a de Talento Humano._x000a__x000a__x000a__x000a__x000a__x000a__x000a__x000a__x000a__x000a__x000a__x000a__x000a__x000a__x000a__x000a__x000a__x000a__x000a_________________x000a__x000a__x000a__x000a__x000a__x000a__x000a__x000a__x000a__x000a__x000a_"/>
    <s v="- Procedimiento 4232000-PR-372 - Gestión de Peligros, Riesgos y Amenazas       actualizado_x000a_- Procedimiento 4232000-PR-372 - Gestión de Peligros, Riesgos y Amenazas       actualizado_x000a_- Procedimiento 4232000-PR-372 - Gestión de Peligros, Riesgos y Amenazas       actualizado_x000a__x000a__x000a__x000a__x000a__x000a__x000a__x000a__x000a__x000a__x000a__x000a__x000a__x000a__x000a__x000a__x000a__x000a__x000a_________________x000a__x000a__x000a__x000a__x000a__x000a__x000a__x000a__x000a__x000a__x000a_"/>
    <s v="15/02/2022_x000a_15/02/2022_x000a_15/02/2022_x000a__x000a__x000a__x000a__x000a__x000a__x000a__x000a__x000a__x000a__x000a__x000a__x000a__x000a__x000a__x000a__x000a__x000a__x000a_________________x000a__x000a__x000a__x000a__x000a__x000a__x000a__x000a__x000a__x000a__x000a_"/>
    <s v="30/06/2022_x000a_30/06/2022_x000a_30/06/2022_x000a__x000a__x000a__x000a__x000a__x000a__x000a__x000a__x000a__x000a__x000a__x000a__x000a__x000a__x000a__x000a__x000a__x000a__x000a_________________x000a__x000a__x000a__x000a__x000a__x000a__x000a__x000a__x000a__x000a__x000a_"/>
    <s v="- (AP# 1111 Aplicativo CHIE) Definir cronograma de verificación a la completitud de los botiquines ubicados en las diferentes sedes de la entidad._x000a__x000a__x000a__x000a__x000a__x000a__x000a__x000a__x000a__x000a_________________x000a__x000a__x000a__x000a__x000a__x000a__x000a__x000a__x000a__x000a__x000a_"/>
    <s v="- Director/a Técnico/a de Talento Humano._x000a__x000a__x000a__x000a__x000a__x000a__x000a__x000a__x000a__x000a_________________x000a__x000a__x000a__x000a__x000a__x000a__x000a__x000a__x000a__x000a__x000a_"/>
    <s v="- Cronograma de verificación a los botiquines en términos de completitud y cumplimiento de las condiciones establecidas en la normatividad aplicable._x000a__x000a__x000a__x000a__x000a__x000a__x000a__x000a__x000a__x000a_________________x000a__x000a__x000a__x000a__x000a__x000a__x000a__x000a__x000a__x000a__x000a_"/>
    <s v="15/02/2022_x000a__x000a__x000a__x000a__x000a__x000a__x000a__x000a__x000a__x000a_________________x000a__x000a__x000a__x000a__x000a__x000a__x000a__x000a__x000a__x000a__x000a_"/>
    <s v="15/03/2022_x000a__x000a__x000a__x000a__x000a__x000a__x000a__x000a__x000a__x000a_______________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 Seguridad y Salud en el Trabaj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 Seguridad y Salud en el Trabajo, actualizado."/>
    <d v="2021-12-17T00:00:00"/>
    <s v="Identificación del riesgo_x000a_Análisis antes de controles_x000a_Análisis de controles_x000a_Análisis después de controles_x000a_Tratamiento del riesgo"/>
    <s v="Creación del riesgo."/>
    <d v="2022-02-08T00:00:00"/>
    <s v="_x000a__x000a__x000a__x000a_Tratamiento del riesgo"/>
    <s v="Se modificó la fecha de finalización de la acción de tratamiento &quot;Alinear actividades y puntos de control del procedimiento   4232000-PR-372 - Gestión de Peligros, Riesgos y Amenazas  con los controles preventivos y detectivos definidos en el mapa de riesgo del proceso de Gestión de Seguridad y Salud en el Trabajo&quot; pasando del 01-08-2022 al 30-06-2022, unificándola con las fechas definidas para esta misma acción en las fichas de riesgos No 1, 2 y 3.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de Servicios Administrativos"/>
    <s v="Disponer de los recursos necesarios para garantizar la prestación de los servicios de apoyo administrativo para el cumplimiento de los objetivos de la Secretaría General de la Alcaldía Mayor de Bogotá D.C, y  la gestión de todas las dependencias que la componen."/>
    <s v="Inicia con la identificación de las necesidades y/o recepción de las solicitudes para la prestación de servicios de apoyo administrativo, la  formulación  del  Plan  Institucional  de  Gestión  Ambiental  –PIGA  y  del  Plan  Estratégico  de  Seguridad  Vial  –PESV.  Continua  con  la gestión a cada uno de los requerimientos y/o necesidades, ejecución de las actividades para la implementación del Plan Institucional de  Gestión  Ambiental  –PIGA  y  del  Plan  Estratégico  de  Seguridad  Vial  –PESV,  finalizando  con  la  verificación  del  cumplimiento  del proceso  y  el  mejoramiento  continuo  del  mismo."/>
    <s v="Subdirector(a) de Servicios Administrativos"/>
    <s v="Apoyo operativo"/>
    <s v="Realizar la adquisición del bien o servicio y su legalización "/>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x v="0"/>
    <s v="Fraude interno"/>
    <s v="No"/>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 1 El procedimiento 4233100-PR-382  &quot;Manejo de la Caja Menor&quot; indica que el(la) Profesional encargado(a) del manejo operativo de la caja menor, autorizado(a) por  el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_x000a_- 2 El procedimiento 4233100-PR-382  &quot;Manejo de la Caja Menor&quot; indica que el(la) Profesional encargado(a) del manejo operativo de la caja menor, autorizado(a) por el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_x000a_- 3 El procedimiento 4233100-PR-382  &quot;Manejo de la Caja Menor&quot; indica que el(la) Delegado(a) por el(la) Ordenador(a) del gasto para el manejo de caja menor, el(la)_x000a_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_x000a_- 4 El procedimiento 4233100-PR-382  &quot;Manejo de la Caja Menor&quot; indica que el(la) Profesional encargado(a) del manejo operativo de la caja menor, autorizado(a) por el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_x000a_- 5 El procedimiento 4233100-PR-382  &quot;Manejo de la Caja Menor&quot;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_x000a_- 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45000000000000007"/>
    <s v="Alto"/>
    <s v="Se determina la probabilidad (Muy baja (1)) ya que las actividades de control preventivas son fuertes y mitigan la mayoría de las causas. El riesgo no disminuye el impact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24 Aplicativo CHIE) Realizar sensibilización del procedimiento a los jefes de las dependencias de la Secretaría General  y/o sus delegados, con énfasis en la prevención de la materialización del riesgo de corrupción._x000a__x000a__x000a__x000a__x000a__x000a__x000a__x000a__x000a__x000a_________________x000a__x000a__x000a__x000a__x000a__x000a__x000a__x000a__x000a__x000a__x000a_"/>
    <s v="- Subdirector de Servicios Administrativos_x000a__x000a__x000a__x000a__x000a__x000a__x000a__x000a__x000a__x000a_________________x000a__x000a__x000a__x000a__x000a__x000a__x000a__x000a__x000a__x000a__x000a_"/>
    <s v="- Soportes del desarrollo de la sensibilización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30/07/2022_x000a__x000a__x000a__x000a__x000a__x000a__x000a__x000a__x000a__x000a_________________x000a__x000a__x000a__x000a__x000a__x000a__x000a__x000a__x000a__x000a__x000a_"/>
    <s v="- Reportar 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s v="- Subdirector(a) de Servicios Administrativos_x000a_- Subdirector(a) de Servicios Administrativos._x000a_- Subdirector Servicios Administrativos_x000a__x000a__x000a__x000a__x000a__x000a__x000a_- Subdirector(a) de Servicios Administrativos"/>
    <s v="- Notificación realizada d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d v="2022-08-29T00:00:00"/>
    <s v="_x000a__x000a_Análisis de controles_x000a__x000a_"/>
    <s v="Se actualizaron las actividades de control N° 3 y 5, de tipo detectivo, que se encuentran documentadas en el procedimiento PR-382 Manejo de Caja Menor, que fue actualizado en enero de 2022 a su versión 02, para su correspondencia exacta en forma de redacción."/>
    <s v=""/>
    <s v="_x000a__x000a__x000a__x000a_"/>
    <s v=""/>
    <s v=""/>
    <s v="_x000a__x000a__x000a__x000a_"/>
    <s v=""/>
  </r>
  <r>
    <s v="Gestión Documental Interna"/>
    <s v="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
    <s v="Inicia con la identificación de necesidades en materia archivística en la Secretaría General, la gestión de la documentación producida y recibida con fin de facilitar el acceso y finaliza con la atención a consultas de la información."/>
    <s v="Subdirector(a) de Servicios Administrativos"/>
    <s v="Apoyo operativo"/>
    <s v="Gestionar y tramitar las comunicaciones oficiales, transferencias documentales, actos administrativos, consulta y préstamo de documentos."/>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x v="0"/>
    <s v="Ejecución y administración de procesos"/>
    <s v="Sí"/>
    <s v="- Dificultad en la articulación de actividades comunes a las dependencias._x000a_- No existe una apropiación frente a la cultura de la gestión documental por parte de los servidores públicos y demás personas involucradas con la entidad._x000a__x000a__x000a__x000a__x000a__x000a__x000a__x000a_"/>
    <s v="- Cambios de estructura organizacional que afecten el desempeño del proceso de gestión documental._x000a_- Altos costos de la tecnología.  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Leve (1)"/>
    <s v="Leve (1)"/>
    <s v="Leve (1)"/>
    <s v="Catastrófico (5)"/>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 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ocumental interna indica que Profesional encargado del área de Gestión documental_x0009_, autorizado(a) por Subdirector(a) de Servicios Administrativos, cada vez que se identifique la materialización del riesgo reporta al Subdirector de servicios administrativos para que se tomen las medidas pertinentes.._x000a_- 2 El mapa de riesgos del proceso Gestión documental interna indica que Subdirector(a) de Servicios Administrativos, autorizado(a) por el Director (a) administrativo y financiero, cada vez que se identifique la materialización del riesgo reporta a la Oficina de Control Interno Disciplinario, para que se inicie el respectivo proceso al funcionario implicado.._x000a_- 3 El mapa de riesgos del proceso Gestión documental interna indica que Subdirector(a) de Servicios Administrativos, autorizado(a) por el Director (a) administrativo y financiero, cada vez que se identifique la materialización del riesgo notifica a la instancia o autoridad competente para que se tomen las medidas pertinentes..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33750000000000002"/>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75 Aplicativo CHIE) Realizar sensibilización cuatrimestral sobre el manejo y custodia de los documentos conforme a los lineamientos establecidos en el proceso_x000a__x000a__x000a__x000a__x000a__x000a__x000a__x000a__x000a__x000a_________________x000a__x000a__x000a__x000a__x000a__x000a__x000a__x000a__x000a__x000a__x000a_"/>
    <s v="- Profesional Especializado (Subdirección de Servicios Administrativos)_x000a__x000a__x000a__x000a__x000a__x000a__x000a__x000a__x000a__x000a_________________x000a__x000a__x000a__x000a__x000a__x000a__x000a__x000a__x000a__x000a__x000a_"/>
    <s v="- Evidencias de sensibilizaciones realizadas_x000a__x000a__x000a__x000a__x000a__x000a__x000a__x000a__x000a__x000a_________________x000a__x000a__x000a__x000a__x000a__x000a__x000a__x000a__x000a__x000a__x000a_"/>
    <s v="15/02/2022_x000a__x000a__x000a__x000a__x000a__x000a__x000a__x000a__x000a__x000a_________________x000a__x000a__x000a__x000a__x000a__x000a__x000a__x000a__x000a__x000a__x000a_"/>
    <s v="30/11/2022_x000a__x000a__x000a__x000a__x000a__x000a__x000a__x000a__x000a__x000a_______________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ocumental Interna,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d v="2021-02-22T00:00:00"/>
    <s v="_x000a__x000a__x000a__x000a_Tratamiento del riesgo"/>
    <s v="Se  ajusta acción de tratamiento para la vigencia,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s v=""/>
    <s v="_x000a__x000a__x000a__x000a_"/>
    <s v=""/>
  </r>
  <r>
    <s v="Gestión Estratégica de Talento Humano"/>
    <s v="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
    <s v="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
    <s v="Director(a) Técnico(a) de Talento Humano"/>
    <s v="Estratégico"/>
    <s v="Ejecutar el Plan Anual de Vacantes y el Plan de Previsión de Recursos Humanos."/>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s v="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_x000a_- 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_x000a_- 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_x000a_- 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_x000a_- 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Estratégica de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1167999999999999E-2"/>
    <s v="Mayor (4)"/>
    <n v="0.60000000000000009"/>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5 Aplicativo CHI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_x000a_- (AP# 1106 Aplicativo CHIE) Expedir la certificación de cumplimiento de requisitos mínimos con base en la información contenida en los soportes (certificaciones académicas o laborales) aportados por el aspirante en su hoja de vida o historia laboral._x000a_- (AP# 1106 Aplicativo CHIE)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_______________x000a__x000a__x000a__x000a__x000a__x000a__x000a__x000a__x000a__x000a__x000a_"/>
    <s v="- Profesional de la Dirección de Talento Humano autorizado por el(la) Director(a) de Talento Humano._x000a_- Director/a Técnico/a de Talento Humano_x000a_- Director/a Técnico/a de Talento Humano_x000a__x000a__x000a__x000a__x000a__x000a__x000a__x000a_________________x000a__x000a__x000a__x000a__x000a__x000a__x000a__x000a__x000a__x000a__x000a_"/>
    <s v="- Base de Datos de la planta de personal de la entidad actualizada._x000a_- Certificación de cumplimiento de requisitos mínimos proyectada y revisada por los Profesionales de la Dirección de Talento._x000a_- Certificación de cumplimiento de requisitos mínimos proyectada y revisada por los Profesionales de la Dirección de Talento._x000a__x000a__x000a__x000a__x000a__x000a__x000a__x000a_________________x000a__x000a__x000a__x000a__x000a__x000a__x000a__x000a__x000a__x000a__x000a_"/>
    <s v="15/02/2022_x000a_15/02/2022_x000a_15/02/2022_x000a__x000a__x000a__x000a__x000a__x000a__x000a__x000a_________________x000a__x000a__x000a__x000a__x000a__x000a__x000a__x000a__x000a__x000a__x000a_"/>
    <s v="31/12/2022_x000a_31/12/2022_x000a_31/12/2022_x000a__x000a__x000a__x000a__x000a__x000a__x000a__x000a_______________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Estratégica de Talento Humano"/>
    <s v="- Director(a) Técnico(a) de Talento Humano_x000a_- Director/a Técnico/a de Talento Humano y Profesional Especializado o Profesional Universitario de Talento Humano._x000a__x000a__x000a__x000a__x000a__x000a__x000a__x000a_- Director(a) Técnico(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s v=""/>
    <s v="_x000a__x000a__x000a__x000a_"/>
    <s v=""/>
    <s v=""/>
    <s v="_x000a__x000a__x000a__x000a_"/>
    <s v=""/>
    <s v=""/>
    <s v="_x000a__x000a__x000a__x000a_"/>
    <s v=""/>
  </r>
  <r>
    <s v="Gestión Estratégica de Talento Humano"/>
    <s v="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
    <s v="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
    <s v="Director(a) Técnico(a) de Talento Humano"/>
    <s v="Estratégico"/>
    <s v="Ejecutar el Plan para el pago de nómina"/>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s v="No"/>
    <s v="- Conflicto de intereses._x000a_- Desconocimiento de los principios y valores institucionales._x000a_- Amiguismo._x000a_- Abuso de los privilegios de acceso a la información para la liquidación de nómina por la solicitud y/o aceptación de dádivas_x000a_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_x000a__x000a_Horas extra: Validar autorización de horas extras emitida por la Subsecretaría Corporativa y Verificar cumplimiento de los requisitos del Formato. _x000a__x000a_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_x000a__x000a_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_x000a__x000a_Primas Técnicas: Resolución donde se concede la prima técnica y se verifica la notificación en la base de datos de seguimiento de notificaciones._x000a__x000a_Vacaciones: Se revisa el formato de programación de vacaciones que esté totalmente diligenciado, se revisa que las fechas correspondan al período de vacaciones a disfrutar._x000a__x000a_Retiros: Se revisa el acto administrativo de renuncia o desvinculación._x000a__x000a_Licencias no remunerada: Se revisa e ingresa la información del acto administrativo que concede la licencia._x000a__x000a_Encargos Se revisa el acto administrativo y el acta de posesión (Desde el procedimiento de Gestión de Nómina solo se ingresan al Sistema de Personal y Nómina PERNO los encargos que modifican la asignación básica salarial del/de la servidor/a encargado/a)._x000a__x000a_Interrupción de Encargo: Se verifica el acto administrativo que genera la interrupción del encargo y por ende la variación en los conceptos de nómina._x000a__x000a_Deducibles retención en la fuente: Se revisa formato que se tiene para deducción de dependientes y los anexos según el caso: _x000a__x000a_* Crédito hipotecario se revisa el certificado emitido por el banco. _x000a_* Medicina Prepagada o Plan complementarios: se revisa el certificado emitido por la Entidad competente._x000a__x000a_Cambio de cuenta bancaria: se revisa el certificado emitido por el banco y aportado por el servidor público.  _x000a__x000a_Libranza, AFC, AVP, embargos, afiliaciones cooperativas, Medicina Prepagada: Una vez recibida la solicitud, revisa la capacidad de descuento, que la entidad operadora tenga código interno para entidad operadora de libranzas, el embargo oficio del juzgado._x000a__x000a_.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_x000a__x000a_Horas extra: Resolución horas extras archivadas en nómina de cada mes._x000a__x000a_Incapacidad: Resoluciones de incapacidades archivadas en nómina de cada mes._x000a__x000a_Ingreso: 2211300-FT-159 Hoja de Ruta- Novedad de Ingreso con el VoBo del Profesional que revisa el ingreso, que es adicionada a la historia laboral de los/as servidores/as públicos/as que ingresan a la entidad y la posición en el Sistema de Personal y Nómina Perno._x000a__x000a_Primas Técnicas: 4203000-FT-997 Resolución Prima Técnica._x000a__x000a_Vacaciones: Resolución Vacaciones reconocidas archivadas en la nómina de cada mes._x000a__x000a_Retiros: 4203000-FT-997  Resolución de retiro._x000a__x000a_Licencia no remunerada: 4203000-FT-997 Resolución por la cual se concede una licencia no remunerada._x000a_                                                                                                                                                    _x000a_Encargos: 4203000-FT-997 Resolución por medio de la cual se hace un encargo a un/a servidor/a._x000a__x000a_Interrupción de Encargo: 4203000-FT-997  Resolución por la cual se da por terminado un encargo a un/a servidor/a._x000a__x000a_Deducibles retenciones en la fuente: Radicado del Sistema de Gestión Documental._x000a__x000a_Cambio de cuenta bancaria: Correo electrónico remitido a la Subdirección Financiera con los soportes. _x000a__x000a_Novedades de Libranza, AFC: Oficios de solicitud y aprobación, así como registros de consignación de AFC, APV y embargos archivados en la serie documental Nómina y Tipo documental Libranzas en el archivo de la entidad._x000a_._x000a_- 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_x000a_- 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n lugar. De lo contrario, quedan como evidencia el/los 2211600-FT-011 memorando/s por medio de las cuales se solicita Registro Presupuestal a la Subdirección Financiera con soportes que evidencian igualdad en los valores a dispersar bajo el concepto de nómina ._x000a_- 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_x000a_- 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Estratégica de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_x000a_- 2 El mapa de riesgos del proceso de Gestión Estratégica de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_x000a_- 3 El mapa de riesgos del proceso de Gestión Estratégica de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33750000000000002"/>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7 Aplicativo CHIE) Proyectar para firma de la Subsecretaría Corporativa, la solicitud que se realiza a la Subdirección Financiera, para la expedición del Registro Presupuestal acompañado de los respectivos soportes firmados y aprobados por los responsables._x000a_- (AP# 1107 Aplicativo CHIE)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x000a__x000a_________________x000a__x000a__x000a__x000a__x000a__x000a__x000a__x000a__x000a__x000a__x000a_"/>
    <s v="- Profesional Especializado o Profesional Universitario de Talento Humano._x000a_- Profesional Especializado o Profesional Universitario de Talento Humano._x000a__x000a__x000a__x000a__x000a__x000a__x000a__x000a__x000a_________________x000a__x000a__x000a__x000a__x000a__x000a__x000a__x000a__x000a__x000a__x000a_"/>
    <s v="- Memorando en el cual se solicita el registro presupuestal a la Subdirección Financiera._x000a_- Memorando en el cual se solicita el registro presupuestal a la Subdirección Financiera.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31/12/2022_x000a_31/12/2022_x000a__x000a__x000a__x000a__x000a__x000a__x000a__x000a__x000a_______________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Estratégica de Talento Humano"/>
    <s v="- Director(a) Técnico(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Técnico(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s v=""/>
    <s v="_x000a__x000a__x000a__x000a_"/>
    <s v=""/>
    <s v=""/>
    <s v="_x000a__x000a__x000a__x000a_"/>
    <s v=""/>
    <s v=""/>
    <s v="_x000a__x000a__x000a__x000a_"/>
    <s v=""/>
  </r>
  <r>
    <s v="Gestión Financiera"/>
    <s v="Verificar, registrar, controlar y evaluar las operaciones financieras con cargo al presupuesto asignado a la entidad, para garantizar su adecuado manejo y la oportuna y transparente rendición de cuentas."/>
    <s v="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_x000a_Adicionalmente  participa  dentro  del  proceso  de  planeación  en  la  conformación  de  anteproyecto  de  presupuesto  y  en  el  proceso  de contratación  en  la  evaluación  de  indicadores  financieros."/>
    <s v="Subdirector Financiero"/>
    <s v="Apoyo operativo"/>
    <s v="Coordinar las actividades necesarias para garantizar el pago de las obligaciones adquiridas por la Secretaría General, de conformidad con las normas vigentes."/>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s v="N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_x000a_pública efectiva."/>
    <s v="- -- Ningún trámite y/o procedimiento administrativo_x000a__x000a_"/>
    <s v="- Direccionamiento Estratégico_x000a_- Contratación_x000a_- Procesos de control en el Sistema de Gestión de Calidad_x000a__x000a_"/>
    <s v="- No aplica_x000a__x000a__x000a__x000a_"/>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_x000a_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a la base mensual de pre - liquidación (servicio de alojamiento de archivos en la nube), con la información requerida para la liquidación de la cuenta por pagar._x000a_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_x000a_- 2 El procedimiento de Gestión de Pagos 2211400-PR-333 indica que el Profesional de la Subdirección Financiera, autorizado(a) por el Subdirector Financiero, cada vez que reciba una solicitud de pago para liquidación verifica la conformidad de:_x000a_a. Consecutivo de la certificación de cumplimiento_x000a_b. Registro presupuestal_x000a_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_x000a_- 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 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_x000a_a. Nombre del contratista_x000a_b. Número de documento de identificación_x000a_c. Número de contrato_x000a_d. Periodo de pago_x000a_e. Registro presupuestal a afectar_x000a_f. Concepto o rubro presupuestal_x000a_g. Cuenta bancaria asociada al contrato_x000a_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_x000a_- 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_x000a_- 4 El mapa de riesgos del proceso de Gestión Financiera indica que el equipo operativo del proceso de Gestión Financiera, autorizado(a) por subdirector financiero, cada vez que se identifique la materialización del riesgo Realizar el registro contable de los reintegro.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1.2700799999999998E-2"/>
    <s v="Catastrófico (5)"/>
    <n v="0.31640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100 Aplicativo CHIE) Realizar seguimiento al avance a oficina de OTIC respecto al desarrollo de las funcionalidades de los aplicativos financieros teniendo en cuenta los requerimientos realizados a los sistemas internos de información derivados de la gestión pagos._x000a_- (AP# 1101 Aplicativo CHIE) Construir una herramienta de validación para la identificación de las cuentas bancarias asociadas a los proveedores que tienen varios contratos suscritos con la Secretaría General_x000a_- (AP# 1102 Aplicativo CHIE) Establecer una herramienta de control del trámite de pagos_x000a__x000a__x000a__x000a__x000a__x000a__x000a__x000a_________________x000a__x000a__x000a__x000a__x000a__x000a__x000a__x000a__x000a__x000a__x000a_"/>
    <s v="- Subdirector Financiero y equipo de pagos_x000a_- Subdirector Financiero y equipo de pagos_x000a_- Subdirector Financiero y equipo de pagos_x000a__x000a__x000a__x000a__x000a__x000a__x000a__x000a_________________x000a__x000a__x000a__x000a__x000a__x000a__x000a__x000a__x000a__x000a__x000a_"/>
    <s v="- Registros de seguimiento al avance en el desarrollo de las funcionalidades de los sistemas internos de información derivados de la gestión de pagos_x000a_- Matriz cuentas bancarias identificadas_x000a_- Matriz Control de Pagos_x000a__x000a__x000a__x000a__x000a__x000a__x000a__x000a_________________x000a__x000a__x000a__x000a__x000a__x000a__x000a__x000a__x000a__x000a__x000a_"/>
    <s v="15/02/2022_x000a_15/02/2022_x000a_15/02/2022_x000a__x000a__x000a__x000a__x000a__x000a__x000a__x000a_________________x000a__x000a__x000a__x000a__x000a__x000a__x000a__x000a__x000a__x000a__x000a_"/>
    <s v="30/06/2022_x000a_30/06/2022_x000a_30/06/2022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s v=""/>
    <s v="_x000a__x000a__x000a__x000a_"/>
    <s v=""/>
  </r>
  <r>
    <s v="Gestión Financiera"/>
    <s v="Verificar, registrar, controlar y evaluar las operaciones financieras con cargo al presupuesto asignado a la entidad, para garantizar su adecuado manejo y la oportuna y transparente rendición de cuentas."/>
    <s v="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_x000a_Adicionalmente  participa  dentro  del  proceso  de  planeación  en  la  conformación  de  anteproyecto  de  presupuesto  y  en  el  proceso  de contratación  en  la  evaluación  de  indicadores  financieros."/>
    <s v="Subdirector Financiero"/>
    <s v="Apoyo operativo"/>
    <s v="Garantizar el registro adecuado y oportuno de los hechos económicos de la Entidad, que permite elaborar y presentar los estados financieros."/>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s v="Sí"/>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_x000a_pública efectiva."/>
    <s v="- -- Ningún trámite y/o procedimiento administrativo_x000a__x000a_"/>
    <s v="- Direccionamiento Estratégico_x000a_- Gestión de Recursos Físicos_x000a_- Gestión Estratégica de Talento Humano_x000a_- Contratación_x000a_"/>
    <s v="- No aplica_x000a__x000a__x000a__x000a_"/>
    <s v="Muy baja (1)"/>
    <n v="0.2"/>
    <s v="Moderado (3)"/>
    <s v="Menor (2)"/>
    <s v="Mayor (4)"/>
    <s v="Moderado (3)"/>
    <s v="Menor (2)"/>
    <s v="Menor (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_x000a_1. Que la información remitida este completa, no esté duplicada y corresponda con el mes de reporte._x000a_2. Que estén liquidados correctamente los impuestos._x000a_3. Los consecutivos deben ser secuenciales en los diferentes aplicativos._x000a_4. Las cuentas contables deben estar de acuerdo con la naturaleza de la operación económica._x000a_5. Los saldos de las cuentas por cobrar de incapacidades estén debidamente conciliados._x000a_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_x000a_a. La norma y doctrina contable vigente._x000a_b. Las políticas contables de la entidad._x000a_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_x000a_- 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 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_x000a_- 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8143999999999997E-2"/>
    <s v="Catastrófico (5)"/>
    <n v="0.5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P# 1098 Aplicativo CHIE) Solicitar a la oficina de OTIC la realización de capacitaciones relacionadas con cada uno de los aplicativos internos financieros_x000a_- (AP# 1099 Aplicativo CHIE) Realizar seguimiento al avance a oficina de OTIC respecto al desarrollo de las funcionalidades de los  aplicativos financieros teniendo en cuenta los requerimientos realizados a los sistemas internos de información derivados de la gestión contable  _x000a__x000a__x000a__x000a__x000a__x000a__x000a__x000a__x000a_________________x000a__x000a__x000a__x000a__x000a__x000a__x000a__x000a__x000a__x000a__x000a_"/>
    <s v="- Subdirector Financiero y equipo contable_x000a_- Subdirector Financiero y equipo contable_x000a__x000a__x000a__x000a__x000a__x000a__x000a__x000a__x000a_________________x000a__x000a__x000a__x000a__x000a__x000a__x000a__x000a__x000a__x000a__x000a_"/>
    <s v="- Solicitud de la capacitación relacionada con cada uno de los aplicativos internos financieros y evidencia de la participación del equipo contable_x000a_- Registros de seguimiento al avance en el desarrollo de las funcionalidades de los sistemas internos de información derivados de la gestión contable  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30/06/2022_x000a_30/06/2022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 Financiero_x000a_- Profesional de la Subdirección Financiera_x000a_- Profesional de la Subdirección Financiera_x000a__x000a__x000a__x000a__x000a__x000a__x000a_- Subdirector Financiero"/>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r>
  <r>
    <s v="Asistencia, atención y reparación integral a víctimas del conflicto armado e implementación de acciones de memoria, paz y reconciliación en Bogotá"/>
    <s v="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
    <s v="Este  proceso  inicia  con  la  formulación  del  Plan  de  Acción  Distrital,  continúa  con  la  Coordinación  del  Sistema  Distrital  de  Asistencia, Atención   y   Reparación   Integral   a   Víctimas   en   Bogotá,   el   Otorgamiento   de   Ayuda   Humanitaria   Inmediata,   la   Elaboración, implementación,  seguimiento  y  medidas  individuales  de  reparación  en  los  planes  de  atención  a  víctimas  del  conflicto  armado residentes en Bogotá, la Implementación de Medidas de Reparación Colectiva a cargo de la Alta Consejería para los Derechos de las Víctimas,  la  Paz  y  la  Reconciliación,  además  de  la  Implementación  de  acciones  en  materia  de  Memoria,  Paz  y  Reconciliación  con saldo  pedagógico,  y  termina  con  la  contribución  al  acceso  al  goce  efectivo  de  derechos  de  las  víctimas."/>
    <s v="Jefe de Oficina Alta Consejería de Paz, Víctimas y la Reconciliación"/>
    <s v="Misional"/>
    <s v="Entregar medidas de ayuda humanitaria inmediata a las personas que llegan a la ciudad de Bogotá y que manifiestan haber sido desplazadas y encontrarse en situación de vulnerabilidad acentuada _x000a_Fase (actividad): Gestionar el funcionamiento administrativo y operativo para el otorgamiento de la ayuda humanitaria."/>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s v="N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 7871 Construcción de Bogotá-región como territorio de paz para las víctimas y la reconciliación_x000a__x000a__x000a__x000a_"/>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no aprueba la medida y devuelve al profesional con las observaciones, por medio del sistema de información SIVIC que cambia el estado de la medida, y se evidencia en la bandeja del profesional. De lo contrario, se expide documento por medio de la herramienta SIVIC de evaluación de vulnerabilidad para el otorgamiento de AHI  que resuelve si la solicitud procede o no._x000a_- 2 El procedimiento 1210100-PR-315 &quot;Otorgar ayuda y atención humanitaria inmediata&quot; (Act 5) indica que el Profesional Universitario ACDVPR, autorizado(a) por el Jefe de Oficina Alta Consejería para los Derechos de las Víctimas, la Paz y la Reconciliación , diariamente revisa la resolución a fin de identificar el cumplimiento de los mínimos legales para el otorgamiento. La(s) fuente(s) de información utilizadas es(son) el reporte SIVIC y el Sistema de Información de la Unidad para la Atención y Reparación Integral a Víctimas. En caso de evidenciar observaciones, desviaciones o diferencias, no aprueba ni genera concepto jurídico y devuelve al profesional con las observaciones, por medio del sistema de información SIVIC que cambia el estado de la medida, y se evidencia en la bandeja del profesional. De lo contrario, envía el documento para aprobación del Profesional Especializado por medio de la herramienta SIVIC._x000a_- 3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aleatoriamente la información registrada en la herramienta SIVIC a través de consultas por bases de datos, con el fin de validar los criterios evaluados de competencia, temporalidad y duplicidad de medidas, para los casos en donde se entregaron medidas de ayuda humanitaria inmediata y en los que la evaluación concluyo un no procede para el otorgamiento de ayuda o atención humanitaria inmediata. La(s) fuente(s) de información utilizadas es(son) el reporte del módulo del SIVIC y el Sistema de Información de la Unidad para la Atención y Reparación Integral a Víctimas. En caso de evidenciar observaciones, desviaciones o diferencias, se envía notificación al profesional de reparación por medio de correo electrónico, con las observaciones de las inconsistencias encontradas en la evaluación. De lo contrario, se confirma que la evaluación se realizó correctamente.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Aleatori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_x000a_- 2 El mapa de riesgos del proceso de asistencia, atención y reparación integral a víctimas del conflicto armado e implementación de acciones de memoria, paz y reconciliación en Bogotá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P# 1082 Aplicativo CHIE) Implementar controles preventivos automátic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 Alto Consejero de Paz, Victimas y Reconciliación_x000a__x000a__x000a__x000a__x000a__x000a__x000a__x000a__x000a__x000a__x000a__x000a__x000a__x000a__x000a__x000a__x000a__x000a__x000a__x000a__x000a_________________x000a__x000a__x000a__x000a__x000a__x000a__x000a__x000a__x000a__x000a__x000a_"/>
    <s v="- Controles preventivos automáticos implementad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15/02/2022_x000a__x000a__x000a__x000a__x000a__x000a__x000a__x000a__x000a__x000a__x000a__x000a__x000a__x000a__x000a__x000a__x000a__x000a__x000a__x000a__x000a_________________x000a__x000a__x000a__x000a__x000a__x000a__x000a__x000a__x000a__x000a__x000a_"/>
    <s v="31/07/2022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Asistencia, atención y reparación integral a víctimas del conflicto armado e implementación de acciones de memoria, paz y reconciliación en Bogotá"/>
    <s v="- Jefe de Oficina Alta Consejería de Paz, Víctimas y la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la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Asistencia, atención y reparación integral a víctimas del conflicto armado e implementación de acciones de memoria, paz y reconciliación en Bogotá,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s v=""/>
    <s v="_x000a__x000a__x000a__x000a_"/>
    <s v=""/>
    <s v=""/>
    <s v="_x000a__x000a__x000a__x000a_"/>
    <s v=""/>
    <s v=""/>
    <s v="_x000a__x000a__x000a__x000a_"/>
    <s v=""/>
    <s v=""/>
    <s v="_x000a__x000a__x000a__x000a_"/>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332401-33EB-41CC-996B-127388D3E32F}" name="TablaDinámica1" cacheId="89"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A5" firstHeaderRow="1" firstDataRow="1" firstDataCol="1"/>
  <pivotFields count="103">
    <pivotField showAll="0"/>
    <pivotField showAll="0"/>
    <pivotField showAll="0"/>
    <pivotField showAll="0"/>
    <pivotField showAll="0"/>
    <pivotField showAll="0"/>
    <pivotField showAll="0"/>
    <pivotField axis="axisRow" outline="0"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2">
    <i>
      <x/>
    </i>
    <i t="grand">
      <x/>
    </i>
  </rowItems>
  <colItems count="1">
    <i/>
  </colItems>
  <formats count="7">
    <format dxfId="50">
      <pivotArea type="all" dataOnly="0" outline="0" fieldPosition="0"/>
    </format>
    <format dxfId="49">
      <pivotArea outline="0" collapsedLevelsAreSubtotals="1" fieldPosition="0"/>
    </format>
    <format dxfId="48">
      <pivotArea field="7" type="button" dataOnly="0" labelOnly="1" outline="0" axis="axisRow" fieldPosition="0"/>
    </format>
    <format dxfId="47">
      <pivotArea dataOnly="0" labelOnly="1" fieldPosition="0">
        <references count="1">
          <reference field="7" count="0"/>
        </references>
      </pivotArea>
    </format>
    <format dxfId="46">
      <pivotArea dataOnly="0" labelOnly="1" fieldPosition="0">
        <references count="1">
          <reference field="7" count="0" defaultSubtotal="1"/>
        </references>
      </pivotArea>
    </format>
    <format dxfId="45">
      <pivotArea dataOnly="0" labelOnly="1" grandRow="1" outline="0" fieldPosition="0"/>
    </format>
    <format dxfId="4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BEBB3C7-F445-429C-9B74-66206993D16C}" name="TablaDinámica2" cacheId="88"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rowHeaderCaption="Dependencias">
  <location ref="A3:B17" firstHeaderRow="1" firstDataRow="1" firstDataCol="1"/>
  <pivotFields count="10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9">
        <item m="1" x="16"/>
        <item m="1" x="14"/>
        <item m="1" x="20"/>
        <item m="1" x="21"/>
        <item m="1" x="18"/>
        <item m="1" x="25"/>
        <item x="1"/>
        <item x="10"/>
        <item x="8"/>
        <item m="1" x="23"/>
        <item m="1" x="24"/>
        <item m="1" x="19"/>
        <item m="1" x="15"/>
        <item m="1" x="17"/>
        <item x="12"/>
        <item x="0"/>
        <item m="1" x="22"/>
        <item x="2"/>
        <item x="5"/>
        <item m="1" x="27"/>
        <item x="4"/>
        <item x="9"/>
        <item x="3"/>
        <item x="6"/>
        <item x="11"/>
        <item x="7"/>
        <item m="1" x="26"/>
        <item m="1" x="13"/>
        <item t="default"/>
      </items>
    </pivotField>
  </pivotFields>
  <rowFields count="1">
    <field x="103"/>
  </rowFields>
  <rowItems count="14">
    <i>
      <x v="6"/>
    </i>
    <i>
      <x v="7"/>
    </i>
    <i>
      <x v="8"/>
    </i>
    <i>
      <x v="14"/>
    </i>
    <i>
      <x v="15"/>
    </i>
    <i>
      <x v="17"/>
    </i>
    <i>
      <x v="18"/>
    </i>
    <i>
      <x v="20"/>
    </i>
    <i>
      <x v="21"/>
    </i>
    <i>
      <x v="22"/>
    </i>
    <i>
      <x v="23"/>
    </i>
    <i>
      <x v="24"/>
    </i>
    <i>
      <x v="25"/>
    </i>
    <i t="grand">
      <x/>
    </i>
  </rowItems>
  <colItems count="1">
    <i/>
  </colItems>
  <dataFields count="1">
    <dataField name="Número de riesgos" fld="6" subtotal="count" baseField="0" baseItem="0"/>
  </dataFields>
  <formats count="12">
    <format dxfId="17">
      <pivotArea type="all" dataOnly="0" outline="0" fieldPosition="0"/>
    </format>
    <format dxfId="16">
      <pivotArea outline="0" collapsedLevelsAreSubtotals="1" fieldPosition="0"/>
    </format>
    <format dxfId="15">
      <pivotArea dataOnly="0" labelOnly="1" grandRow="1" outline="0" fieldPosition="0"/>
    </format>
    <format dxfId="14">
      <pivotArea dataOnly="0" labelOnly="1" outline="0" axis="axisValues" fieldPosition="0"/>
    </format>
    <format dxfId="13">
      <pivotArea type="all" dataOnly="0" outline="0" fieldPosition="0"/>
    </format>
    <format dxfId="12">
      <pivotArea outline="0" collapsedLevelsAreSubtotals="1" fieldPosition="0"/>
    </format>
    <format dxfId="11">
      <pivotArea field="103" type="button" dataOnly="0" labelOnly="1" outline="0" axis="axisRow" fieldPosition="0"/>
    </format>
    <format dxfId="10">
      <pivotArea dataOnly="0" labelOnly="1" fieldPosition="0">
        <references count="1">
          <reference field="103" count="0"/>
        </references>
      </pivotArea>
    </format>
    <format dxfId="9">
      <pivotArea dataOnly="0" labelOnly="1" grandRow="1" outline="0" fieldPosition="0"/>
    </format>
    <format dxfId="8">
      <pivotArea dataOnly="0" labelOnly="1" outline="0" axis="axisValues" fieldPosition="0"/>
    </format>
    <format dxfId="7">
      <pivotArea collapsedLevelsAreSubtotals="1" fieldPosition="0">
        <references count="1">
          <reference field="103" count="16">
            <x v="1"/>
            <x v="2"/>
            <x v="3"/>
            <x v="4"/>
            <x v="5"/>
            <x v="6"/>
            <x v="7"/>
            <x v="8"/>
            <x v="9"/>
            <x v="10"/>
            <x v="12"/>
            <x v="16"/>
            <x v="22"/>
            <x v="23"/>
            <x v="24"/>
            <x v="25"/>
          </reference>
        </references>
      </pivotArea>
    </format>
    <format dxfId="6">
      <pivotArea dataOnly="0" labelOnly="1" fieldPosition="0">
        <references count="1">
          <reference field="103" count="16">
            <x v="1"/>
            <x v="2"/>
            <x v="3"/>
            <x v="4"/>
            <x v="5"/>
            <x v="6"/>
            <x v="7"/>
            <x v="8"/>
            <x v="9"/>
            <x v="10"/>
            <x v="12"/>
            <x v="16"/>
            <x v="22"/>
            <x v="23"/>
            <x v="24"/>
            <x v="25"/>
          </reference>
        </references>
      </pivotArea>
    </format>
  </formats>
  <chartFormats count="1">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60526DA-18C4-4A09-B0C8-CAAA90098DB4}" name="TablaDinámica3" cacheId="88"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 rowHeaderCaption="Procesos / Proyectos de inversión">
  <location ref="A26:B44" firstHeaderRow="1" firstDataRow="1" firstDataCol="1"/>
  <pivotFields count="104">
    <pivotField axis="axisRow" showAll="0">
      <items count="24">
        <item m="1" x="19"/>
        <item m="1" x="18"/>
        <item x="0"/>
        <item x="16"/>
        <item m="1" x="17"/>
        <item x="1"/>
        <item x="2"/>
        <item m="1" x="22"/>
        <item x="3"/>
        <item x="4"/>
        <item x="5"/>
        <item m="1" x="21"/>
        <item x="8"/>
        <item x="6"/>
        <item x="11"/>
        <item x="12"/>
        <item x="7"/>
        <item x="13"/>
        <item x="14"/>
        <item x="15"/>
        <item x="9"/>
        <item x="10"/>
        <item m="1" x="20"/>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8">
    <i>
      <x v="2"/>
    </i>
    <i>
      <x v="3"/>
    </i>
    <i>
      <x v="5"/>
    </i>
    <i>
      <x v="6"/>
    </i>
    <i>
      <x v="8"/>
    </i>
    <i>
      <x v="9"/>
    </i>
    <i>
      <x v="10"/>
    </i>
    <i>
      <x v="12"/>
    </i>
    <i>
      <x v="13"/>
    </i>
    <i>
      <x v="14"/>
    </i>
    <i>
      <x v="15"/>
    </i>
    <i>
      <x v="16"/>
    </i>
    <i>
      <x v="17"/>
    </i>
    <i>
      <x v="18"/>
    </i>
    <i>
      <x v="19"/>
    </i>
    <i>
      <x v="20"/>
    </i>
    <i>
      <x v="21"/>
    </i>
    <i t="grand">
      <x/>
    </i>
  </rowItems>
  <colItems count="1">
    <i/>
  </colItems>
  <dataFields count="1">
    <dataField name="Número de riesgos" fld="6" subtotal="count" baseField="0" baseItem="0"/>
  </dataFields>
  <formats count="10">
    <format dxfId="27">
      <pivotArea type="all" dataOnly="0" outline="0" fieldPosition="0"/>
    </format>
    <format dxfId="26">
      <pivotArea outline="0" collapsedLevelsAreSubtotals="1" fieldPosition="0"/>
    </format>
    <format dxfId="25">
      <pivotArea dataOnly="0" labelOnly="1" grandRow="1" outline="0" fieldPosition="0"/>
    </format>
    <format dxfId="24">
      <pivotArea dataOnly="0" labelOnly="1" outline="0" axis="axisValues" fieldPosition="0"/>
    </format>
    <format dxfId="23">
      <pivotArea type="all" dataOnly="0" outline="0" fieldPosition="0"/>
    </format>
    <format dxfId="22">
      <pivotArea outline="0" collapsedLevelsAreSubtotals="1" fieldPosition="0"/>
    </format>
    <format dxfId="21">
      <pivotArea dataOnly="0" labelOnly="1" grandRow="1" outline="0" fieldPosition="0"/>
    </format>
    <format dxfId="20">
      <pivotArea dataOnly="0" labelOnly="1" outline="0" axis="axisValues" fieldPosition="0"/>
    </format>
    <format dxfId="19">
      <pivotArea collapsedLevelsAreSubtotals="1" fieldPosition="0">
        <references count="1">
          <reference field="0" count="21">
            <x v="1"/>
            <x v="2"/>
            <x v="3"/>
            <x v="4"/>
            <x v="5"/>
            <x v="6"/>
            <x v="7"/>
            <x v="8"/>
            <x v="9"/>
            <x v="10"/>
            <x v="11"/>
            <x v="12"/>
            <x v="13"/>
            <x v="14"/>
            <x v="15"/>
            <x v="16"/>
            <x v="17"/>
            <x v="18"/>
            <x v="19"/>
            <x v="20"/>
            <x v="21"/>
          </reference>
        </references>
      </pivotArea>
    </format>
    <format dxfId="18">
      <pivotArea dataOnly="0" labelOnly="1" fieldPosition="0">
        <references count="1">
          <reference field="0" count="21">
            <x v="1"/>
            <x v="2"/>
            <x v="3"/>
            <x v="4"/>
            <x v="5"/>
            <x v="6"/>
            <x v="7"/>
            <x v="8"/>
            <x v="9"/>
            <x v="10"/>
            <x v="11"/>
            <x v="12"/>
            <x v="13"/>
            <x v="14"/>
            <x v="15"/>
            <x v="16"/>
            <x v="17"/>
            <x v="18"/>
            <x v="19"/>
            <x v="20"/>
            <x v="21"/>
          </reference>
        </references>
      </pivotArea>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J25"/>
  <sheetViews>
    <sheetView topLeftCell="V1" workbookViewId="0">
      <selection activeCell="AJ6" sqref="AJ6"/>
    </sheetView>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36" width="19" style="1" customWidth="1"/>
    <col min="37" max="16384" width="11.42578125" style="1"/>
  </cols>
  <sheetData>
    <row r="1" spans="1:36" ht="38.25" x14ac:dyDescent="0.25">
      <c r="A1" s="4" t="s">
        <v>0</v>
      </c>
      <c r="B1" s="4" t="s">
        <v>1</v>
      </c>
      <c r="C1" s="5" t="s">
        <v>2</v>
      </c>
      <c r="D1" s="5" t="s">
        <v>3</v>
      </c>
      <c r="E1" s="5" t="s">
        <v>4</v>
      </c>
      <c r="F1" s="6" t="s">
        <v>5</v>
      </c>
      <c r="G1" s="6" t="s">
        <v>6</v>
      </c>
      <c r="H1" s="7" t="s">
        <v>7</v>
      </c>
      <c r="I1" s="7" t="s">
        <v>8</v>
      </c>
      <c r="J1" s="8" t="s">
        <v>9</v>
      </c>
      <c r="K1" s="8" t="s">
        <v>10</v>
      </c>
      <c r="L1" s="8" t="s">
        <v>11</v>
      </c>
      <c r="M1" s="9" t="s">
        <v>12</v>
      </c>
      <c r="N1" s="9" t="s">
        <v>13</v>
      </c>
      <c r="O1" s="10" t="s">
        <v>14</v>
      </c>
      <c r="P1" s="6" t="s">
        <v>15</v>
      </c>
      <c r="Q1" s="11" t="s">
        <v>16</v>
      </c>
      <c r="R1" s="11" t="s">
        <v>17</v>
      </c>
      <c r="S1" s="5" t="s">
        <v>18</v>
      </c>
      <c r="T1" s="12" t="s">
        <v>19</v>
      </c>
      <c r="U1" s="12" t="s">
        <v>20</v>
      </c>
      <c r="V1" s="5" t="s">
        <v>21</v>
      </c>
      <c r="W1" s="12" t="s">
        <v>22</v>
      </c>
      <c r="X1" s="8" t="s">
        <v>23</v>
      </c>
      <c r="Y1" s="8" t="s">
        <v>24</v>
      </c>
      <c r="Z1" s="8" t="s">
        <v>25</v>
      </c>
      <c r="AA1" s="13" t="s">
        <v>26</v>
      </c>
      <c r="AB1" s="8" t="s">
        <v>27</v>
      </c>
      <c r="AC1" s="8" t="s">
        <v>28</v>
      </c>
      <c r="AD1" s="14" t="s">
        <v>29</v>
      </c>
      <c r="AE1" s="15" t="s">
        <v>30</v>
      </c>
      <c r="AF1" s="15" t="s">
        <v>31</v>
      </c>
      <c r="AG1" s="5" t="s">
        <v>32</v>
      </c>
      <c r="AH1" s="46" t="s">
        <v>33</v>
      </c>
      <c r="AI1" s="46" t="s">
        <v>34</v>
      </c>
      <c r="AJ1" s="155" t="s">
        <v>265</v>
      </c>
    </row>
    <row r="2" spans="1:36" ht="90" x14ac:dyDescent="0.25">
      <c r="A2" s="16">
        <v>1</v>
      </c>
      <c r="B2" s="16" t="s">
        <v>35</v>
      </c>
      <c r="C2" s="17" t="s">
        <v>36</v>
      </c>
      <c r="D2" s="18" t="s">
        <v>37</v>
      </c>
      <c r="E2" s="19" t="s">
        <v>38</v>
      </c>
      <c r="F2" s="20" t="s">
        <v>39</v>
      </c>
      <c r="G2" s="21" t="s">
        <v>40</v>
      </c>
      <c r="H2" s="22" t="s">
        <v>41</v>
      </c>
      <c r="I2" s="23" t="s">
        <v>42</v>
      </c>
      <c r="J2" s="24" t="s">
        <v>43</v>
      </c>
      <c r="K2" s="18" t="s">
        <v>44</v>
      </c>
      <c r="L2" s="18" t="s">
        <v>45</v>
      </c>
      <c r="M2" s="22" t="s">
        <v>46</v>
      </c>
      <c r="N2" s="25" t="s">
        <v>47</v>
      </c>
      <c r="O2" s="18" t="e">
        <f>IF(#REF!="","",#REF!)</f>
        <v>#REF!</v>
      </c>
      <c r="P2" s="18" t="e">
        <f>IF(#REF!="","",#REF!)</f>
        <v>#REF!</v>
      </c>
      <c r="Q2" s="26" t="s">
        <v>48</v>
      </c>
      <c r="R2" s="26" t="s">
        <v>49</v>
      </c>
      <c r="S2" s="18" t="s">
        <v>50</v>
      </c>
      <c r="T2" s="26" t="s">
        <v>334</v>
      </c>
      <c r="U2" s="26" t="s">
        <v>51</v>
      </c>
      <c r="V2" s="18" t="s">
        <v>52</v>
      </c>
      <c r="W2" s="27" t="s">
        <v>53</v>
      </c>
      <c r="X2" s="18" t="s">
        <v>54</v>
      </c>
      <c r="Y2" s="28" t="s">
        <v>55</v>
      </c>
      <c r="Z2" s="18" t="s">
        <v>56</v>
      </c>
      <c r="AA2" s="28" t="s">
        <v>57</v>
      </c>
      <c r="AB2" s="18" t="s">
        <v>58</v>
      </c>
      <c r="AC2" s="18" t="s">
        <v>59</v>
      </c>
      <c r="AD2" s="29" t="s">
        <v>60</v>
      </c>
      <c r="AE2" s="22" t="s">
        <v>61</v>
      </c>
      <c r="AF2" s="22" t="s">
        <v>61</v>
      </c>
      <c r="AG2" s="17" t="s">
        <v>62</v>
      </c>
      <c r="AH2" s="47" t="e">
        <f>IF(#REF!="","",#REF!)</f>
        <v>#REF!</v>
      </c>
      <c r="AI2" s="56">
        <v>43585</v>
      </c>
      <c r="AJ2" s="47" t="s">
        <v>337</v>
      </c>
    </row>
    <row r="3" spans="1:36" ht="75" x14ac:dyDescent="0.25">
      <c r="A3" s="16">
        <v>2</v>
      </c>
      <c r="B3" s="16" t="s">
        <v>63</v>
      </c>
      <c r="C3" s="17" t="s">
        <v>64</v>
      </c>
      <c r="D3" s="18" t="s">
        <v>65</v>
      </c>
      <c r="E3" s="19" t="s">
        <v>38</v>
      </c>
      <c r="F3" s="20" t="s">
        <v>66</v>
      </c>
      <c r="G3" s="21" t="s">
        <v>67</v>
      </c>
      <c r="H3" s="22" t="s">
        <v>68</v>
      </c>
      <c r="I3" s="23" t="s">
        <v>69</v>
      </c>
      <c r="J3" s="30" t="s">
        <v>70</v>
      </c>
      <c r="K3" s="18" t="s">
        <v>71</v>
      </c>
      <c r="L3" s="18" t="s">
        <v>72</v>
      </c>
      <c r="M3" s="22" t="s">
        <v>73</v>
      </c>
      <c r="N3" s="25" t="s">
        <v>74</v>
      </c>
      <c r="O3" s="18" t="e">
        <f>IF(#REF!="","",#REF!)</f>
        <v>#REF!</v>
      </c>
      <c r="P3" s="18" t="e">
        <f>IF(#REF!="","",#REF!)</f>
        <v>#REF!</v>
      </c>
      <c r="Q3" s="26" t="s">
        <v>75</v>
      </c>
      <c r="R3" s="26" t="s">
        <v>76</v>
      </c>
      <c r="T3" s="26" t="s">
        <v>333</v>
      </c>
      <c r="U3" s="26" t="s">
        <v>77</v>
      </c>
      <c r="V3" s="18" t="s">
        <v>78</v>
      </c>
      <c r="W3" s="31" t="s">
        <v>79</v>
      </c>
      <c r="X3" s="18" t="s">
        <v>80</v>
      </c>
      <c r="Y3" s="28" t="s">
        <v>80</v>
      </c>
      <c r="Z3" s="18" t="s">
        <v>81</v>
      </c>
      <c r="AA3" s="28" t="s">
        <v>82</v>
      </c>
      <c r="AB3" s="18" t="s">
        <v>83</v>
      </c>
      <c r="AC3" s="18" t="s">
        <v>83</v>
      </c>
      <c r="AD3" s="32" t="s">
        <v>84</v>
      </c>
      <c r="AE3" s="22" t="s">
        <v>85</v>
      </c>
      <c r="AF3" s="22" t="s">
        <v>86</v>
      </c>
      <c r="AG3" s="17" t="s">
        <v>87</v>
      </c>
      <c r="AH3" s="47" t="e">
        <f>IF(#REF!="","",#REF!)</f>
        <v>#REF!</v>
      </c>
      <c r="AI3" s="56">
        <v>43708</v>
      </c>
      <c r="AJ3" s="47" t="s">
        <v>338</v>
      </c>
    </row>
    <row r="4" spans="1:36" ht="120" x14ac:dyDescent="0.25">
      <c r="B4" s="33"/>
      <c r="C4" s="17" t="s">
        <v>88</v>
      </c>
      <c r="D4" s="18" t="s">
        <v>89</v>
      </c>
      <c r="E4" s="19" t="s">
        <v>90</v>
      </c>
      <c r="F4" s="34" t="s">
        <v>91</v>
      </c>
      <c r="G4" s="21" t="s">
        <v>92</v>
      </c>
      <c r="H4" s="22" t="s">
        <v>93</v>
      </c>
      <c r="I4" s="23" t="s">
        <v>94</v>
      </c>
      <c r="J4" s="30" t="s">
        <v>95</v>
      </c>
      <c r="K4" s="18" t="s">
        <v>96</v>
      </c>
      <c r="L4" s="18" t="s">
        <v>97</v>
      </c>
      <c r="M4" s="22" t="s">
        <v>2</v>
      </c>
      <c r="N4" s="25" t="s">
        <v>98</v>
      </c>
      <c r="O4" s="18" t="e">
        <f>IF(#REF!="","",#REF!)</f>
        <v>#REF!</v>
      </c>
      <c r="P4" s="18" t="e">
        <f>IF(#REF!="","",#REF!)</f>
        <v>#REF!</v>
      </c>
      <c r="Q4" s="26" t="s">
        <v>99</v>
      </c>
      <c r="R4" s="26" t="s">
        <v>100</v>
      </c>
      <c r="T4" s="26" t="s">
        <v>332</v>
      </c>
      <c r="U4" s="26" t="s">
        <v>101</v>
      </c>
      <c r="W4" s="35" t="s">
        <v>102</v>
      </c>
      <c r="Z4" s="18" t="s">
        <v>103</v>
      </c>
      <c r="AA4" s="28" t="s">
        <v>104</v>
      </c>
      <c r="AB4" s="18" t="s">
        <v>105</v>
      </c>
      <c r="AC4" s="18" t="s">
        <v>106</v>
      </c>
      <c r="AD4" s="36" t="s">
        <v>107</v>
      </c>
      <c r="AF4" s="22" t="s">
        <v>85</v>
      </c>
      <c r="AG4" s="17" t="s">
        <v>108</v>
      </c>
      <c r="AH4" s="47" t="e">
        <f>IF(#REF!="","",#REF!)</f>
        <v>#REF!</v>
      </c>
      <c r="AI4" s="56">
        <v>43830</v>
      </c>
      <c r="AJ4" s="47" t="s">
        <v>339</v>
      </c>
    </row>
    <row r="5" spans="1:36" ht="75" x14ac:dyDescent="0.25">
      <c r="B5" s="37"/>
      <c r="C5" s="17" t="s">
        <v>109</v>
      </c>
      <c r="D5" s="18" t="s">
        <v>110</v>
      </c>
      <c r="E5" s="19" t="s">
        <v>111</v>
      </c>
      <c r="F5" s="34" t="s">
        <v>112</v>
      </c>
      <c r="G5" s="21" t="s">
        <v>113</v>
      </c>
      <c r="H5" s="22" t="s">
        <v>114</v>
      </c>
      <c r="I5" s="23" t="s">
        <v>90</v>
      </c>
      <c r="J5" s="24" t="s">
        <v>115</v>
      </c>
      <c r="K5" s="18" t="s">
        <v>116</v>
      </c>
      <c r="L5" s="18" t="s">
        <v>117</v>
      </c>
      <c r="M5" s="22" t="s">
        <v>94</v>
      </c>
      <c r="N5" s="25" t="s">
        <v>118</v>
      </c>
      <c r="O5" s="18" t="e">
        <f>IF(#REF!="","",#REF!)</f>
        <v>#REF!</v>
      </c>
      <c r="P5" s="18" t="e">
        <f>IF(#REF!="","",#REF!)</f>
        <v>#REF!</v>
      </c>
      <c r="Q5" s="26" t="s">
        <v>119</v>
      </c>
      <c r="R5" s="26" t="s">
        <v>120</v>
      </c>
      <c r="T5" s="26" t="s">
        <v>329</v>
      </c>
      <c r="U5" s="26" t="s">
        <v>121</v>
      </c>
      <c r="W5" s="38" t="s">
        <v>122</v>
      </c>
      <c r="AB5" s="18" t="s">
        <v>123</v>
      </c>
      <c r="AC5" s="18" t="s">
        <v>124</v>
      </c>
      <c r="AG5" s="17" t="s">
        <v>125</v>
      </c>
      <c r="AH5" s="47" t="e">
        <f>IF(#REF!="","",#REF!)</f>
        <v>#REF!</v>
      </c>
      <c r="AI5" s="57"/>
      <c r="AJ5" s="47" t="s">
        <v>259</v>
      </c>
    </row>
    <row r="6" spans="1:36" ht="60" x14ac:dyDescent="0.25">
      <c r="B6" s="37"/>
      <c r="C6" s="17" t="s">
        <v>126</v>
      </c>
      <c r="D6" s="18" t="s">
        <v>127</v>
      </c>
      <c r="E6" s="18" t="s">
        <v>128</v>
      </c>
      <c r="F6" s="34" t="s">
        <v>129</v>
      </c>
      <c r="G6" s="21" t="s">
        <v>130</v>
      </c>
      <c r="H6" s="22" t="s">
        <v>131</v>
      </c>
      <c r="I6" s="23" t="s">
        <v>132</v>
      </c>
      <c r="J6" s="30" t="s">
        <v>133</v>
      </c>
      <c r="K6" s="18" t="s">
        <v>134</v>
      </c>
      <c r="L6" s="18" t="s">
        <v>135</v>
      </c>
      <c r="M6" s="22" t="s">
        <v>136</v>
      </c>
      <c r="N6" s="25" t="s">
        <v>137</v>
      </c>
      <c r="O6" s="18" t="e">
        <f>IF(#REF!="","",#REF!)</f>
        <v>#REF!</v>
      </c>
      <c r="P6" s="18" t="e">
        <f>IF(#REF!="","",#REF!)</f>
        <v>#REF!</v>
      </c>
      <c r="Q6" s="26" t="s">
        <v>138</v>
      </c>
      <c r="R6" s="26" t="s">
        <v>139</v>
      </c>
      <c r="T6" s="26" t="s">
        <v>331</v>
      </c>
      <c r="U6" s="26" t="s">
        <v>330</v>
      </c>
      <c r="AG6" s="17" t="s">
        <v>915</v>
      </c>
      <c r="AH6" s="47" t="e">
        <f>IF(#REF!="","",#REF!)</f>
        <v>#REF!</v>
      </c>
      <c r="AI6" s="58"/>
      <c r="AJ6" s="47" t="s">
        <v>916</v>
      </c>
    </row>
    <row r="7" spans="1:36" ht="90" x14ac:dyDescent="0.25">
      <c r="B7" s="37"/>
      <c r="C7" s="17" t="s">
        <v>141</v>
      </c>
      <c r="D7" s="18" t="s">
        <v>142</v>
      </c>
      <c r="E7" s="18" t="s">
        <v>90</v>
      </c>
      <c r="F7" s="34" t="s">
        <v>143</v>
      </c>
      <c r="G7" s="21" t="s">
        <v>144</v>
      </c>
      <c r="H7" s="22" t="s">
        <v>145</v>
      </c>
      <c r="I7" s="23" t="s">
        <v>146</v>
      </c>
      <c r="J7" s="30" t="s">
        <v>147</v>
      </c>
      <c r="K7" s="18" t="s">
        <v>148</v>
      </c>
      <c r="L7" s="18" t="s">
        <v>149</v>
      </c>
      <c r="M7" s="22" t="s">
        <v>150</v>
      </c>
      <c r="N7" s="25" t="s">
        <v>151</v>
      </c>
      <c r="O7" s="18" t="e">
        <f>IF(#REF!="","",#REF!)</f>
        <v>#REF!</v>
      </c>
      <c r="P7" s="18" t="e">
        <f>IF(#REF!="","",#REF!)</f>
        <v>#REF!</v>
      </c>
      <c r="AG7" s="17" t="s">
        <v>152</v>
      </c>
      <c r="AH7" s="47" t="e">
        <f>IF(#REF!="","",#REF!)</f>
        <v>#REF!</v>
      </c>
      <c r="AI7" s="59"/>
      <c r="AJ7" s="47" t="s">
        <v>247</v>
      </c>
    </row>
    <row r="8" spans="1:36" ht="90" x14ac:dyDescent="0.25">
      <c r="B8" s="37"/>
      <c r="C8" s="17" t="s">
        <v>153</v>
      </c>
      <c r="D8" s="18" t="s">
        <v>154</v>
      </c>
      <c r="E8" s="18" t="s">
        <v>38</v>
      </c>
      <c r="F8" s="34" t="s">
        <v>155</v>
      </c>
      <c r="H8" s="22" t="s">
        <v>156</v>
      </c>
      <c r="I8" s="39"/>
      <c r="J8" s="30" t="s">
        <v>157</v>
      </c>
      <c r="K8" s="40" t="s">
        <v>158</v>
      </c>
      <c r="L8" s="18" t="s">
        <v>159</v>
      </c>
      <c r="M8" s="22" t="s">
        <v>160</v>
      </c>
      <c r="N8" s="23" t="s">
        <v>161</v>
      </c>
      <c r="O8" s="18" t="e">
        <f>IF(#REF!="","",#REF!)</f>
        <v>#REF!</v>
      </c>
      <c r="P8" s="18" t="e">
        <f>IF(#REF!="","",#REF!)</f>
        <v>#REF!</v>
      </c>
      <c r="AG8" s="17" t="s">
        <v>162</v>
      </c>
      <c r="AH8" s="47" t="e">
        <f>IF(#REF!="","",#REF!)</f>
        <v>#REF!</v>
      </c>
      <c r="AJ8" s="47" t="s">
        <v>253</v>
      </c>
    </row>
    <row r="9" spans="1:36" ht="90" x14ac:dyDescent="0.25">
      <c r="B9" s="37"/>
      <c r="C9" s="17" t="s">
        <v>163</v>
      </c>
      <c r="D9" s="18" t="s">
        <v>164</v>
      </c>
      <c r="E9" s="18" t="s">
        <v>90</v>
      </c>
      <c r="F9" s="34" t="s">
        <v>165</v>
      </c>
      <c r="H9" s="22" t="s">
        <v>166</v>
      </c>
      <c r="I9" s="41"/>
      <c r="J9" s="42" t="s">
        <v>167</v>
      </c>
      <c r="L9" s="18" t="s">
        <v>168</v>
      </c>
      <c r="O9" s="18" t="e">
        <f>IF(#REF!="","",#REF!)</f>
        <v>#REF!</v>
      </c>
      <c r="P9" s="18" t="e">
        <f>IF(#REF!="","",#REF!)</f>
        <v>#REF!</v>
      </c>
      <c r="AG9" s="17" t="s">
        <v>169</v>
      </c>
      <c r="AH9" s="47" t="e">
        <f>IF(#REF!="","",#REF!)</f>
        <v>#REF!</v>
      </c>
      <c r="AJ9" s="47" t="s">
        <v>340</v>
      </c>
    </row>
    <row r="10" spans="1:36" ht="75" x14ac:dyDescent="0.25">
      <c r="B10" s="37"/>
      <c r="C10" s="17" t="s">
        <v>170</v>
      </c>
      <c r="D10" s="18" t="s">
        <v>171</v>
      </c>
      <c r="E10" s="18" t="s">
        <v>128</v>
      </c>
      <c r="F10" s="34" t="s">
        <v>172</v>
      </c>
      <c r="H10" s="22" t="s">
        <v>173</v>
      </c>
      <c r="I10" s="43"/>
      <c r="L10" s="18" t="s">
        <v>174</v>
      </c>
      <c r="O10" s="18" t="e">
        <f>IF(#REF!="","",#REF!)</f>
        <v>#REF!</v>
      </c>
      <c r="P10" s="18" t="e">
        <f>IF(#REF!="","",#REF!)</f>
        <v>#REF!</v>
      </c>
      <c r="AG10" s="17" t="s">
        <v>175</v>
      </c>
      <c r="AH10" s="47" t="e">
        <f>IF(#REF!="","",#REF!)</f>
        <v>#REF!</v>
      </c>
      <c r="AJ10" s="47" t="s">
        <v>341</v>
      </c>
    </row>
    <row r="11" spans="1:36" ht="45" x14ac:dyDescent="0.25">
      <c r="B11" s="37"/>
      <c r="C11" s="17" t="s">
        <v>176</v>
      </c>
      <c r="D11" s="18" t="s">
        <v>177</v>
      </c>
      <c r="E11" s="18" t="s">
        <v>38</v>
      </c>
      <c r="L11" s="18" t="s">
        <v>178</v>
      </c>
      <c r="O11" s="18" t="e">
        <f>IF(#REF!="","",#REF!)</f>
        <v>#REF!</v>
      </c>
      <c r="P11" s="18" t="e">
        <f>IF(#REF!="","",#REF!)</f>
        <v>#REF!</v>
      </c>
      <c r="AG11" s="17" t="s">
        <v>179</v>
      </c>
      <c r="AH11" s="47" t="e">
        <f>IF(#REF!="","",#REF!)</f>
        <v>#REF!</v>
      </c>
      <c r="AJ11" s="47" t="s">
        <v>252</v>
      </c>
    </row>
    <row r="12" spans="1:36" ht="90" x14ac:dyDescent="0.25">
      <c r="B12" s="37"/>
      <c r="C12" s="17" t="s">
        <v>180</v>
      </c>
      <c r="D12" s="18" t="s">
        <v>181</v>
      </c>
      <c r="E12" s="18" t="s">
        <v>111</v>
      </c>
      <c r="L12" s="18" t="s">
        <v>182</v>
      </c>
      <c r="AG12" s="17" t="s">
        <v>169</v>
      </c>
      <c r="AH12" s="47" t="e">
        <f>IF(#REF!="","",#REF!)</f>
        <v>#REF!</v>
      </c>
      <c r="AJ12" s="47" t="s">
        <v>340</v>
      </c>
    </row>
    <row r="13" spans="1:36" ht="90" x14ac:dyDescent="0.25">
      <c r="B13" s="37"/>
      <c r="C13" s="17" t="s">
        <v>183</v>
      </c>
      <c r="D13" s="18" t="s">
        <v>184</v>
      </c>
      <c r="E13" s="18" t="s">
        <v>38</v>
      </c>
      <c r="L13" s="18" t="s">
        <v>185</v>
      </c>
      <c r="AG13" s="17" t="s">
        <v>186</v>
      </c>
      <c r="AH13" s="47" t="e">
        <f>IF(#REF!="","",#REF!)</f>
        <v>#REF!</v>
      </c>
      <c r="AJ13" s="47" t="s">
        <v>254</v>
      </c>
    </row>
    <row r="14" spans="1:36" ht="75" x14ac:dyDescent="0.25">
      <c r="B14" s="37"/>
      <c r="C14" s="17" t="s">
        <v>187</v>
      </c>
      <c r="D14" s="18" t="s">
        <v>188</v>
      </c>
      <c r="E14" s="18" t="s">
        <v>38</v>
      </c>
      <c r="L14" s="18" t="s">
        <v>189</v>
      </c>
      <c r="AG14" s="17" t="s">
        <v>190</v>
      </c>
      <c r="AH14" s="47" t="e">
        <f>IF(#REF!="","",#REF!)</f>
        <v>#REF!</v>
      </c>
      <c r="AJ14" s="1" t="s">
        <v>342</v>
      </c>
    </row>
    <row r="15" spans="1:36" ht="60" x14ac:dyDescent="0.25">
      <c r="B15" s="37"/>
      <c r="C15" s="17" t="s">
        <v>191</v>
      </c>
      <c r="D15" s="18" t="s">
        <v>192</v>
      </c>
      <c r="E15" s="18" t="s">
        <v>111</v>
      </c>
      <c r="L15" s="18" t="s">
        <v>193</v>
      </c>
      <c r="AG15" s="17" t="s">
        <v>194</v>
      </c>
      <c r="AH15" s="47" t="e">
        <f>IF(#REF!="","",#REF!)</f>
        <v>#REF!</v>
      </c>
      <c r="AJ15" s="47" t="s">
        <v>261</v>
      </c>
    </row>
    <row r="16" spans="1:36" ht="90" x14ac:dyDescent="0.25">
      <c r="B16" s="37"/>
      <c r="C16" s="17" t="s">
        <v>195</v>
      </c>
      <c r="D16" s="18" t="s">
        <v>196</v>
      </c>
      <c r="E16" s="18" t="s">
        <v>111</v>
      </c>
      <c r="L16" s="18" t="s">
        <v>197</v>
      </c>
      <c r="AG16" s="17" t="s">
        <v>198</v>
      </c>
      <c r="AH16" s="47" t="e">
        <f>IF(#REF!="","",#REF!)</f>
        <v>#REF!</v>
      </c>
      <c r="AJ16" s="47" t="s">
        <v>249</v>
      </c>
    </row>
    <row r="17" spans="2:36" ht="75" x14ac:dyDescent="0.25">
      <c r="B17" s="37"/>
      <c r="C17" s="17" t="s">
        <v>199</v>
      </c>
      <c r="D17" s="18" t="s">
        <v>200</v>
      </c>
      <c r="E17" s="18" t="s">
        <v>111</v>
      </c>
      <c r="L17" s="18" t="s">
        <v>201</v>
      </c>
      <c r="AG17" s="17" t="s">
        <v>202</v>
      </c>
      <c r="AJ17" s="47" t="s">
        <v>261</v>
      </c>
    </row>
    <row r="18" spans="2:36" ht="75" x14ac:dyDescent="0.25">
      <c r="B18" s="37"/>
      <c r="C18" s="17" t="s">
        <v>203</v>
      </c>
      <c r="D18" s="18" t="s">
        <v>204</v>
      </c>
      <c r="E18" s="18" t="s">
        <v>38</v>
      </c>
      <c r="L18" s="40" t="s">
        <v>205</v>
      </c>
      <c r="AG18" s="17" t="s">
        <v>206</v>
      </c>
      <c r="AJ18" s="47" t="s">
        <v>251</v>
      </c>
    </row>
    <row r="19" spans="2:36" ht="75" x14ac:dyDescent="0.25">
      <c r="B19" s="37"/>
      <c r="C19" s="17" t="s">
        <v>207</v>
      </c>
      <c r="D19" s="18" t="s">
        <v>208</v>
      </c>
      <c r="E19" s="18" t="s">
        <v>111</v>
      </c>
      <c r="L19" s="40" t="s">
        <v>209</v>
      </c>
      <c r="AG19" s="17" t="s">
        <v>194</v>
      </c>
      <c r="AJ19" s="47" t="s">
        <v>261</v>
      </c>
    </row>
    <row r="20" spans="2:36" ht="150" x14ac:dyDescent="0.25">
      <c r="B20" s="37"/>
      <c r="C20" s="17" t="s">
        <v>210</v>
      </c>
      <c r="D20" s="18" t="s">
        <v>211</v>
      </c>
      <c r="E20" s="18" t="s">
        <v>90</v>
      </c>
      <c r="AG20" s="17" t="s">
        <v>212</v>
      </c>
      <c r="AJ20" s="47" t="s">
        <v>249</v>
      </c>
    </row>
    <row r="21" spans="2:36" ht="45" x14ac:dyDescent="0.25">
      <c r="B21" s="37"/>
      <c r="C21" s="17" t="s">
        <v>213</v>
      </c>
      <c r="D21" s="18" t="s">
        <v>214</v>
      </c>
      <c r="E21" s="18" t="s">
        <v>111</v>
      </c>
      <c r="AG21" s="17" t="s">
        <v>215</v>
      </c>
      <c r="AJ21" s="47" t="s">
        <v>260</v>
      </c>
    </row>
    <row r="22" spans="2:36" ht="60" x14ac:dyDescent="0.25">
      <c r="B22" s="37"/>
      <c r="C22" s="17" t="s">
        <v>216</v>
      </c>
      <c r="D22" s="18" t="s">
        <v>217</v>
      </c>
      <c r="E22" s="18" t="s">
        <v>111</v>
      </c>
      <c r="AG22" s="17" t="s">
        <v>913</v>
      </c>
      <c r="AJ22" s="47" t="s">
        <v>914</v>
      </c>
    </row>
    <row r="23" spans="2:36" ht="51" x14ac:dyDescent="0.25">
      <c r="B23" s="37"/>
      <c r="C23" s="17" t="s">
        <v>219</v>
      </c>
      <c r="D23" s="18" t="s">
        <v>220</v>
      </c>
      <c r="E23" s="18" t="s">
        <v>38</v>
      </c>
      <c r="AG23" s="17" t="s">
        <v>221</v>
      </c>
      <c r="AJ23" s="47" t="s">
        <v>255</v>
      </c>
    </row>
    <row r="24" spans="2:36" ht="60" x14ac:dyDescent="0.25">
      <c r="C24" s="17" t="s">
        <v>288</v>
      </c>
      <c r="AJ24" s="47" t="s">
        <v>290</v>
      </c>
    </row>
    <row r="25" spans="2:36" ht="30" x14ac:dyDescent="0.25">
      <c r="C25" s="17" t="s">
        <v>289</v>
      </c>
      <c r="AJ25" s="47" t="s">
        <v>247</v>
      </c>
    </row>
  </sheetData>
  <conditionalFormatting sqref="AC16">
    <cfRule type="cellIs" priority="1" operator="equal">
      <formula>$W$4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6188A-6635-40D1-BED8-928F5EF9677D}">
  <sheetPr codeName="Hoja38"/>
  <dimension ref="A1:B25"/>
  <sheetViews>
    <sheetView workbookViewId="0">
      <selection activeCell="D4" sqref="D4"/>
    </sheetView>
  </sheetViews>
  <sheetFormatPr baseColWidth="10" defaultRowHeight="15" x14ac:dyDescent="0.25"/>
  <cols>
    <col min="1" max="1" width="64" customWidth="1"/>
    <col min="2" max="2" width="72.42578125" customWidth="1"/>
  </cols>
  <sheetData>
    <row r="1" spans="1:2" x14ac:dyDescent="0.25">
      <c r="A1" s="5" t="s">
        <v>2</v>
      </c>
      <c r="B1" s="72" t="s">
        <v>265</v>
      </c>
    </row>
    <row r="2" spans="1:2" x14ac:dyDescent="0.25">
      <c r="A2" s="17" t="s">
        <v>141</v>
      </c>
      <c r="B2" t="s">
        <v>247</v>
      </c>
    </row>
    <row r="3" spans="1:2" x14ac:dyDescent="0.25">
      <c r="A3" s="17" t="s">
        <v>88</v>
      </c>
      <c r="B3" t="s">
        <v>248</v>
      </c>
    </row>
    <row r="4" spans="1:2" x14ac:dyDescent="0.25">
      <c r="A4" s="17" t="s">
        <v>210</v>
      </c>
      <c r="B4" t="s">
        <v>249</v>
      </c>
    </row>
    <row r="5" spans="1:2" x14ac:dyDescent="0.25">
      <c r="A5" s="17" t="s">
        <v>195</v>
      </c>
      <c r="B5" t="s">
        <v>249</v>
      </c>
    </row>
    <row r="6" spans="1:2" x14ac:dyDescent="0.25">
      <c r="A6" s="17" t="s">
        <v>163</v>
      </c>
      <c r="B6" t="s">
        <v>250</v>
      </c>
    </row>
    <row r="7" spans="1:2" ht="25.5" x14ac:dyDescent="0.25">
      <c r="A7" s="17" t="s">
        <v>180</v>
      </c>
      <c r="B7" t="s">
        <v>250</v>
      </c>
    </row>
    <row r="8" spans="1:2" x14ac:dyDescent="0.25">
      <c r="A8" s="17" t="s">
        <v>203</v>
      </c>
      <c r="B8" t="s">
        <v>251</v>
      </c>
    </row>
    <row r="9" spans="1:2" x14ac:dyDescent="0.25">
      <c r="A9" s="17" t="s">
        <v>176</v>
      </c>
      <c r="B9" t="s">
        <v>252</v>
      </c>
    </row>
    <row r="10" spans="1:2" x14ac:dyDescent="0.25">
      <c r="A10" s="17" t="s">
        <v>153</v>
      </c>
      <c r="B10" t="s">
        <v>253</v>
      </c>
    </row>
    <row r="11" spans="1:2" ht="25.5" x14ac:dyDescent="0.25">
      <c r="A11" s="17" t="s">
        <v>183</v>
      </c>
      <c r="B11" t="s">
        <v>254</v>
      </c>
    </row>
    <row r="12" spans="1:2" x14ac:dyDescent="0.25">
      <c r="A12" s="17" t="s">
        <v>219</v>
      </c>
      <c r="B12" t="s">
        <v>255</v>
      </c>
    </row>
    <row r="13" spans="1:2" x14ac:dyDescent="0.25">
      <c r="A13" s="17" t="s">
        <v>36</v>
      </c>
      <c r="B13" t="s">
        <v>256</v>
      </c>
    </row>
    <row r="14" spans="1:2" ht="38.25" x14ac:dyDescent="0.25">
      <c r="A14" s="17" t="s">
        <v>64</v>
      </c>
      <c r="B14" t="s">
        <v>257</v>
      </c>
    </row>
    <row r="15" spans="1:2" x14ac:dyDescent="0.25">
      <c r="A15" s="17" t="s">
        <v>187</v>
      </c>
      <c r="B15" t="s">
        <v>258</v>
      </c>
    </row>
    <row r="16" spans="1:2" x14ac:dyDescent="0.25">
      <c r="A16" s="17" t="s">
        <v>109</v>
      </c>
      <c r="B16" t="s">
        <v>259</v>
      </c>
    </row>
    <row r="17" spans="1:2" x14ac:dyDescent="0.25">
      <c r="A17" s="17" t="s">
        <v>213</v>
      </c>
      <c r="B17" t="s">
        <v>260</v>
      </c>
    </row>
    <row r="18" spans="1:2" x14ac:dyDescent="0.25">
      <c r="A18" s="17" t="s">
        <v>191</v>
      </c>
      <c r="B18" t="s">
        <v>261</v>
      </c>
    </row>
    <row r="19" spans="1:2" x14ac:dyDescent="0.25">
      <c r="A19" s="17" t="s">
        <v>207</v>
      </c>
      <c r="B19" t="s">
        <v>261</v>
      </c>
    </row>
    <row r="20" spans="1:2" x14ac:dyDescent="0.25">
      <c r="A20" s="17" t="s">
        <v>199</v>
      </c>
      <c r="B20" t="s">
        <v>261</v>
      </c>
    </row>
    <row r="21" spans="1:2" x14ac:dyDescent="0.25">
      <c r="A21" s="17" t="s">
        <v>216</v>
      </c>
      <c r="B21" t="s">
        <v>262</v>
      </c>
    </row>
    <row r="22" spans="1:2" x14ac:dyDescent="0.25">
      <c r="A22" s="17" t="s">
        <v>170</v>
      </c>
      <c r="B22" t="s">
        <v>263</v>
      </c>
    </row>
    <row r="23" spans="1:2" x14ac:dyDescent="0.25">
      <c r="A23" s="17" t="s">
        <v>126</v>
      </c>
      <c r="B23" t="s">
        <v>264</v>
      </c>
    </row>
    <row r="24" spans="1:2" x14ac:dyDescent="0.25">
      <c r="A24" s="17" t="s">
        <v>288</v>
      </c>
      <c r="B24" t="s">
        <v>290</v>
      </c>
    </row>
    <row r="25" spans="1:2" ht="25.5" x14ac:dyDescent="0.25">
      <c r="A25" s="17" t="s">
        <v>289</v>
      </c>
      <c r="B25" t="s">
        <v>247</v>
      </c>
    </row>
  </sheetData>
  <autoFilter ref="B1:G1" xr:uid="{26BE5D6B-E1F1-4732-8B88-E1F067D8600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598F-9BBC-487A-B97C-2D108608CC2B}">
  <sheetPr codeName="Hoja2">
    <tabColor rgb="FF92D050"/>
  </sheetPr>
  <dimension ref="A3:C19"/>
  <sheetViews>
    <sheetView zoomScale="80" zoomScaleNormal="80" workbookViewId="0">
      <selection activeCell="A17" sqref="A17"/>
    </sheetView>
  </sheetViews>
  <sheetFormatPr baseColWidth="10" defaultColWidth="11.42578125" defaultRowHeight="15" x14ac:dyDescent="0.25"/>
  <cols>
    <col min="1" max="1" width="18.42578125" style="76" bestFit="1" customWidth="1"/>
    <col min="2" max="2" width="56.5703125" style="76" bestFit="1" customWidth="1"/>
    <col min="3" max="3" width="16.7109375" style="76" bestFit="1" customWidth="1"/>
    <col min="4" max="4" width="23.140625" style="76" bestFit="1" customWidth="1"/>
    <col min="5" max="16384" width="11.42578125" style="76"/>
  </cols>
  <sheetData>
    <row r="3" spans="1:3" x14ac:dyDescent="0.25">
      <c r="A3" s="103" t="s">
        <v>245</v>
      </c>
      <c r="B3"/>
      <c r="C3"/>
    </row>
    <row r="4" spans="1:3" x14ac:dyDescent="0.25">
      <c r="A4" s="76" t="s">
        <v>63</v>
      </c>
      <c r="B4"/>
      <c r="C4"/>
    </row>
    <row r="5" spans="1:3" x14ac:dyDescent="0.25">
      <c r="A5" s="76" t="s">
        <v>246</v>
      </c>
      <c r="B5"/>
      <c r="C5"/>
    </row>
    <row r="6" spans="1:3" x14ac:dyDescent="0.25">
      <c r="A6"/>
      <c r="B6"/>
      <c r="C6"/>
    </row>
    <row r="7" spans="1:3" x14ac:dyDescent="0.25">
      <c r="A7"/>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5" tint="-0.249977111117893"/>
  </sheetPr>
  <dimension ref="A1:CB34"/>
  <sheetViews>
    <sheetView showGridLines="0" tabSelected="1" view="pageBreakPreview" zoomScale="60" zoomScaleNormal="60" workbookViewId="0">
      <selection sqref="A1:AB1"/>
    </sheetView>
  </sheetViews>
  <sheetFormatPr baseColWidth="10" defaultColWidth="11.42578125" defaultRowHeight="12.75" x14ac:dyDescent="0.2"/>
  <cols>
    <col min="1" max="1" width="35.5703125" style="165" customWidth="1"/>
    <col min="2" max="2" width="30.7109375" style="2" customWidth="1"/>
    <col min="3" max="3" width="53.85546875" style="2" customWidth="1"/>
    <col min="4" max="4" width="25" style="2" customWidth="1"/>
    <col min="5" max="5" width="19" style="2" customWidth="1"/>
    <col min="6" max="6" width="53.85546875" style="2" customWidth="1"/>
    <col min="7" max="7" width="57.5703125" style="2" customWidth="1"/>
    <col min="8" max="8" width="15.7109375" style="2" customWidth="1"/>
    <col min="9" max="9" width="19.42578125" style="2" customWidth="1"/>
    <col min="10" max="10" width="17.140625" style="2" customWidth="1"/>
    <col min="11" max="13" width="41" style="2" customWidth="1"/>
    <col min="14" max="14" width="44.85546875" style="2" customWidth="1"/>
    <col min="15" max="17" width="50.7109375" style="2" customWidth="1"/>
    <col min="18" max="18" width="5.28515625" style="2" customWidth="1"/>
    <col min="19" max="19" width="8.140625" style="2" customWidth="1"/>
    <col min="20" max="21" width="5.28515625" style="2" customWidth="1"/>
    <col min="22" max="22" width="18.85546875" style="2" customWidth="1"/>
    <col min="23" max="23" width="52.28515625" style="2" customWidth="1"/>
    <col min="24" max="24" width="5.28515625" style="2" customWidth="1"/>
    <col min="25" max="25" width="8.42578125" style="2" customWidth="1"/>
    <col min="26" max="26" width="5.28515625" style="2" customWidth="1"/>
    <col min="27" max="27" width="8.42578125" style="2" customWidth="1"/>
    <col min="28" max="28" width="18.85546875" style="2" customWidth="1"/>
    <col min="29" max="29" width="31.140625" style="2" customWidth="1"/>
    <col min="30" max="30" width="15.85546875" style="2" customWidth="1"/>
    <col min="31" max="31" width="70.85546875" style="2" customWidth="1"/>
    <col min="32" max="32" width="46.5703125" style="2" customWidth="1"/>
    <col min="33" max="33" width="30.7109375" style="2" customWidth="1"/>
    <col min="34" max="35" width="20.42578125" style="2" customWidth="1"/>
    <col min="36" max="36" width="70.85546875" style="2" customWidth="1"/>
    <col min="37" max="38" width="30.7109375" style="2" customWidth="1"/>
    <col min="39" max="40" width="20.42578125" style="2" customWidth="1"/>
    <col min="41" max="43" width="70.7109375" style="2" customWidth="1"/>
    <col min="44" max="44" width="14.7109375" style="2" customWidth="1"/>
    <col min="45" max="45" width="23.42578125" style="2" customWidth="1"/>
    <col min="46" max="46" width="31.42578125" style="2" customWidth="1"/>
    <col min="47" max="47" width="14.7109375" style="2" customWidth="1"/>
    <col min="48" max="48" width="23.42578125" style="2" customWidth="1"/>
    <col min="49" max="49" width="31.42578125" style="2" customWidth="1"/>
    <col min="50" max="50" width="14.7109375" style="2" customWidth="1"/>
    <col min="51" max="51" width="23.42578125" style="2" customWidth="1"/>
    <col min="52" max="52" width="31.42578125" style="2" customWidth="1"/>
    <col min="53" max="53" width="14.7109375" style="2" customWidth="1"/>
    <col min="54" max="54" width="23.42578125" style="2" customWidth="1"/>
    <col min="55" max="55" width="31.42578125" style="2" customWidth="1"/>
    <col min="56" max="56" width="14.7109375" style="2" customWidth="1"/>
    <col min="57" max="57" width="23.42578125" style="2" customWidth="1"/>
    <col min="58" max="58" width="31.42578125" style="2" customWidth="1"/>
    <col min="59" max="59" width="14.7109375" style="2" customWidth="1"/>
    <col min="60" max="60" width="23.42578125" style="2" customWidth="1"/>
    <col min="61" max="61" width="31.42578125" style="2" customWidth="1"/>
    <col min="62" max="62" width="14.7109375" style="2" customWidth="1"/>
    <col min="63" max="63" width="23.42578125" style="2" customWidth="1"/>
    <col min="64" max="64" width="31.42578125" style="2" customWidth="1"/>
    <col min="65" max="65" width="14.7109375" style="2" customWidth="1"/>
    <col min="66" max="66" width="23.42578125" style="2" customWidth="1"/>
    <col min="67" max="67" width="31.42578125" style="2" customWidth="1"/>
    <col min="68" max="68" width="14.7109375" style="2" customWidth="1"/>
    <col min="69" max="69" width="23.42578125" style="2" customWidth="1"/>
    <col min="70" max="70" width="31.42578125" style="2" customWidth="1"/>
    <col min="71" max="71" width="14.7109375" style="2" customWidth="1"/>
    <col min="72" max="72" width="23.42578125" style="2" customWidth="1"/>
    <col min="73" max="73" width="31.42578125" style="2" customWidth="1"/>
    <col min="74" max="74" width="14.7109375" style="2" customWidth="1"/>
    <col min="75" max="75" width="23.42578125" style="2" customWidth="1"/>
    <col min="76" max="76" width="31.42578125" style="2" customWidth="1"/>
    <col min="77" max="77" width="14.7109375" style="2" customWidth="1"/>
    <col min="78" max="78" width="23.42578125" style="2" customWidth="1"/>
    <col min="79" max="79" width="31.42578125" style="2" customWidth="1"/>
    <col min="80" max="96" width="11.42578125" style="2" customWidth="1"/>
    <col min="97" max="16384" width="11.42578125" style="2"/>
  </cols>
  <sheetData>
    <row r="1" spans="1:80" ht="81" customHeight="1" x14ac:dyDescent="0.2">
      <c r="A1" s="187" t="s">
        <v>343</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44"/>
      <c r="AD1" s="145"/>
      <c r="AE1" s="144"/>
      <c r="AF1" s="144"/>
      <c r="AG1" s="144"/>
      <c r="AH1" s="144"/>
      <c r="AI1" s="144"/>
      <c r="AJ1" s="144"/>
      <c r="AK1" s="144"/>
      <c r="AL1" s="144"/>
      <c r="AM1" s="144"/>
      <c r="AN1" s="144"/>
      <c r="AO1" s="144"/>
      <c r="AP1" s="144"/>
      <c r="AQ1" s="146"/>
    </row>
    <row r="2" spans="1:80" ht="9.75" customHeight="1" x14ac:dyDescent="0.2">
      <c r="A2" s="183" t="s">
        <v>244</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15"/>
      <c r="AD2" s="116"/>
      <c r="AE2" s="71"/>
      <c r="AF2" s="71"/>
      <c r="AG2" s="71"/>
      <c r="AH2" s="71"/>
      <c r="AI2" s="71"/>
      <c r="AJ2" s="71"/>
      <c r="AK2" s="71"/>
      <c r="AL2" s="71"/>
      <c r="AM2" s="71"/>
      <c r="AN2" s="71"/>
      <c r="AO2" s="71"/>
      <c r="AP2" s="71"/>
      <c r="AQ2" s="147"/>
    </row>
    <row r="3" spans="1:80" ht="9.75" customHeight="1" x14ac:dyDescent="0.2">
      <c r="A3" s="183"/>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15"/>
      <c r="AD3" s="116"/>
      <c r="AE3" s="71"/>
      <c r="AF3" s="71"/>
      <c r="AG3" s="71"/>
      <c r="AH3" s="71"/>
      <c r="AI3" s="71"/>
      <c r="AJ3" s="71"/>
      <c r="AK3" s="71"/>
      <c r="AL3" s="71"/>
      <c r="AM3" s="71"/>
      <c r="AN3" s="71"/>
      <c r="AO3" s="71"/>
      <c r="AP3" s="71"/>
      <c r="AQ3" s="147"/>
    </row>
    <row r="4" spans="1:80" ht="9.75" customHeight="1" x14ac:dyDescent="0.2">
      <c r="A4" s="183"/>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15"/>
      <c r="AD4" s="116"/>
      <c r="AE4" s="71"/>
      <c r="AF4" s="71"/>
      <c r="AG4" s="71"/>
      <c r="AH4" s="71"/>
      <c r="AI4" s="71"/>
      <c r="AJ4" s="71"/>
      <c r="AK4" s="71"/>
      <c r="AL4" s="71"/>
      <c r="AM4" s="71"/>
      <c r="AN4" s="71"/>
      <c r="AO4" s="71"/>
      <c r="AP4" s="71"/>
      <c r="AQ4" s="147"/>
    </row>
    <row r="5" spans="1:80" ht="5.25" customHeight="1" thickBot="1" x14ac:dyDescent="0.25">
      <c r="A5" s="185"/>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67"/>
      <c r="AD5" s="44"/>
      <c r="AE5" s="71"/>
      <c r="AF5" s="71"/>
      <c r="AG5" s="71"/>
      <c r="AH5" s="71"/>
      <c r="AI5" s="71"/>
      <c r="AJ5" s="71"/>
      <c r="AK5" s="71"/>
      <c r="AL5" s="71"/>
      <c r="AM5" s="71"/>
      <c r="AN5" s="71"/>
      <c r="AO5" s="71"/>
      <c r="AP5" s="71"/>
      <c r="AQ5" s="147"/>
    </row>
    <row r="6" spans="1:80" ht="51" customHeight="1" x14ac:dyDescent="0.2">
      <c r="A6" s="148" t="s">
        <v>231</v>
      </c>
      <c r="B6" s="127">
        <v>44834</v>
      </c>
      <c r="C6" s="3"/>
      <c r="D6" s="166"/>
      <c r="E6" s="166"/>
      <c r="F6" s="166"/>
      <c r="G6" s="166"/>
      <c r="H6" s="166"/>
      <c r="I6" s="166"/>
      <c r="J6" s="166"/>
      <c r="K6" s="166"/>
      <c r="L6" s="166"/>
      <c r="M6" s="166"/>
      <c r="N6" s="166"/>
      <c r="O6" s="166"/>
      <c r="P6" s="166"/>
      <c r="Q6" s="166"/>
      <c r="R6" s="213" t="s">
        <v>920</v>
      </c>
      <c r="S6" s="214"/>
      <c r="T6" s="214"/>
      <c r="U6" s="214"/>
      <c r="V6" s="214"/>
      <c r="W6" s="214"/>
      <c r="X6" s="214"/>
      <c r="Y6" s="214"/>
      <c r="Z6" s="214"/>
      <c r="AA6" s="214"/>
      <c r="AB6" s="214"/>
      <c r="AC6" s="215"/>
      <c r="AD6" s="50"/>
      <c r="AQ6" s="147"/>
    </row>
    <row r="7" spans="1:80" ht="4.5" customHeight="1" thickBot="1" x14ac:dyDescent="0.25">
      <c r="A7" s="3"/>
      <c r="B7" s="71"/>
      <c r="C7" s="71"/>
      <c r="D7" s="71"/>
      <c r="E7" s="71"/>
      <c r="F7" s="71"/>
      <c r="G7" s="71"/>
      <c r="H7" s="71"/>
      <c r="I7" s="71"/>
      <c r="J7" s="71"/>
      <c r="K7" s="71"/>
      <c r="L7" s="71"/>
      <c r="M7" s="71"/>
      <c r="N7" s="71"/>
      <c r="O7" s="71"/>
      <c r="P7" s="71"/>
      <c r="Q7" s="71"/>
      <c r="R7" s="216"/>
      <c r="S7" s="217"/>
      <c r="T7" s="217"/>
      <c r="U7" s="217"/>
      <c r="V7" s="217"/>
      <c r="W7" s="217"/>
      <c r="X7" s="217"/>
      <c r="Y7" s="217"/>
      <c r="Z7" s="217"/>
      <c r="AA7" s="217"/>
      <c r="AB7" s="217"/>
      <c r="AC7" s="218"/>
      <c r="AD7" s="44"/>
      <c r="AE7" s="71"/>
      <c r="AF7" s="71"/>
      <c r="AG7" s="71"/>
      <c r="AH7" s="71"/>
      <c r="AI7" s="71"/>
      <c r="AJ7" s="71"/>
      <c r="AK7" s="71"/>
      <c r="AL7" s="71"/>
      <c r="AM7" s="71"/>
      <c r="AN7" s="71"/>
      <c r="AO7" s="71"/>
      <c r="AP7" s="71"/>
      <c r="AQ7" s="147"/>
    </row>
    <row r="8" spans="1:80" ht="5.25" customHeight="1" thickBot="1" x14ac:dyDescent="0.25">
      <c r="A8" s="149"/>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44"/>
      <c r="AE8" s="71"/>
      <c r="AF8" s="71"/>
      <c r="AG8" s="71"/>
      <c r="AH8" s="71"/>
      <c r="AI8" s="71"/>
      <c r="AJ8" s="71"/>
      <c r="AK8" s="71"/>
      <c r="AL8" s="71"/>
      <c r="AM8" s="71"/>
      <c r="AN8" s="71"/>
      <c r="AO8" s="71"/>
      <c r="AP8" s="71"/>
      <c r="AQ8" s="147"/>
    </row>
    <row r="9" spans="1:80" ht="18" customHeight="1" x14ac:dyDescent="0.2">
      <c r="A9" s="150"/>
      <c r="B9" s="128"/>
      <c r="C9" s="150"/>
      <c r="D9" s="150"/>
      <c r="E9" s="128"/>
      <c r="F9" s="54"/>
      <c r="G9" s="131"/>
      <c r="H9" s="132"/>
      <c r="I9" s="54"/>
      <c r="J9" s="132"/>
      <c r="K9" s="189" t="s">
        <v>232</v>
      </c>
      <c r="L9" s="190"/>
      <c r="M9" s="191"/>
      <c r="N9" s="195" t="s">
        <v>233</v>
      </c>
      <c r="O9" s="196"/>
      <c r="P9" s="196"/>
      <c r="Q9" s="197"/>
      <c r="R9" s="201"/>
      <c r="S9" s="201"/>
      <c r="T9" s="202" t="s">
        <v>234</v>
      </c>
      <c r="U9" s="202"/>
      <c r="V9" s="202"/>
      <c r="W9" s="203"/>
      <c r="X9" s="207" t="s">
        <v>235</v>
      </c>
      <c r="Y9" s="208"/>
      <c r="Z9" s="208"/>
      <c r="AA9" s="208"/>
      <c r="AB9" s="208"/>
      <c r="AC9" s="209"/>
      <c r="AD9" s="168" t="s">
        <v>230</v>
      </c>
      <c r="AE9" s="169"/>
      <c r="AF9" s="169"/>
      <c r="AG9" s="169"/>
      <c r="AH9" s="169"/>
      <c r="AI9" s="169"/>
      <c r="AJ9" s="169"/>
      <c r="AK9" s="169"/>
      <c r="AL9" s="169"/>
      <c r="AM9" s="169"/>
      <c r="AN9" s="169"/>
      <c r="AO9" s="169"/>
      <c r="AP9" s="169"/>
      <c r="AQ9" s="169"/>
      <c r="AR9" s="170" t="s">
        <v>228</v>
      </c>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70"/>
      <c r="BR9" s="170"/>
      <c r="BS9" s="170"/>
      <c r="BT9" s="170"/>
      <c r="BU9" s="170"/>
      <c r="BV9" s="170"/>
      <c r="BW9" s="170"/>
      <c r="BX9" s="170"/>
      <c r="BY9" s="170"/>
      <c r="BZ9" s="170"/>
      <c r="CA9" s="171"/>
    </row>
    <row r="10" spans="1:80" ht="21.95" customHeight="1" x14ac:dyDescent="0.2">
      <c r="A10" s="151"/>
      <c r="B10" s="129"/>
      <c r="C10" s="151"/>
      <c r="D10" s="151"/>
      <c r="E10" s="129"/>
      <c r="F10" s="135"/>
      <c r="G10" s="133"/>
      <c r="H10" s="134"/>
      <c r="I10" s="135"/>
      <c r="J10" s="134"/>
      <c r="K10" s="192"/>
      <c r="L10" s="193"/>
      <c r="M10" s="194"/>
      <c r="N10" s="198"/>
      <c r="O10" s="199"/>
      <c r="P10" s="199"/>
      <c r="Q10" s="200"/>
      <c r="R10" s="136"/>
      <c r="S10" s="137"/>
      <c r="T10" s="204"/>
      <c r="U10" s="205"/>
      <c r="V10" s="205"/>
      <c r="W10" s="206"/>
      <c r="X10" s="210"/>
      <c r="Y10" s="211"/>
      <c r="Z10" s="211"/>
      <c r="AA10" s="211"/>
      <c r="AB10" s="211"/>
      <c r="AC10" s="212"/>
      <c r="AD10" s="55"/>
      <c r="AE10" s="174" t="s">
        <v>298</v>
      </c>
      <c r="AF10" s="175"/>
      <c r="AG10" s="175"/>
      <c r="AH10" s="175"/>
      <c r="AI10" s="176"/>
      <c r="AJ10" s="177" t="s">
        <v>236</v>
      </c>
      <c r="AK10" s="178"/>
      <c r="AL10" s="178"/>
      <c r="AM10" s="178"/>
      <c r="AN10" s="179"/>
      <c r="AO10" s="180" t="s">
        <v>237</v>
      </c>
      <c r="AP10" s="181"/>
      <c r="AQ10" s="18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c r="BW10" s="172"/>
      <c r="BX10" s="172"/>
      <c r="BY10" s="172"/>
      <c r="BZ10" s="172"/>
      <c r="CA10" s="173"/>
    </row>
    <row r="11" spans="1:80" ht="132" customHeight="1" x14ac:dyDescent="0.2">
      <c r="A11" s="152" t="s">
        <v>291</v>
      </c>
      <c r="B11" s="130" t="s">
        <v>294</v>
      </c>
      <c r="C11" s="152" t="s">
        <v>295</v>
      </c>
      <c r="D11" s="152" t="s">
        <v>296</v>
      </c>
      <c r="E11" s="130" t="s">
        <v>297</v>
      </c>
      <c r="F11" s="119" t="s">
        <v>309</v>
      </c>
      <c r="G11" s="138" t="s">
        <v>299</v>
      </c>
      <c r="H11" s="119" t="s">
        <v>222</v>
      </c>
      <c r="I11" s="119" t="s">
        <v>310</v>
      </c>
      <c r="J11" s="119" t="s">
        <v>300</v>
      </c>
      <c r="K11" s="45" t="s">
        <v>223</v>
      </c>
      <c r="L11" s="45" t="s">
        <v>224</v>
      </c>
      <c r="M11" s="48" t="s">
        <v>301</v>
      </c>
      <c r="N11" s="45" t="s">
        <v>292</v>
      </c>
      <c r="O11" s="45" t="s">
        <v>302</v>
      </c>
      <c r="P11" s="45" t="s">
        <v>239</v>
      </c>
      <c r="Q11" s="45" t="s">
        <v>303</v>
      </c>
      <c r="R11" s="52" t="s">
        <v>304</v>
      </c>
      <c r="S11" s="52" t="s">
        <v>311</v>
      </c>
      <c r="T11" s="52" t="s">
        <v>305</v>
      </c>
      <c r="U11" s="52" t="s">
        <v>312</v>
      </c>
      <c r="V11" s="53" t="s">
        <v>306</v>
      </c>
      <c r="W11" s="53" t="s">
        <v>240</v>
      </c>
      <c r="X11" s="49" t="s">
        <v>307</v>
      </c>
      <c r="Y11" s="52" t="s">
        <v>313</v>
      </c>
      <c r="Z11" s="49" t="s">
        <v>314</v>
      </c>
      <c r="AA11" s="52" t="s">
        <v>315</v>
      </c>
      <c r="AB11" s="48" t="s">
        <v>308</v>
      </c>
      <c r="AC11" s="48" t="s">
        <v>240</v>
      </c>
      <c r="AD11" s="45" t="s">
        <v>241</v>
      </c>
      <c r="AE11" s="48" t="s">
        <v>316</v>
      </c>
      <c r="AF11" s="48" t="s">
        <v>321</v>
      </c>
      <c r="AG11" s="48" t="s">
        <v>317</v>
      </c>
      <c r="AH11" s="48" t="s">
        <v>318</v>
      </c>
      <c r="AI11" s="48" t="s">
        <v>319</v>
      </c>
      <c r="AJ11" s="45" t="s">
        <v>320</v>
      </c>
      <c r="AK11" s="45" t="s">
        <v>322</v>
      </c>
      <c r="AL11" s="45" t="s">
        <v>323</v>
      </c>
      <c r="AM11" s="45" t="s">
        <v>324</v>
      </c>
      <c r="AN11" s="45" t="s">
        <v>325</v>
      </c>
      <c r="AO11" s="48" t="s">
        <v>326</v>
      </c>
      <c r="AP11" s="48" t="s">
        <v>327</v>
      </c>
      <c r="AQ11" s="48" t="s">
        <v>328</v>
      </c>
      <c r="AR11" s="142" t="s">
        <v>242</v>
      </c>
      <c r="AS11" s="70" t="s">
        <v>243</v>
      </c>
      <c r="AT11" s="64" t="s">
        <v>229</v>
      </c>
      <c r="AU11" s="48" t="s">
        <v>242</v>
      </c>
      <c r="AV11" s="65" t="s">
        <v>243</v>
      </c>
      <c r="AW11" s="62" t="s">
        <v>229</v>
      </c>
      <c r="AX11" s="45" t="s">
        <v>242</v>
      </c>
      <c r="AY11" s="70" t="s">
        <v>243</v>
      </c>
      <c r="AZ11" s="64" t="s">
        <v>229</v>
      </c>
      <c r="BA11" s="48" t="s">
        <v>242</v>
      </c>
      <c r="BB11" s="65" t="s">
        <v>243</v>
      </c>
      <c r="BC11" s="62" t="s">
        <v>229</v>
      </c>
      <c r="BD11" s="45" t="s">
        <v>242</v>
      </c>
      <c r="BE11" s="70" t="s">
        <v>243</v>
      </c>
      <c r="BF11" s="64" t="s">
        <v>229</v>
      </c>
      <c r="BG11" s="48" t="s">
        <v>242</v>
      </c>
      <c r="BH11" s="65" t="s">
        <v>243</v>
      </c>
      <c r="BI11" s="62" t="s">
        <v>229</v>
      </c>
      <c r="BJ11" s="45" t="s">
        <v>242</v>
      </c>
      <c r="BK11" s="70" t="s">
        <v>243</v>
      </c>
      <c r="BL11" s="64" t="s">
        <v>229</v>
      </c>
      <c r="BM11" s="48" t="s">
        <v>242</v>
      </c>
      <c r="BN11" s="65" t="s">
        <v>243</v>
      </c>
      <c r="BO11" s="62" t="s">
        <v>229</v>
      </c>
      <c r="BP11" s="45" t="s">
        <v>242</v>
      </c>
      <c r="BQ11" s="70" t="s">
        <v>243</v>
      </c>
      <c r="BR11" s="64" t="s">
        <v>229</v>
      </c>
      <c r="BS11" s="48" t="s">
        <v>242</v>
      </c>
      <c r="BT11" s="65" t="s">
        <v>243</v>
      </c>
      <c r="BU11" s="62" t="s">
        <v>229</v>
      </c>
      <c r="BV11" s="45" t="s">
        <v>242</v>
      </c>
      <c r="BW11" s="70" t="s">
        <v>243</v>
      </c>
      <c r="BX11" s="64" t="s">
        <v>229</v>
      </c>
      <c r="BY11" s="48" t="s">
        <v>242</v>
      </c>
      <c r="BZ11" s="70" t="s">
        <v>243</v>
      </c>
      <c r="CA11" s="68" t="s">
        <v>229</v>
      </c>
      <c r="CB11" s="2" t="s">
        <v>266</v>
      </c>
    </row>
    <row r="12" spans="1:80" ht="399.95" customHeight="1" x14ac:dyDescent="0.2">
      <c r="A12" s="164" t="s">
        <v>276</v>
      </c>
      <c r="B12" s="73" t="s">
        <v>344</v>
      </c>
      <c r="C12" s="51" t="s">
        <v>345</v>
      </c>
      <c r="D12" s="73" t="s">
        <v>346</v>
      </c>
      <c r="E12" s="153" t="s">
        <v>38</v>
      </c>
      <c r="F12" s="51" t="s">
        <v>369</v>
      </c>
      <c r="G12" s="139" t="s">
        <v>370</v>
      </c>
      <c r="H12" s="73" t="s">
        <v>63</v>
      </c>
      <c r="I12" s="73" t="s">
        <v>371</v>
      </c>
      <c r="J12" s="73" t="s">
        <v>52</v>
      </c>
      <c r="K12" s="51" t="s">
        <v>372</v>
      </c>
      <c r="L12" s="51" t="s">
        <v>373</v>
      </c>
      <c r="M12" s="51" t="s">
        <v>374</v>
      </c>
      <c r="N12" s="51" t="s">
        <v>348</v>
      </c>
      <c r="O12" s="51" t="s">
        <v>349</v>
      </c>
      <c r="P12" s="51" t="s">
        <v>375</v>
      </c>
      <c r="Q12" s="154" t="s">
        <v>376</v>
      </c>
      <c r="R12" s="75" t="s">
        <v>331</v>
      </c>
      <c r="S12" s="140">
        <v>0.2</v>
      </c>
      <c r="T12" s="75" t="s">
        <v>51</v>
      </c>
      <c r="U12" s="140">
        <v>1</v>
      </c>
      <c r="V12" s="73" t="s">
        <v>275</v>
      </c>
      <c r="W12" s="51" t="s">
        <v>377</v>
      </c>
      <c r="X12" s="75" t="s">
        <v>331</v>
      </c>
      <c r="Y12" s="141">
        <v>5.04E-2</v>
      </c>
      <c r="Z12" s="75" t="s">
        <v>51</v>
      </c>
      <c r="AA12" s="141">
        <v>0.75</v>
      </c>
      <c r="AB12" s="73" t="s">
        <v>275</v>
      </c>
      <c r="AC12" s="51" t="s">
        <v>378</v>
      </c>
      <c r="AD12" s="73" t="s">
        <v>379</v>
      </c>
      <c r="AE12" s="51" t="s">
        <v>350</v>
      </c>
      <c r="AF12" s="51" t="s">
        <v>350</v>
      </c>
      <c r="AG12" s="51" t="s">
        <v>350</v>
      </c>
      <c r="AH12" s="51" t="s">
        <v>350</v>
      </c>
      <c r="AI12" s="51" t="s">
        <v>350</v>
      </c>
      <c r="AJ12" s="51" t="s">
        <v>919</v>
      </c>
      <c r="AK12" s="51" t="s">
        <v>380</v>
      </c>
      <c r="AL12" s="51" t="s">
        <v>381</v>
      </c>
      <c r="AM12" s="51" t="s">
        <v>382</v>
      </c>
      <c r="AN12" s="51" t="s">
        <v>383</v>
      </c>
      <c r="AO12" s="51" t="s">
        <v>384</v>
      </c>
      <c r="AP12" s="51" t="s">
        <v>385</v>
      </c>
      <c r="AQ12" s="51" t="s">
        <v>386</v>
      </c>
      <c r="AR12" s="143">
        <v>43350</v>
      </c>
      <c r="AS12" s="61" t="s">
        <v>352</v>
      </c>
      <c r="AT12" s="66" t="s">
        <v>353</v>
      </c>
      <c r="AU12" s="60">
        <v>43593</v>
      </c>
      <c r="AV12" s="67" t="s">
        <v>354</v>
      </c>
      <c r="AW12" s="63" t="s">
        <v>355</v>
      </c>
      <c r="AX12" s="60">
        <v>43755</v>
      </c>
      <c r="AY12" s="61" t="s">
        <v>356</v>
      </c>
      <c r="AZ12" s="66" t="s">
        <v>357</v>
      </c>
      <c r="BA12" s="60">
        <v>43896</v>
      </c>
      <c r="BB12" s="67" t="s">
        <v>358</v>
      </c>
      <c r="BC12" s="63" t="s">
        <v>359</v>
      </c>
      <c r="BD12" s="60">
        <v>44056</v>
      </c>
      <c r="BE12" s="61" t="s">
        <v>360</v>
      </c>
      <c r="BF12" s="66" t="s">
        <v>361</v>
      </c>
      <c r="BG12" s="60">
        <v>44168</v>
      </c>
      <c r="BH12" s="67" t="s">
        <v>356</v>
      </c>
      <c r="BI12" s="63" t="s">
        <v>362</v>
      </c>
      <c r="BJ12" s="60">
        <v>44249</v>
      </c>
      <c r="BK12" s="61" t="s">
        <v>363</v>
      </c>
      <c r="BL12" s="66" t="s">
        <v>364</v>
      </c>
      <c r="BM12" s="60">
        <v>44335</v>
      </c>
      <c r="BN12" s="67" t="s">
        <v>360</v>
      </c>
      <c r="BO12" s="63" t="s">
        <v>365</v>
      </c>
      <c r="BP12" s="60">
        <v>44530</v>
      </c>
      <c r="BQ12" s="61" t="s">
        <v>352</v>
      </c>
      <c r="BR12" s="66" t="s">
        <v>366</v>
      </c>
      <c r="BS12" s="60">
        <v>44810</v>
      </c>
      <c r="BT12" s="67" t="s">
        <v>360</v>
      </c>
      <c r="BU12" s="63" t="s">
        <v>918</v>
      </c>
      <c r="BV12" s="60" t="s">
        <v>367</v>
      </c>
      <c r="BW12" s="61" t="s">
        <v>368</v>
      </c>
      <c r="BX12" s="66" t="s">
        <v>367</v>
      </c>
      <c r="BY12" s="60" t="s">
        <v>367</v>
      </c>
      <c r="BZ12" s="67" t="s">
        <v>368</v>
      </c>
      <c r="CA12" s="69" t="s">
        <v>367</v>
      </c>
      <c r="CB12" s="111" t="str">
        <f>VLOOKUP(A12,Datos!$C$2:$AJ$25,34,0)</f>
        <v>Oficina de Alta Consejería Distrital de Tecnologías de Información y Comunicaciones - TIC</v>
      </c>
    </row>
    <row r="13" spans="1:80" ht="399.95" customHeight="1" x14ac:dyDescent="0.2">
      <c r="A13" s="164" t="s">
        <v>277</v>
      </c>
      <c r="B13" s="73" t="s">
        <v>110</v>
      </c>
      <c r="C13" s="51" t="s">
        <v>397</v>
      </c>
      <c r="D13" s="73" t="s">
        <v>125</v>
      </c>
      <c r="E13" s="153" t="s">
        <v>111</v>
      </c>
      <c r="F13" s="51" t="s">
        <v>407</v>
      </c>
      <c r="G13" s="139" t="s">
        <v>408</v>
      </c>
      <c r="H13" s="73" t="s">
        <v>63</v>
      </c>
      <c r="I13" s="73" t="s">
        <v>371</v>
      </c>
      <c r="J13" s="73" t="s">
        <v>78</v>
      </c>
      <c r="K13" s="51" t="s">
        <v>409</v>
      </c>
      <c r="L13" s="51" t="s">
        <v>405</v>
      </c>
      <c r="M13" s="51" t="s">
        <v>398</v>
      </c>
      <c r="N13" s="51" t="s">
        <v>388</v>
      </c>
      <c r="O13" s="51" t="s">
        <v>349</v>
      </c>
      <c r="P13" s="51" t="s">
        <v>389</v>
      </c>
      <c r="Q13" s="154" t="s">
        <v>399</v>
      </c>
      <c r="R13" s="75" t="s">
        <v>331</v>
      </c>
      <c r="S13" s="140">
        <v>0.2</v>
      </c>
      <c r="T13" s="75" t="s">
        <v>51</v>
      </c>
      <c r="U13" s="140">
        <v>1</v>
      </c>
      <c r="V13" s="73" t="s">
        <v>275</v>
      </c>
      <c r="W13" s="51" t="s">
        <v>410</v>
      </c>
      <c r="X13" s="75" t="s">
        <v>331</v>
      </c>
      <c r="Y13" s="141">
        <v>5.04E-2</v>
      </c>
      <c r="Z13" s="75" t="s">
        <v>51</v>
      </c>
      <c r="AA13" s="141">
        <v>0.5625</v>
      </c>
      <c r="AB13" s="73" t="s">
        <v>275</v>
      </c>
      <c r="AC13" s="51" t="s">
        <v>411</v>
      </c>
      <c r="AD13" s="73" t="s">
        <v>379</v>
      </c>
      <c r="AE13" s="51" t="s">
        <v>350</v>
      </c>
      <c r="AF13" s="51" t="s">
        <v>350</v>
      </c>
      <c r="AG13" s="51" t="s">
        <v>350</v>
      </c>
      <c r="AH13" s="51" t="s">
        <v>350</v>
      </c>
      <c r="AI13" s="51" t="s">
        <v>350</v>
      </c>
      <c r="AJ13" s="51" t="s">
        <v>909</v>
      </c>
      <c r="AK13" s="51" t="s">
        <v>400</v>
      </c>
      <c r="AL13" s="51" t="s">
        <v>401</v>
      </c>
      <c r="AM13" s="51" t="s">
        <v>402</v>
      </c>
      <c r="AN13" s="51" t="s">
        <v>910</v>
      </c>
      <c r="AO13" s="51" t="s">
        <v>412</v>
      </c>
      <c r="AP13" s="51" t="s">
        <v>403</v>
      </c>
      <c r="AQ13" s="51" t="s">
        <v>413</v>
      </c>
      <c r="AR13" s="143">
        <v>43496</v>
      </c>
      <c r="AS13" s="61" t="s">
        <v>352</v>
      </c>
      <c r="AT13" s="66" t="s">
        <v>390</v>
      </c>
      <c r="AU13" s="60">
        <v>43593</v>
      </c>
      <c r="AV13" s="67" t="s">
        <v>352</v>
      </c>
      <c r="AW13" s="63" t="s">
        <v>414</v>
      </c>
      <c r="AX13" s="60">
        <v>43755</v>
      </c>
      <c r="AY13" s="61" t="s">
        <v>415</v>
      </c>
      <c r="AZ13" s="66" t="s">
        <v>416</v>
      </c>
      <c r="BA13" s="60">
        <v>43917</v>
      </c>
      <c r="BB13" s="67" t="s">
        <v>392</v>
      </c>
      <c r="BC13" s="63" t="s">
        <v>417</v>
      </c>
      <c r="BD13" s="60">
        <v>44022</v>
      </c>
      <c r="BE13" s="61" t="s">
        <v>358</v>
      </c>
      <c r="BF13" s="66" t="s">
        <v>406</v>
      </c>
      <c r="BG13" s="60">
        <v>44084</v>
      </c>
      <c r="BH13" s="67" t="s">
        <v>360</v>
      </c>
      <c r="BI13" s="63" t="s">
        <v>418</v>
      </c>
      <c r="BJ13" s="60">
        <v>44169</v>
      </c>
      <c r="BK13" s="61" t="s">
        <v>419</v>
      </c>
      <c r="BL13" s="66" t="s">
        <v>420</v>
      </c>
      <c r="BM13" s="60">
        <v>44249</v>
      </c>
      <c r="BN13" s="67" t="s">
        <v>392</v>
      </c>
      <c r="BO13" s="63" t="s">
        <v>421</v>
      </c>
      <c r="BP13" s="60">
        <v>44545</v>
      </c>
      <c r="BQ13" s="61" t="s">
        <v>352</v>
      </c>
      <c r="BR13" s="66" t="s">
        <v>422</v>
      </c>
      <c r="BS13" s="60">
        <v>44797</v>
      </c>
      <c r="BT13" s="67" t="s">
        <v>368</v>
      </c>
      <c r="BU13" s="63" t="s">
        <v>911</v>
      </c>
      <c r="BV13" s="60" t="s">
        <v>367</v>
      </c>
      <c r="BW13" s="61" t="s">
        <v>368</v>
      </c>
      <c r="BX13" s="66" t="s">
        <v>367</v>
      </c>
      <c r="BY13" s="60" t="s">
        <v>367</v>
      </c>
      <c r="BZ13" s="67" t="s">
        <v>368</v>
      </c>
      <c r="CA13" s="69" t="s">
        <v>367</v>
      </c>
      <c r="CB13" s="111" t="str">
        <f>VLOOKUP(A13,Datos!$C$2:$AJ$25,34,0)</f>
        <v>Dirección de Contratación</v>
      </c>
    </row>
    <row r="14" spans="1:80" ht="399.95" customHeight="1" x14ac:dyDescent="0.2">
      <c r="A14" s="164" t="s">
        <v>277</v>
      </c>
      <c r="B14" s="73" t="s">
        <v>110</v>
      </c>
      <c r="C14" s="51" t="s">
        <v>397</v>
      </c>
      <c r="D14" s="73" t="s">
        <v>125</v>
      </c>
      <c r="E14" s="153" t="s">
        <v>111</v>
      </c>
      <c r="F14" s="51" t="s">
        <v>423</v>
      </c>
      <c r="G14" s="139" t="s">
        <v>424</v>
      </c>
      <c r="H14" s="73" t="s">
        <v>63</v>
      </c>
      <c r="I14" s="73" t="s">
        <v>371</v>
      </c>
      <c r="J14" s="73" t="s">
        <v>78</v>
      </c>
      <c r="K14" s="51" t="s">
        <v>425</v>
      </c>
      <c r="L14" s="51" t="s">
        <v>405</v>
      </c>
      <c r="M14" s="51" t="s">
        <v>426</v>
      </c>
      <c r="N14" s="51" t="s">
        <v>388</v>
      </c>
      <c r="O14" s="51" t="s">
        <v>349</v>
      </c>
      <c r="P14" s="51" t="s">
        <v>389</v>
      </c>
      <c r="Q14" s="51" t="s">
        <v>376</v>
      </c>
      <c r="R14" s="75" t="s">
        <v>331</v>
      </c>
      <c r="S14" s="140">
        <v>0.2</v>
      </c>
      <c r="T14" s="75" t="s">
        <v>51</v>
      </c>
      <c r="U14" s="140">
        <v>1</v>
      </c>
      <c r="V14" s="73" t="s">
        <v>275</v>
      </c>
      <c r="W14" s="51" t="s">
        <v>427</v>
      </c>
      <c r="X14" s="75" t="s">
        <v>331</v>
      </c>
      <c r="Y14" s="141">
        <v>8.3999999999999991E-2</v>
      </c>
      <c r="Z14" s="75" t="s">
        <v>51</v>
      </c>
      <c r="AA14" s="141">
        <v>0.5625</v>
      </c>
      <c r="AB14" s="73" t="s">
        <v>275</v>
      </c>
      <c r="AC14" s="51" t="s">
        <v>428</v>
      </c>
      <c r="AD14" s="73" t="s">
        <v>379</v>
      </c>
      <c r="AE14" s="51" t="s">
        <v>350</v>
      </c>
      <c r="AF14" s="51" t="s">
        <v>350</v>
      </c>
      <c r="AG14" s="51" t="s">
        <v>350</v>
      </c>
      <c r="AH14" s="51" t="s">
        <v>350</v>
      </c>
      <c r="AI14" s="51" t="s">
        <v>350</v>
      </c>
      <c r="AJ14" s="51" t="s">
        <v>429</v>
      </c>
      <c r="AK14" s="51" t="s">
        <v>430</v>
      </c>
      <c r="AL14" s="51" t="s">
        <v>431</v>
      </c>
      <c r="AM14" s="51" t="s">
        <v>432</v>
      </c>
      <c r="AN14" s="51" t="s">
        <v>433</v>
      </c>
      <c r="AO14" s="51" t="s">
        <v>434</v>
      </c>
      <c r="AP14" s="51" t="s">
        <v>403</v>
      </c>
      <c r="AQ14" s="51" t="s">
        <v>435</v>
      </c>
      <c r="AR14" s="143">
        <v>43496</v>
      </c>
      <c r="AS14" s="61" t="s">
        <v>352</v>
      </c>
      <c r="AT14" s="66" t="s">
        <v>390</v>
      </c>
      <c r="AU14" s="60">
        <v>43594</v>
      </c>
      <c r="AV14" s="67" t="s">
        <v>352</v>
      </c>
      <c r="AW14" s="63" t="s">
        <v>414</v>
      </c>
      <c r="AX14" s="60">
        <v>43917</v>
      </c>
      <c r="AY14" s="61" t="s">
        <v>392</v>
      </c>
      <c r="AZ14" s="66" t="s">
        <v>436</v>
      </c>
      <c r="BA14" s="60">
        <v>44022</v>
      </c>
      <c r="BB14" s="67" t="s">
        <v>358</v>
      </c>
      <c r="BC14" s="63" t="s">
        <v>406</v>
      </c>
      <c r="BD14" s="60">
        <v>44169</v>
      </c>
      <c r="BE14" s="61" t="s">
        <v>415</v>
      </c>
      <c r="BF14" s="66" t="s">
        <v>437</v>
      </c>
      <c r="BG14" s="60">
        <v>44249</v>
      </c>
      <c r="BH14" s="67" t="s">
        <v>352</v>
      </c>
      <c r="BI14" s="63" t="s">
        <v>438</v>
      </c>
      <c r="BJ14" s="60">
        <v>44249</v>
      </c>
      <c r="BK14" s="61" t="s">
        <v>358</v>
      </c>
      <c r="BL14" s="66" t="s">
        <v>439</v>
      </c>
      <c r="BM14" s="60">
        <v>44545</v>
      </c>
      <c r="BN14" s="67" t="s">
        <v>352</v>
      </c>
      <c r="BO14" s="63" t="s">
        <v>422</v>
      </c>
      <c r="BP14" s="60" t="s">
        <v>367</v>
      </c>
      <c r="BQ14" s="61" t="s">
        <v>368</v>
      </c>
      <c r="BR14" s="66" t="s">
        <v>367</v>
      </c>
      <c r="BS14" s="60" t="s">
        <v>367</v>
      </c>
      <c r="BT14" s="67" t="s">
        <v>368</v>
      </c>
      <c r="BU14" s="63" t="s">
        <v>367</v>
      </c>
      <c r="BV14" s="60" t="s">
        <v>367</v>
      </c>
      <c r="BW14" s="61" t="s">
        <v>368</v>
      </c>
      <c r="BX14" s="66" t="s">
        <v>367</v>
      </c>
      <c r="BY14" s="60" t="s">
        <v>367</v>
      </c>
      <c r="BZ14" s="67" t="s">
        <v>368</v>
      </c>
      <c r="CA14" s="69" t="s">
        <v>367</v>
      </c>
      <c r="CB14" s="111" t="str">
        <f>VLOOKUP(A14,Datos!$C$2:$AJ$25,34,0)</f>
        <v>Dirección de Contratación</v>
      </c>
    </row>
    <row r="15" spans="1:80" ht="399.95" customHeight="1" x14ac:dyDescent="0.2">
      <c r="A15" s="164" t="s">
        <v>278</v>
      </c>
      <c r="B15" s="73" t="s">
        <v>442</v>
      </c>
      <c r="C15" s="51" t="s">
        <v>443</v>
      </c>
      <c r="D15" s="73" t="s">
        <v>140</v>
      </c>
      <c r="E15" s="153" t="s">
        <v>128</v>
      </c>
      <c r="F15" s="51" t="s">
        <v>445</v>
      </c>
      <c r="G15" s="139" t="s">
        <v>446</v>
      </c>
      <c r="H15" s="73" t="s">
        <v>63</v>
      </c>
      <c r="I15" s="73" t="s">
        <v>387</v>
      </c>
      <c r="J15" s="73" t="s">
        <v>78</v>
      </c>
      <c r="K15" s="51" t="s">
        <v>447</v>
      </c>
      <c r="L15" s="51" t="s">
        <v>448</v>
      </c>
      <c r="M15" s="51" t="s">
        <v>449</v>
      </c>
      <c r="N15" s="51" t="s">
        <v>388</v>
      </c>
      <c r="O15" s="51" t="s">
        <v>349</v>
      </c>
      <c r="P15" s="51" t="s">
        <v>389</v>
      </c>
      <c r="Q15" s="51" t="s">
        <v>376</v>
      </c>
      <c r="R15" s="75" t="s">
        <v>331</v>
      </c>
      <c r="S15" s="140">
        <v>0.2</v>
      </c>
      <c r="T15" s="75" t="s">
        <v>77</v>
      </c>
      <c r="U15" s="140">
        <v>0.8</v>
      </c>
      <c r="V15" s="73" t="s">
        <v>274</v>
      </c>
      <c r="W15" s="51" t="s">
        <v>450</v>
      </c>
      <c r="X15" s="75" t="s">
        <v>331</v>
      </c>
      <c r="Y15" s="141">
        <v>3.5279999999999999E-2</v>
      </c>
      <c r="Z15" s="75" t="s">
        <v>77</v>
      </c>
      <c r="AA15" s="141">
        <v>0.45000000000000007</v>
      </c>
      <c r="AB15" s="73" t="s">
        <v>274</v>
      </c>
      <c r="AC15" s="51" t="s">
        <v>451</v>
      </c>
      <c r="AD15" s="73" t="s">
        <v>379</v>
      </c>
      <c r="AE15" s="51" t="s">
        <v>350</v>
      </c>
      <c r="AF15" s="51" t="s">
        <v>350</v>
      </c>
      <c r="AG15" s="51" t="s">
        <v>350</v>
      </c>
      <c r="AH15" s="51" t="s">
        <v>350</v>
      </c>
      <c r="AI15" s="51" t="s">
        <v>350</v>
      </c>
      <c r="AJ15" s="51" t="s">
        <v>452</v>
      </c>
      <c r="AK15" s="51" t="s">
        <v>453</v>
      </c>
      <c r="AL15" s="51" t="s">
        <v>454</v>
      </c>
      <c r="AM15" s="51" t="s">
        <v>455</v>
      </c>
      <c r="AN15" s="51" t="s">
        <v>907</v>
      </c>
      <c r="AO15" s="51" t="s">
        <v>456</v>
      </c>
      <c r="AP15" s="51" t="s">
        <v>457</v>
      </c>
      <c r="AQ15" s="51" t="s">
        <v>458</v>
      </c>
      <c r="AR15" s="143">
        <v>43353</v>
      </c>
      <c r="AS15" s="61" t="s">
        <v>352</v>
      </c>
      <c r="AT15" s="66" t="s">
        <v>444</v>
      </c>
      <c r="AU15" s="60">
        <v>43593</v>
      </c>
      <c r="AV15" s="67" t="s">
        <v>352</v>
      </c>
      <c r="AW15" s="63" t="s">
        <v>459</v>
      </c>
      <c r="AX15" s="60">
        <v>43763</v>
      </c>
      <c r="AY15" s="61" t="s">
        <v>391</v>
      </c>
      <c r="AZ15" s="66" t="s">
        <v>460</v>
      </c>
      <c r="BA15" s="60">
        <v>43895</v>
      </c>
      <c r="BB15" s="67" t="s">
        <v>461</v>
      </c>
      <c r="BC15" s="63" t="s">
        <v>462</v>
      </c>
      <c r="BD15" s="60">
        <v>44074</v>
      </c>
      <c r="BE15" s="61" t="s">
        <v>363</v>
      </c>
      <c r="BF15" s="66" t="s">
        <v>463</v>
      </c>
      <c r="BG15" s="60">
        <v>44167</v>
      </c>
      <c r="BH15" s="67" t="s">
        <v>415</v>
      </c>
      <c r="BI15" s="63" t="s">
        <v>464</v>
      </c>
      <c r="BJ15" s="60">
        <v>44245</v>
      </c>
      <c r="BK15" s="61" t="s">
        <v>393</v>
      </c>
      <c r="BL15" s="66" t="s">
        <v>465</v>
      </c>
      <c r="BM15" s="60">
        <v>44293</v>
      </c>
      <c r="BN15" s="67" t="s">
        <v>391</v>
      </c>
      <c r="BO15" s="63" t="s">
        <v>466</v>
      </c>
      <c r="BP15" s="60">
        <v>44532</v>
      </c>
      <c r="BQ15" s="61" t="s">
        <v>467</v>
      </c>
      <c r="BR15" s="66" t="s">
        <v>468</v>
      </c>
      <c r="BS15" s="60">
        <v>44748</v>
      </c>
      <c r="BT15" s="67" t="s">
        <v>415</v>
      </c>
      <c r="BU15" s="63" t="s">
        <v>908</v>
      </c>
      <c r="BV15" s="60" t="s">
        <v>367</v>
      </c>
      <c r="BW15" s="61" t="s">
        <v>368</v>
      </c>
      <c r="BX15" s="66" t="s">
        <v>367</v>
      </c>
      <c r="BY15" s="60" t="s">
        <v>367</v>
      </c>
      <c r="BZ15" s="67" t="s">
        <v>368</v>
      </c>
      <c r="CA15" s="69" t="s">
        <v>367</v>
      </c>
      <c r="CB15" s="111" t="str">
        <f>VLOOKUP(A15,Datos!$C$2:$AJ$25,34,0)</f>
        <v>Oficina de Control Disciplinario Interno</v>
      </c>
    </row>
    <row r="16" spans="1:80" ht="399.95" customHeight="1" x14ac:dyDescent="0.2">
      <c r="A16" s="164" t="s">
        <v>153</v>
      </c>
      <c r="B16" s="73" t="s">
        <v>470</v>
      </c>
      <c r="C16" s="51" t="s">
        <v>471</v>
      </c>
      <c r="D16" s="73" t="s">
        <v>162</v>
      </c>
      <c r="E16" s="153" t="s">
        <v>38</v>
      </c>
      <c r="F16" s="51" t="s">
        <v>472</v>
      </c>
      <c r="G16" s="139" t="s">
        <v>473</v>
      </c>
      <c r="H16" s="73" t="s">
        <v>63</v>
      </c>
      <c r="I16" s="73" t="s">
        <v>371</v>
      </c>
      <c r="J16" s="73" t="s">
        <v>78</v>
      </c>
      <c r="K16" s="51" t="s">
        <v>474</v>
      </c>
      <c r="L16" s="51" t="s">
        <v>475</v>
      </c>
      <c r="M16" s="51" t="s">
        <v>476</v>
      </c>
      <c r="N16" s="51" t="s">
        <v>388</v>
      </c>
      <c r="O16" s="51" t="s">
        <v>395</v>
      </c>
      <c r="P16" s="51" t="s">
        <v>375</v>
      </c>
      <c r="Q16" s="51" t="s">
        <v>376</v>
      </c>
      <c r="R16" s="75" t="s">
        <v>331</v>
      </c>
      <c r="S16" s="140">
        <v>0.2</v>
      </c>
      <c r="T16" s="75" t="s">
        <v>101</v>
      </c>
      <c r="U16" s="140">
        <v>0.6</v>
      </c>
      <c r="V16" s="73" t="s">
        <v>84</v>
      </c>
      <c r="W16" s="51" t="s">
        <v>477</v>
      </c>
      <c r="X16" s="75" t="s">
        <v>331</v>
      </c>
      <c r="Y16" s="141">
        <v>8.3999999999999991E-2</v>
      </c>
      <c r="Z16" s="75" t="s">
        <v>101</v>
      </c>
      <c r="AA16" s="141">
        <v>0.33749999999999997</v>
      </c>
      <c r="AB16" s="73" t="s">
        <v>84</v>
      </c>
      <c r="AC16" s="51" t="s">
        <v>478</v>
      </c>
      <c r="AD16" s="73" t="s">
        <v>379</v>
      </c>
      <c r="AE16" s="51" t="s">
        <v>350</v>
      </c>
      <c r="AF16" s="51" t="s">
        <v>350</v>
      </c>
      <c r="AG16" s="51" t="s">
        <v>350</v>
      </c>
      <c r="AH16" s="51" t="s">
        <v>350</v>
      </c>
      <c r="AI16" s="51" t="s">
        <v>350</v>
      </c>
      <c r="AJ16" s="51" t="s">
        <v>479</v>
      </c>
      <c r="AK16" s="51" t="s">
        <v>480</v>
      </c>
      <c r="AL16" s="51" t="s">
        <v>481</v>
      </c>
      <c r="AM16" s="51" t="s">
        <v>396</v>
      </c>
      <c r="AN16" s="51" t="s">
        <v>440</v>
      </c>
      <c r="AO16" s="51" t="s">
        <v>482</v>
      </c>
      <c r="AP16" s="51" t="s">
        <v>483</v>
      </c>
      <c r="AQ16" s="51" t="s">
        <v>484</v>
      </c>
      <c r="AR16" s="143">
        <v>43496</v>
      </c>
      <c r="AS16" s="61" t="s">
        <v>352</v>
      </c>
      <c r="AT16" s="66" t="s">
        <v>390</v>
      </c>
      <c r="AU16" s="60">
        <v>43594</v>
      </c>
      <c r="AV16" s="67" t="s">
        <v>352</v>
      </c>
      <c r="AW16" s="63" t="s">
        <v>485</v>
      </c>
      <c r="AX16" s="60">
        <v>43998</v>
      </c>
      <c r="AY16" s="61" t="s">
        <v>352</v>
      </c>
      <c r="AZ16" s="66" t="s">
        <v>486</v>
      </c>
      <c r="BA16" s="60">
        <v>44076</v>
      </c>
      <c r="BB16" s="67" t="s">
        <v>363</v>
      </c>
      <c r="BC16" s="63" t="s">
        <v>487</v>
      </c>
      <c r="BD16" s="60">
        <v>44168</v>
      </c>
      <c r="BE16" s="61" t="s">
        <v>352</v>
      </c>
      <c r="BF16" s="66" t="s">
        <v>488</v>
      </c>
      <c r="BG16" s="60">
        <v>44250</v>
      </c>
      <c r="BH16" s="67" t="s">
        <v>467</v>
      </c>
      <c r="BI16" s="63" t="s">
        <v>489</v>
      </c>
      <c r="BJ16" s="60">
        <v>44543</v>
      </c>
      <c r="BK16" s="61" t="s">
        <v>352</v>
      </c>
      <c r="BL16" s="66" t="s">
        <v>490</v>
      </c>
      <c r="BM16" s="60" t="s">
        <v>367</v>
      </c>
      <c r="BN16" s="67" t="s">
        <v>368</v>
      </c>
      <c r="BO16" s="63" t="s">
        <v>367</v>
      </c>
      <c r="BP16" s="60" t="s">
        <v>367</v>
      </c>
      <c r="BQ16" s="61" t="s">
        <v>368</v>
      </c>
      <c r="BR16" s="66" t="s">
        <v>367</v>
      </c>
      <c r="BS16" s="60" t="s">
        <v>367</v>
      </c>
      <c r="BT16" s="67" t="s">
        <v>368</v>
      </c>
      <c r="BU16" s="63" t="s">
        <v>367</v>
      </c>
      <c r="BV16" s="60" t="s">
        <v>367</v>
      </c>
      <c r="BW16" s="61" t="s">
        <v>368</v>
      </c>
      <c r="BX16" s="66" t="s">
        <v>367</v>
      </c>
      <c r="BY16" s="60" t="s">
        <v>367</v>
      </c>
      <c r="BZ16" s="67" t="s">
        <v>368</v>
      </c>
      <c r="CA16" s="69" t="s">
        <v>367</v>
      </c>
      <c r="CB16" s="111" t="str">
        <f>VLOOKUP(A16,Datos!$C$2:$AJ$25,34,0)</f>
        <v>Subdirección de Imprenta Distrital</v>
      </c>
    </row>
    <row r="17" spans="1:80" ht="399.95" customHeight="1" x14ac:dyDescent="0.2">
      <c r="A17" s="164" t="s">
        <v>163</v>
      </c>
      <c r="B17" s="73" t="s">
        <v>491</v>
      </c>
      <c r="C17" s="51" t="s">
        <v>492</v>
      </c>
      <c r="D17" s="73" t="s">
        <v>169</v>
      </c>
      <c r="E17" s="153" t="s">
        <v>90</v>
      </c>
      <c r="F17" s="51" t="s">
        <v>506</v>
      </c>
      <c r="G17" s="139" t="s">
        <v>507</v>
      </c>
      <c r="H17" s="73" t="s">
        <v>63</v>
      </c>
      <c r="I17" s="73" t="s">
        <v>387</v>
      </c>
      <c r="J17" s="73" t="s">
        <v>52</v>
      </c>
      <c r="K17" s="51" t="s">
        <v>508</v>
      </c>
      <c r="L17" s="51" t="s">
        <v>509</v>
      </c>
      <c r="M17" s="51" t="s">
        <v>510</v>
      </c>
      <c r="N17" s="51" t="s">
        <v>348</v>
      </c>
      <c r="O17" s="51" t="s">
        <v>349</v>
      </c>
      <c r="P17" s="51" t="s">
        <v>389</v>
      </c>
      <c r="Q17" s="51" t="s">
        <v>376</v>
      </c>
      <c r="R17" s="75" t="s">
        <v>331</v>
      </c>
      <c r="S17" s="140">
        <v>0.2</v>
      </c>
      <c r="T17" s="75" t="s">
        <v>77</v>
      </c>
      <c r="U17" s="140">
        <v>0.8</v>
      </c>
      <c r="V17" s="73" t="s">
        <v>274</v>
      </c>
      <c r="W17" s="51" t="s">
        <v>511</v>
      </c>
      <c r="X17" s="75" t="s">
        <v>331</v>
      </c>
      <c r="Y17" s="141">
        <v>2.1167999999999999E-2</v>
      </c>
      <c r="Z17" s="75" t="s">
        <v>77</v>
      </c>
      <c r="AA17" s="141">
        <v>0.60000000000000009</v>
      </c>
      <c r="AB17" s="73" t="s">
        <v>274</v>
      </c>
      <c r="AC17" s="51" t="s">
        <v>512</v>
      </c>
      <c r="AD17" s="73" t="s">
        <v>379</v>
      </c>
      <c r="AE17" s="51" t="s">
        <v>350</v>
      </c>
      <c r="AF17" s="51" t="s">
        <v>350</v>
      </c>
      <c r="AG17" s="51" t="s">
        <v>350</v>
      </c>
      <c r="AH17" s="51" t="s">
        <v>350</v>
      </c>
      <c r="AI17" s="51" t="s">
        <v>350</v>
      </c>
      <c r="AJ17" s="51" t="s">
        <v>513</v>
      </c>
      <c r="AK17" s="51" t="s">
        <v>499</v>
      </c>
      <c r="AL17" s="51" t="s">
        <v>514</v>
      </c>
      <c r="AM17" s="51" t="s">
        <v>500</v>
      </c>
      <c r="AN17" s="51" t="s">
        <v>501</v>
      </c>
      <c r="AO17" s="51" t="s">
        <v>515</v>
      </c>
      <c r="AP17" s="51" t="s">
        <v>516</v>
      </c>
      <c r="AQ17" s="51" t="s">
        <v>517</v>
      </c>
      <c r="AR17" s="143">
        <v>43593</v>
      </c>
      <c r="AS17" s="61" t="s">
        <v>352</v>
      </c>
      <c r="AT17" s="66" t="s">
        <v>518</v>
      </c>
      <c r="AU17" s="60">
        <v>43784</v>
      </c>
      <c r="AV17" s="67" t="s">
        <v>352</v>
      </c>
      <c r="AW17" s="63" t="s">
        <v>519</v>
      </c>
      <c r="AX17" s="60">
        <v>43895</v>
      </c>
      <c r="AY17" s="61" t="s">
        <v>461</v>
      </c>
      <c r="AZ17" s="66" t="s">
        <v>520</v>
      </c>
      <c r="BA17" s="60">
        <v>44062</v>
      </c>
      <c r="BB17" s="67" t="s">
        <v>356</v>
      </c>
      <c r="BC17" s="63" t="s">
        <v>495</v>
      </c>
      <c r="BD17" s="60">
        <v>44169</v>
      </c>
      <c r="BE17" s="61" t="s">
        <v>494</v>
      </c>
      <c r="BF17" s="66" t="s">
        <v>496</v>
      </c>
      <c r="BG17" s="60">
        <v>44246</v>
      </c>
      <c r="BH17" s="67" t="s">
        <v>393</v>
      </c>
      <c r="BI17" s="63" t="s">
        <v>521</v>
      </c>
      <c r="BJ17" s="60">
        <v>44442</v>
      </c>
      <c r="BK17" s="61" t="s">
        <v>391</v>
      </c>
      <c r="BL17" s="66" t="s">
        <v>497</v>
      </c>
      <c r="BM17" s="60">
        <v>44545</v>
      </c>
      <c r="BN17" s="67" t="s">
        <v>404</v>
      </c>
      <c r="BO17" s="63" t="s">
        <v>366</v>
      </c>
      <c r="BP17" s="60" t="s">
        <v>367</v>
      </c>
      <c r="BQ17" s="61" t="s">
        <v>368</v>
      </c>
      <c r="BR17" s="66" t="s">
        <v>367</v>
      </c>
      <c r="BS17" s="60" t="s">
        <v>367</v>
      </c>
      <c r="BT17" s="67" t="s">
        <v>368</v>
      </c>
      <c r="BU17" s="63" t="s">
        <v>367</v>
      </c>
      <c r="BV17" s="60" t="s">
        <v>367</v>
      </c>
      <c r="BW17" s="61" t="s">
        <v>368</v>
      </c>
      <c r="BX17" s="66" t="s">
        <v>367</v>
      </c>
      <c r="BY17" s="60" t="s">
        <v>367</v>
      </c>
      <c r="BZ17" s="67" t="s">
        <v>368</v>
      </c>
      <c r="CA17" s="69" t="s">
        <v>367</v>
      </c>
      <c r="CB17" s="111" t="str">
        <f>VLOOKUP(A17,Datos!$C$2:$AJ$25,34,0)</f>
        <v>Oficina de Tecnologías de la Información y las Comunicaciones</v>
      </c>
    </row>
    <row r="18" spans="1:80" ht="399.95" customHeight="1" x14ac:dyDescent="0.2">
      <c r="A18" s="164" t="s">
        <v>279</v>
      </c>
      <c r="B18" s="73" t="s">
        <v>522</v>
      </c>
      <c r="C18" s="51" t="s">
        <v>523</v>
      </c>
      <c r="D18" s="73" t="s">
        <v>175</v>
      </c>
      <c r="E18" s="153" t="s">
        <v>128</v>
      </c>
      <c r="F18" s="51" t="s">
        <v>525</v>
      </c>
      <c r="G18" s="139" t="s">
        <v>526</v>
      </c>
      <c r="H18" s="73" t="s">
        <v>63</v>
      </c>
      <c r="I18" s="73" t="s">
        <v>387</v>
      </c>
      <c r="J18" s="73" t="s">
        <v>78</v>
      </c>
      <c r="K18" s="51" t="s">
        <v>527</v>
      </c>
      <c r="L18" s="51" t="s">
        <v>524</v>
      </c>
      <c r="M18" s="51" t="s">
        <v>528</v>
      </c>
      <c r="N18" s="51" t="s">
        <v>388</v>
      </c>
      <c r="O18" s="51" t="s">
        <v>349</v>
      </c>
      <c r="P18" s="51" t="s">
        <v>389</v>
      </c>
      <c r="Q18" s="51" t="s">
        <v>376</v>
      </c>
      <c r="R18" s="75" t="s">
        <v>331</v>
      </c>
      <c r="S18" s="140">
        <v>0.2</v>
      </c>
      <c r="T18" s="75" t="s">
        <v>77</v>
      </c>
      <c r="U18" s="140">
        <v>0.8</v>
      </c>
      <c r="V18" s="73" t="s">
        <v>274</v>
      </c>
      <c r="W18" s="51" t="s">
        <v>450</v>
      </c>
      <c r="X18" s="75" t="s">
        <v>331</v>
      </c>
      <c r="Y18" s="141">
        <v>7.1999999999999995E-2</v>
      </c>
      <c r="Z18" s="75" t="s">
        <v>77</v>
      </c>
      <c r="AA18" s="141">
        <v>0.60000000000000009</v>
      </c>
      <c r="AB18" s="73" t="s">
        <v>274</v>
      </c>
      <c r="AC18" s="51" t="s">
        <v>451</v>
      </c>
      <c r="AD18" s="73" t="s">
        <v>379</v>
      </c>
      <c r="AE18" s="51" t="s">
        <v>350</v>
      </c>
      <c r="AF18" s="51" t="s">
        <v>350</v>
      </c>
      <c r="AG18" s="51" t="s">
        <v>350</v>
      </c>
      <c r="AH18" s="51" t="s">
        <v>350</v>
      </c>
      <c r="AI18" s="51" t="s">
        <v>350</v>
      </c>
      <c r="AJ18" s="51" t="s">
        <v>529</v>
      </c>
      <c r="AK18" s="51" t="s">
        <v>530</v>
      </c>
      <c r="AL18" s="51" t="s">
        <v>531</v>
      </c>
      <c r="AM18" s="51" t="s">
        <v>532</v>
      </c>
      <c r="AN18" s="51" t="s">
        <v>533</v>
      </c>
      <c r="AO18" s="51" t="s">
        <v>534</v>
      </c>
      <c r="AP18" s="51" t="s">
        <v>535</v>
      </c>
      <c r="AQ18" s="51" t="s">
        <v>536</v>
      </c>
      <c r="AR18" s="143">
        <v>43496</v>
      </c>
      <c r="AS18" s="61" t="s">
        <v>352</v>
      </c>
      <c r="AT18" s="66" t="s">
        <v>537</v>
      </c>
      <c r="AU18" s="60">
        <v>43594</v>
      </c>
      <c r="AV18" s="67" t="s">
        <v>352</v>
      </c>
      <c r="AW18" s="63" t="s">
        <v>538</v>
      </c>
      <c r="AX18" s="60">
        <v>43902</v>
      </c>
      <c r="AY18" s="61" t="s">
        <v>461</v>
      </c>
      <c r="AZ18" s="66" t="s">
        <v>539</v>
      </c>
      <c r="BA18" s="60">
        <v>44075</v>
      </c>
      <c r="BB18" s="67" t="s">
        <v>363</v>
      </c>
      <c r="BC18" s="63" t="s">
        <v>540</v>
      </c>
      <c r="BD18" s="60">
        <v>44167</v>
      </c>
      <c r="BE18" s="61" t="s">
        <v>415</v>
      </c>
      <c r="BF18" s="66" t="s">
        <v>541</v>
      </c>
      <c r="BG18" s="60">
        <v>44246</v>
      </c>
      <c r="BH18" s="67" t="s">
        <v>393</v>
      </c>
      <c r="BI18" s="63" t="s">
        <v>542</v>
      </c>
      <c r="BJ18" s="60">
        <v>44533</v>
      </c>
      <c r="BK18" s="61" t="s">
        <v>393</v>
      </c>
      <c r="BL18" s="66" t="s">
        <v>543</v>
      </c>
      <c r="BM18" s="60" t="s">
        <v>367</v>
      </c>
      <c r="BN18" s="67" t="s">
        <v>368</v>
      </c>
      <c r="BO18" s="63" t="s">
        <v>367</v>
      </c>
      <c r="BP18" s="60" t="s">
        <v>367</v>
      </c>
      <c r="BQ18" s="61" t="s">
        <v>368</v>
      </c>
      <c r="BR18" s="66" t="s">
        <v>367</v>
      </c>
      <c r="BS18" s="60" t="s">
        <v>367</v>
      </c>
      <c r="BT18" s="67" t="s">
        <v>368</v>
      </c>
      <c r="BU18" s="63" t="s">
        <v>367</v>
      </c>
      <c r="BV18" s="60" t="s">
        <v>367</v>
      </c>
      <c r="BW18" s="61" t="s">
        <v>368</v>
      </c>
      <c r="BX18" s="66" t="s">
        <v>367</v>
      </c>
      <c r="BY18" s="60" t="s">
        <v>367</v>
      </c>
      <c r="BZ18" s="67" t="s">
        <v>368</v>
      </c>
      <c r="CA18" s="69" t="s">
        <v>367</v>
      </c>
      <c r="CB18" s="111" t="str">
        <f>VLOOKUP(A18,Datos!$C$2:$AJ$25,34,0)</f>
        <v>Oficina de Control Interno</v>
      </c>
    </row>
    <row r="19" spans="1:80" ht="399.95" customHeight="1" x14ac:dyDescent="0.2">
      <c r="A19" s="164" t="s">
        <v>191</v>
      </c>
      <c r="B19" s="73" t="s">
        <v>545</v>
      </c>
      <c r="C19" s="51" t="s">
        <v>546</v>
      </c>
      <c r="D19" s="73" t="s">
        <v>194</v>
      </c>
      <c r="E19" s="153" t="s">
        <v>111</v>
      </c>
      <c r="F19" s="51" t="s">
        <v>553</v>
      </c>
      <c r="G19" s="139" t="s">
        <v>554</v>
      </c>
      <c r="H19" s="73" t="s">
        <v>63</v>
      </c>
      <c r="I19" s="73" t="s">
        <v>371</v>
      </c>
      <c r="J19" s="73" t="s">
        <v>78</v>
      </c>
      <c r="K19" s="51" t="s">
        <v>555</v>
      </c>
      <c r="L19" s="51" t="s">
        <v>556</v>
      </c>
      <c r="M19" s="51" t="s">
        <v>557</v>
      </c>
      <c r="N19" s="51" t="s">
        <v>388</v>
      </c>
      <c r="O19" s="51" t="s">
        <v>349</v>
      </c>
      <c r="P19" s="51" t="s">
        <v>547</v>
      </c>
      <c r="Q19" s="51" t="s">
        <v>376</v>
      </c>
      <c r="R19" s="75" t="s">
        <v>331</v>
      </c>
      <c r="S19" s="140">
        <v>0.2</v>
      </c>
      <c r="T19" s="75" t="s">
        <v>77</v>
      </c>
      <c r="U19" s="140">
        <v>0.8</v>
      </c>
      <c r="V19" s="73" t="s">
        <v>274</v>
      </c>
      <c r="W19" s="51" t="s">
        <v>558</v>
      </c>
      <c r="X19" s="75" t="s">
        <v>331</v>
      </c>
      <c r="Y19" s="141">
        <v>1.48176E-2</v>
      </c>
      <c r="Z19" s="75" t="s">
        <v>77</v>
      </c>
      <c r="AA19" s="141">
        <v>0.33750000000000002</v>
      </c>
      <c r="AB19" s="73" t="s">
        <v>274</v>
      </c>
      <c r="AC19" s="51" t="s">
        <v>451</v>
      </c>
      <c r="AD19" s="73" t="s">
        <v>379</v>
      </c>
      <c r="AE19" s="51" t="s">
        <v>350</v>
      </c>
      <c r="AF19" s="51" t="s">
        <v>350</v>
      </c>
      <c r="AG19" s="51" t="s">
        <v>350</v>
      </c>
      <c r="AH19" s="51" t="s">
        <v>350</v>
      </c>
      <c r="AI19" s="51" t="s">
        <v>350</v>
      </c>
      <c r="AJ19" s="51" t="s">
        <v>559</v>
      </c>
      <c r="AK19" s="51" t="s">
        <v>560</v>
      </c>
      <c r="AL19" s="51" t="s">
        <v>561</v>
      </c>
      <c r="AM19" s="51" t="s">
        <v>432</v>
      </c>
      <c r="AN19" s="51" t="s">
        <v>562</v>
      </c>
      <c r="AO19" s="51" t="s">
        <v>563</v>
      </c>
      <c r="AP19" s="51" t="s">
        <v>548</v>
      </c>
      <c r="AQ19" s="51" t="s">
        <v>564</v>
      </c>
      <c r="AR19" s="143">
        <v>43349</v>
      </c>
      <c r="AS19" s="61" t="s">
        <v>352</v>
      </c>
      <c r="AT19" s="66" t="s">
        <v>502</v>
      </c>
      <c r="AU19" s="60">
        <v>43592</v>
      </c>
      <c r="AV19" s="67" t="s">
        <v>503</v>
      </c>
      <c r="AW19" s="63" t="s">
        <v>565</v>
      </c>
      <c r="AX19" s="60">
        <v>43776</v>
      </c>
      <c r="AY19" s="61" t="s">
        <v>566</v>
      </c>
      <c r="AZ19" s="66" t="s">
        <v>567</v>
      </c>
      <c r="BA19" s="60">
        <v>43902</v>
      </c>
      <c r="BB19" s="67" t="s">
        <v>358</v>
      </c>
      <c r="BC19" s="63" t="s">
        <v>568</v>
      </c>
      <c r="BD19" s="60">
        <v>43923</v>
      </c>
      <c r="BE19" s="61" t="s">
        <v>549</v>
      </c>
      <c r="BF19" s="66" t="s">
        <v>569</v>
      </c>
      <c r="BG19" s="60">
        <v>44112</v>
      </c>
      <c r="BH19" s="67" t="s">
        <v>352</v>
      </c>
      <c r="BI19" s="63" t="s">
        <v>570</v>
      </c>
      <c r="BJ19" s="60">
        <v>44168</v>
      </c>
      <c r="BK19" s="61" t="s">
        <v>360</v>
      </c>
      <c r="BL19" s="66" t="s">
        <v>551</v>
      </c>
      <c r="BM19" s="60">
        <v>44251</v>
      </c>
      <c r="BN19" s="67" t="s">
        <v>393</v>
      </c>
      <c r="BO19" s="63" t="s">
        <v>571</v>
      </c>
      <c r="BP19" s="60">
        <v>44452</v>
      </c>
      <c r="BQ19" s="61" t="s">
        <v>415</v>
      </c>
      <c r="BR19" s="66" t="s">
        <v>572</v>
      </c>
      <c r="BS19" s="60">
        <v>44533</v>
      </c>
      <c r="BT19" s="67" t="s">
        <v>352</v>
      </c>
      <c r="BU19" s="63" t="s">
        <v>573</v>
      </c>
      <c r="BV19" s="60" t="s">
        <v>367</v>
      </c>
      <c r="BW19" s="61" t="s">
        <v>368</v>
      </c>
      <c r="BX19" s="66" t="s">
        <v>367</v>
      </c>
      <c r="BY19" s="60" t="s">
        <v>367</v>
      </c>
      <c r="BZ19" s="67" t="s">
        <v>368</v>
      </c>
      <c r="CA19" s="69" t="s">
        <v>367</v>
      </c>
      <c r="CB19" s="111" t="str">
        <f>VLOOKUP(A19,Datos!$C$2:$AJ$25,34,0)</f>
        <v>Subdirección de Servicios Administrativos</v>
      </c>
    </row>
    <row r="20" spans="1:80" ht="399.95" customHeight="1" x14ac:dyDescent="0.2">
      <c r="A20" s="164" t="s">
        <v>191</v>
      </c>
      <c r="B20" s="73" t="s">
        <v>545</v>
      </c>
      <c r="C20" s="51" t="s">
        <v>546</v>
      </c>
      <c r="D20" s="73" t="s">
        <v>194</v>
      </c>
      <c r="E20" s="153" t="s">
        <v>111</v>
      </c>
      <c r="F20" s="51" t="s">
        <v>574</v>
      </c>
      <c r="G20" s="139" t="s">
        <v>575</v>
      </c>
      <c r="H20" s="73" t="s">
        <v>63</v>
      </c>
      <c r="I20" s="73" t="s">
        <v>371</v>
      </c>
      <c r="J20" s="73" t="s">
        <v>78</v>
      </c>
      <c r="K20" s="51" t="s">
        <v>555</v>
      </c>
      <c r="L20" s="51" t="s">
        <v>556</v>
      </c>
      <c r="M20" s="51" t="s">
        <v>576</v>
      </c>
      <c r="N20" s="51" t="s">
        <v>388</v>
      </c>
      <c r="O20" s="51" t="s">
        <v>349</v>
      </c>
      <c r="P20" s="51" t="s">
        <v>547</v>
      </c>
      <c r="Q20" s="51" t="s">
        <v>376</v>
      </c>
      <c r="R20" s="75" t="s">
        <v>331</v>
      </c>
      <c r="S20" s="140">
        <v>0.2</v>
      </c>
      <c r="T20" s="75" t="s">
        <v>77</v>
      </c>
      <c r="U20" s="140">
        <v>0.8</v>
      </c>
      <c r="V20" s="73" t="s">
        <v>274</v>
      </c>
      <c r="W20" s="51" t="s">
        <v>558</v>
      </c>
      <c r="X20" s="75" t="s">
        <v>331</v>
      </c>
      <c r="Y20" s="141">
        <v>2.1167999999999999E-2</v>
      </c>
      <c r="Z20" s="75" t="s">
        <v>77</v>
      </c>
      <c r="AA20" s="141">
        <v>0.45000000000000007</v>
      </c>
      <c r="AB20" s="73" t="s">
        <v>274</v>
      </c>
      <c r="AC20" s="51" t="s">
        <v>451</v>
      </c>
      <c r="AD20" s="73" t="s">
        <v>379</v>
      </c>
      <c r="AE20" s="51" t="s">
        <v>350</v>
      </c>
      <c r="AF20" s="51" t="s">
        <v>350</v>
      </c>
      <c r="AG20" s="51" t="s">
        <v>350</v>
      </c>
      <c r="AH20" s="51" t="s">
        <v>350</v>
      </c>
      <c r="AI20" s="51" t="s">
        <v>350</v>
      </c>
      <c r="AJ20" s="51" t="s">
        <v>577</v>
      </c>
      <c r="AK20" s="51" t="s">
        <v>578</v>
      </c>
      <c r="AL20" s="51" t="s">
        <v>579</v>
      </c>
      <c r="AM20" s="51" t="s">
        <v>580</v>
      </c>
      <c r="AN20" s="51" t="s">
        <v>581</v>
      </c>
      <c r="AO20" s="51" t="s">
        <v>582</v>
      </c>
      <c r="AP20" s="51" t="s">
        <v>583</v>
      </c>
      <c r="AQ20" s="51" t="s">
        <v>584</v>
      </c>
      <c r="AR20" s="143">
        <v>43349</v>
      </c>
      <c r="AS20" s="61" t="s">
        <v>352</v>
      </c>
      <c r="AT20" s="66" t="s">
        <v>502</v>
      </c>
      <c r="AU20" s="60">
        <v>43592</v>
      </c>
      <c r="AV20" s="67" t="s">
        <v>415</v>
      </c>
      <c r="AW20" s="63" t="s">
        <v>585</v>
      </c>
      <c r="AX20" s="60">
        <v>43776</v>
      </c>
      <c r="AY20" s="61" t="s">
        <v>549</v>
      </c>
      <c r="AZ20" s="66" t="s">
        <v>586</v>
      </c>
      <c r="BA20" s="60">
        <v>43902</v>
      </c>
      <c r="BB20" s="67" t="s">
        <v>549</v>
      </c>
      <c r="BC20" s="63" t="s">
        <v>550</v>
      </c>
      <c r="BD20" s="60">
        <v>44112</v>
      </c>
      <c r="BE20" s="61" t="s">
        <v>503</v>
      </c>
      <c r="BF20" s="66" t="s">
        <v>587</v>
      </c>
      <c r="BG20" s="60">
        <v>44168</v>
      </c>
      <c r="BH20" s="67" t="s">
        <v>360</v>
      </c>
      <c r="BI20" s="63" t="s">
        <v>551</v>
      </c>
      <c r="BJ20" s="60">
        <v>44251</v>
      </c>
      <c r="BK20" s="61" t="s">
        <v>358</v>
      </c>
      <c r="BL20" s="66" t="s">
        <v>552</v>
      </c>
      <c r="BM20" s="60">
        <v>44533</v>
      </c>
      <c r="BN20" s="67" t="s">
        <v>352</v>
      </c>
      <c r="BO20" s="63" t="s">
        <v>588</v>
      </c>
      <c r="BP20" s="60" t="s">
        <v>367</v>
      </c>
      <c r="BQ20" s="61" t="s">
        <v>368</v>
      </c>
      <c r="BR20" s="66" t="s">
        <v>367</v>
      </c>
      <c r="BS20" s="60" t="s">
        <v>367</v>
      </c>
      <c r="BT20" s="67" t="s">
        <v>368</v>
      </c>
      <c r="BU20" s="63" t="s">
        <v>367</v>
      </c>
      <c r="BV20" s="60" t="s">
        <v>367</v>
      </c>
      <c r="BW20" s="61" t="s">
        <v>368</v>
      </c>
      <c r="BX20" s="66" t="s">
        <v>367</v>
      </c>
      <c r="BY20" s="60" t="s">
        <v>367</v>
      </c>
      <c r="BZ20" s="67" t="s">
        <v>368</v>
      </c>
      <c r="CA20" s="69" t="s">
        <v>367</v>
      </c>
      <c r="CB20" s="111" t="str">
        <f>VLOOKUP(A20,Datos!$C$2:$AJ$25,34,0)</f>
        <v>Subdirección de Servicios Administrativos</v>
      </c>
    </row>
    <row r="21" spans="1:80" ht="399.95" customHeight="1" x14ac:dyDescent="0.2">
      <c r="A21" s="164" t="s">
        <v>203</v>
      </c>
      <c r="B21" s="73" t="s">
        <v>589</v>
      </c>
      <c r="C21" s="51" t="s">
        <v>590</v>
      </c>
      <c r="D21" s="73" t="s">
        <v>206</v>
      </c>
      <c r="E21" s="153" t="s">
        <v>38</v>
      </c>
      <c r="F21" s="51" t="s">
        <v>597</v>
      </c>
      <c r="G21" s="139" t="s">
        <v>598</v>
      </c>
      <c r="H21" s="73" t="s">
        <v>63</v>
      </c>
      <c r="I21" s="73" t="s">
        <v>371</v>
      </c>
      <c r="J21" s="73" t="s">
        <v>52</v>
      </c>
      <c r="K21" s="51" t="s">
        <v>599</v>
      </c>
      <c r="L21" s="51" t="s">
        <v>595</v>
      </c>
      <c r="M21" s="51" t="s">
        <v>600</v>
      </c>
      <c r="N21" s="51" t="s">
        <v>591</v>
      </c>
      <c r="O21" s="51" t="s">
        <v>349</v>
      </c>
      <c r="P21" s="51" t="s">
        <v>601</v>
      </c>
      <c r="Q21" s="51" t="s">
        <v>376</v>
      </c>
      <c r="R21" s="75" t="s">
        <v>329</v>
      </c>
      <c r="S21" s="140">
        <v>0.4</v>
      </c>
      <c r="T21" s="75" t="s">
        <v>77</v>
      </c>
      <c r="U21" s="140">
        <v>0.8</v>
      </c>
      <c r="V21" s="73" t="s">
        <v>274</v>
      </c>
      <c r="W21" s="51" t="s">
        <v>602</v>
      </c>
      <c r="X21" s="75" t="s">
        <v>331</v>
      </c>
      <c r="Y21" s="141">
        <v>0.11759999999999998</v>
      </c>
      <c r="Z21" s="75" t="s">
        <v>77</v>
      </c>
      <c r="AA21" s="141">
        <v>0.60000000000000009</v>
      </c>
      <c r="AB21" s="73" t="s">
        <v>274</v>
      </c>
      <c r="AC21" s="51" t="s">
        <v>603</v>
      </c>
      <c r="AD21" s="73" t="s">
        <v>379</v>
      </c>
      <c r="AE21" s="51" t="s">
        <v>350</v>
      </c>
      <c r="AF21" s="51" t="s">
        <v>350</v>
      </c>
      <c r="AG21" s="51" t="s">
        <v>350</v>
      </c>
      <c r="AH21" s="51" t="s">
        <v>350</v>
      </c>
      <c r="AI21" s="51" t="s">
        <v>350</v>
      </c>
      <c r="AJ21" s="51" t="s">
        <v>604</v>
      </c>
      <c r="AK21" s="51" t="s">
        <v>605</v>
      </c>
      <c r="AL21" s="51" t="s">
        <v>606</v>
      </c>
      <c r="AM21" s="51" t="s">
        <v>396</v>
      </c>
      <c r="AN21" s="51" t="s">
        <v>440</v>
      </c>
      <c r="AO21" s="51" t="s">
        <v>607</v>
      </c>
      <c r="AP21" s="51" t="s">
        <v>608</v>
      </c>
      <c r="AQ21" s="51" t="s">
        <v>609</v>
      </c>
      <c r="AR21" s="143">
        <v>43496</v>
      </c>
      <c r="AS21" s="61" t="s">
        <v>352</v>
      </c>
      <c r="AT21" s="66" t="s">
        <v>610</v>
      </c>
      <c r="AU21" s="60">
        <v>43759</v>
      </c>
      <c r="AV21" s="67" t="s">
        <v>493</v>
      </c>
      <c r="AW21" s="63" t="s">
        <v>611</v>
      </c>
      <c r="AX21" s="60">
        <v>43909</v>
      </c>
      <c r="AY21" s="61" t="s">
        <v>461</v>
      </c>
      <c r="AZ21" s="66" t="s">
        <v>612</v>
      </c>
      <c r="BA21" s="60">
        <v>44074</v>
      </c>
      <c r="BB21" s="67" t="s">
        <v>363</v>
      </c>
      <c r="BC21" s="63" t="s">
        <v>613</v>
      </c>
      <c r="BD21" s="60">
        <v>44168</v>
      </c>
      <c r="BE21" s="61" t="s">
        <v>415</v>
      </c>
      <c r="BF21" s="66" t="s">
        <v>614</v>
      </c>
      <c r="BG21" s="60">
        <v>44249</v>
      </c>
      <c r="BH21" s="67" t="s">
        <v>392</v>
      </c>
      <c r="BI21" s="63" t="s">
        <v>615</v>
      </c>
      <c r="BJ21" s="60">
        <v>44404</v>
      </c>
      <c r="BK21" s="61" t="s">
        <v>391</v>
      </c>
      <c r="BL21" s="66" t="s">
        <v>616</v>
      </c>
      <c r="BM21" s="60">
        <v>44455</v>
      </c>
      <c r="BN21" s="67" t="s">
        <v>360</v>
      </c>
      <c r="BO21" s="63" t="s">
        <v>594</v>
      </c>
      <c r="BP21" s="60">
        <v>44540</v>
      </c>
      <c r="BQ21" s="61" t="s">
        <v>352</v>
      </c>
      <c r="BR21" s="66" t="s">
        <v>617</v>
      </c>
      <c r="BS21" s="60" t="s">
        <v>367</v>
      </c>
      <c r="BT21" s="67" t="s">
        <v>368</v>
      </c>
      <c r="BU21" s="63" t="s">
        <v>367</v>
      </c>
      <c r="BV21" s="60" t="s">
        <v>367</v>
      </c>
      <c r="BW21" s="61" t="s">
        <v>368</v>
      </c>
      <c r="BX21" s="66" t="s">
        <v>367</v>
      </c>
      <c r="BY21" s="60" t="s">
        <v>367</v>
      </c>
      <c r="BZ21" s="67" t="s">
        <v>368</v>
      </c>
      <c r="CA21" s="69" t="s">
        <v>367</v>
      </c>
      <c r="CB21" s="111" t="str">
        <f>VLOOKUP(A21,Datos!$C$2:$AJ$25,34,0)</f>
        <v>Subsecretaría de Servicio a la Ciudadanía</v>
      </c>
    </row>
    <row r="22" spans="1:80" ht="399.95" customHeight="1" x14ac:dyDescent="0.2">
      <c r="A22" s="164" t="s">
        <v>203</v>
      </c>
      <c r="B22" s="73" t="s">
        <v>589</v>
      </c>
      <c r="C22" s="51" t="s">
        <v>590</v>
      </c>
      <c r="D22" s="73" t="s">
        <v>206</v>
      </c>
      <c r="E22" s="153" t="s">
        <v>38</v>
      </c>
      <c r="F22" s="51" t="s">
        <v>618</v>
      </c>
      <c r="G22" s="139" t="s">
        <v>619</v>
      </c>
      <c r="H22" s="73" t="s">
        <v>63</v>
      </c>
      <c r="I22" s="73" t="s">
        <v>347</v>
      </c>
      <c r="J22" s="73" t="s">
        <v>52</v>
      </c>
      <c r="K22" s="51" t="s">
        <v>593</v>
      </c>
      <c r="L22" s="51" t="s">
        <v>595</v>
      </c>
      <c r="M22" s="51" t="s">
        <v>620</v>
      </c>
      <c r="N22" s="51" t="s">
        <v>591</v>
      </c>
      <c r="O22" s="51" t="s">
        <v>349</v>
      </c>
      <c r="P22" s="51" t="s">
        <v>544</v>
      </c>
      <c r="Q22" s="51" t="s">
        <v>376</v>
      </c>
      <c r="R22" s="75" t="s">
        <v>331</v>
      </c>
      <c r="S22" s="140">
        <v>0.2</v>
      </c>
      <c r="T22" s="75" t="s">
        <v>101</v>
      </c>
      <c r="U22" s="140">
        <v>0.6</v>
      </c>
      <c r="V22" s="73" t="s">
        <v>84</v>
      </c>
      <c r="W22" s="51" t="s">
        <v>621</v>
      </c>
      <c r="X22" s="75" t="s">
        <v>331</v>
      </c>
      <c r="Y22" s="141">
        <v>8.3999999999999991E-2</v>
      </c>
      <c r="Z22" s="75" t="s">
        <v>101</v>
      </c>
      <c r="AA22" s="141">
        <v>0.33749999999999997</v>
      </c>
      <c r="AB22" s="73" t="s">
        <v>84</v>
      </c>
      <c r="AC22" s="51" t="s">
        <v>622</v>
      </c>
      <c r="AD22" s="73" t="s">
        <v>379</v>
      </c>
      <c r="AE22" s="51" t="s">
        <v>350</v>
      </c>
      <c r="AF22" s="51" t="s">
        <v>350</v>
      </c>
      <c r="AG22" s="51" t="s">
        <v>350</v>
      </c>
      <c r="AH22" s="51" t="s">
        <v>350</v>
      </c>
      <c r="AI22" s="51" t="s">
        <v>350</v>
      </c>
      <c r="AJ22" s="51" t="s">
        <v>623</v>
      </c>
      <c r="AK22" s="51" t="s">
        <v>624</v>
      </c>
      <c r="AL22" s="51" t="s">
        <v>625</v>
      </c>
      <c r="AM22" s="51" t="s">
        <v>396</v>
      </c>
      <c r="AN22" s="51" t="s">
        <v>626</v>
      </c>
      <c r="AO22" s="51" t="s">
        <v>627</v>
      </c>
      <c r="AP22" s="51" t="s">
        <v>628</v>
      </c>
      <c r="AQ22" s="51" t="s">
        <v>629</v>
      </c>
      <c r="AR22" s="143">
        <v>43496</v>
      </c>
      <c r="AS22" s="61" t="s">
        <v>352</v>
      </c>
      <c r="AT22" s="66" t="s">
        <v>592</v>
      </c>
      <c r="AU22" s="60">
        <v>43593</v>
      </c>
      <c r="AV22" s="67" t="s">
        <v>352</v>
      </c>
      <c r="AW22" s="63" t="s">
        <v>630</v>
      </c>
      <c r="AX22" s="60">
        <v>43759</v>
      </c>
      <c r="AY22" s="61" t="s">
        <v>391</v>
      </c>
      <c r="AZ22" s="66" t="s">
        <v>631</v>
      </c>
      <c r="BA22" s="60">
        <v>43909</v>
      </c>
      <c r="BB22" s="67" t="s">
        <v>632</v>
      </c>
      <c r="BC22" s="63" t="s">
        <v>633</v>
      </c>
      <c r="BD22" s="60">
        <v>44074</v>
      </c>
      <c r="BE22" s="61" t="s">
        <v>363</v>
      </c>
      <c r="BF22" s="66" t="s">
        <v>634</v>
      </c>
      <c r="BG22" s="60">
        <v>44168</v>
      </c>
      <c r="BH22" s="67" t="s">
        <v>391</v>
      </c>
      <c r="BI22" s="63" t="s">
        <v>635</v>
      </c>
      <c r="BJ22" s="60">
        <v>44249</v>
      </c>
      <c r="BK22" s="61" t="s">
        <v>393</v>
      </c>
      <c r="BL22" s="66" t="s">
        <v>596</v>
      </c>
      <c r="BM22" s="60">
        <v>44540</v>
      </c>
      <c r="BN22" s="67" t="s">
        <v>352</v>
      </c>
      <c r="BO22" s="63" t="s">
        <v>636</v>
      </c>
      <c r="BP22" s="60" t="s">
        <v>367</v>
      </c>
      <c r="BQ22" s="61" t="s">
        <v>368</v>
      </c>
      <c r="BR22" s="66" t="s">
        <v>367</v>
      </c>
      <c r="BS22" s="60" t="s">
        <v>367</v>
      </c>
      <c r="BT22" s="67" t="s">
        <v>368</v>
      </c>
      <c r="BU22" s="63" t="s">
        <v>367</v>
      </c>
      <c r="BV22" s="60" t="s">
        <v>367</v>
      </c>
      <c r="BW22" s="61" t="s">
        <v>368</v>
      </c>
      <c r="BX22" s="66" t="s">
        <v>367</v>
      </c>
      <c r="BY22" s="60" t="s">
        <v>367</v>
      </c>
      <c r="BZ22" s="67" t="s">
        <v>368</v>
      </c>
      <c r="CA22" s="69" t="s">
        <v>367</v>
      </c>
      <c r="CB22" s="111" t="str">
        <f>VLOOKUP(A22,Datos!$C$2:$AJ$25,34,0)</f>
        <v>Subsecretaría de Servicio a la Ciudadanía</v>
      </c>
    </row>
    <row r="23" spans="1:80" ht="399.95" customHeight="1" x14ac:dyDescent="0.2">
      <c r="A23" s="164" t="s">
        <v>183</v>
      </c>
      <c r="B23" s="73" t="s">
        <v>637</v>
      </c>
      <c r="C23" s="51" t="s">
        <v>638</v>
      </c>
      <c r="D23" s="73" t="s">
        <v>639</v>
      </c>
      <c r="E23" s="153" t="s">
        <v>38</v>
      </c>
      <c r="F23" s="51" t="s">
        <v>643</v>
      </c>
      <c r="G23" s="139" t="s">
        <v>644</v>
      </c>
      <c r="H23" s="73" t="s">
        <v>63</v>
      </c>
      <c r="I23" s="73" t="s">
        <v>371</v>
      </c>
      <c r="J23" s="73" t="s">
        <v>52</v>
      </c>
      <c r="K23" s="51" t="s">
        <v>645</v>
      </c>
      <c r="L23" s="51" t="s">
        <v>646</v>
      </c>
      <c r="M23" s="51" t="s">
        <v>647</v>
      </c>
      <c r="N23" s="51" t="s">
        <v>388</v>
      </c>
      <c r="O23" s="51" t="s">
        <v>349</v>
      </c>
      <c r="P23" s="51" t="s">
        <v>375</v>
      </c>
      <c r="Q23" s="51" t="s">
        <v>376</v>
      </c>
      <c r="R23" s="75" t="s">
        <v>331</v>
      </c>
      <c r="S23" s="140">
        <v>0.2</v>
      </c>
      <c r="T23" s="75" t="s">
        <v>51</v>
      </c>
      <c r="U23" s="140">
        <v>1</v>
      </c>
      <c r="V23" s="73" t="s">
        <v>275</v>
      </c>
      <c r="W23" s="51" t="s">
        <v>648</v>
      </c>
      <c r="X23" s="75" t="s">
        <v>331</v>
      </c>
      <c r="Y23" s="141">
        <v>1.2700799999999998E-2</v>
      </c>
      <c r="Z23" s="75" t="s">
        <v>51</v>
      </c>
      <c r="AA23" s="141">
        <v>0.5625</v>
      </c>
      <c r="AB23" s="73" t="s">
        <v>275</v>
      </c>
      <c r="AC23" s="51" t="s">
        <v>649</v>
      </c>
      <c r="AD23" s="73" t="s">
        <v>379</v>
      </c>
      <c r="AE23" s="51" t="s">
        <v>350</v>
      </c>
      <c r="AF23" s="51" t="s">
        <v>350</v>
      </c>
      <c r="AG23" s="51" t="s">
        <v>350</v>
      </c>
      <c r="AH23" s="51" t="s">
        <v>350</v>
      </c>
      <c r="AI23" s="51" t="s">
        <v>350</v>
      </c>
      <c r="AJ23" s="51" t="s">
        <v>650</v>
      </c>
      <c r="AK23" s="51" t="s">
        <v>651</v>
      </c>
      <c r="AL23" s="51" t="s">
        <v>652</v>
      </c>
      <c r="AM23" s="51" t="s">
        <v>653</v>
      </c>
      <c r="AN23" s="51" t="s">
        <v>654</v>
      </c>
      <c r="AO23" s="51" t="s">
        <v>655</v>
      </c>
      <c r="AP23" s="51" t="s">
        <v>656</v>
      </c>
      <c r="AQ23" s="51" t="s">
        <v>657</v>
      </c>
      <c r="AR23" s="143">
        <v>43496</v>
      </c>
      <c r="AS23" s="61" t="s">
        <v>469</v>
      </c>
      <c r="AT23" s="66" t="s">
        <v>640</v>
      </c>
      <c r="AU23" s="60">
        <v>43594</v>
      </c>
      <c r="AV23" s="67" t="s">
        <v>404</v>
      </c>
      <c r="AW23" s="63" t="s">
        <v>658</v>
      </c>
      <c r="AX23" s="60">
        <v>43787</v>
      </c>
      <c r="AY23" s="61" t="s">
        <v>352</v>
      </c>
      <c r="AZ23" s="66" t="s">
        <v>641</v>
      </c>
      <c r="BA23" s="60">
        <v>43916</v>
      </c>
      <c r="BB23" s="67" t="s">
        <v>352</v>
      </c>
      <c r="BC23" s="63" t="s">
        <v>659</v>
      </c>
      <c r="BD23" s="60">
        <v>44169</v>
      </c>
      <c r="BE23" s="61" t="s">
        <v>415</v>
      </c>
      <c r="BF23" s="66" t="s">
        <v>660</v>
      </c>
      <c r="BG23" s="60">
        <v>44249</v>
      </c>
      <c r="BH23" s="67" t="s">
        <v>392</v>
      </c>
      <c r="BI23" s="63" t="s">
        <v>661</v>
      </c>
      <c r="BJ23" s="60">
        <v>44448</v>
      </c>
      <c r="BK23" s="61" t="s">
        <v>415</v>
      </c>
      <c r="BL23" s="66" t="s">
        <v>662</v>
      </c>
      <c r="BM23" s="60">
        <v>44546</v>
      </c>
      <c r="BN23" s="67" t="s">
        <v>352</v>
      </c>
      <c r="BO23" s="63" t="s">
        <v>663</v>
      </c>
      <c r="BP23" s="60">
        <v>44834</v>
      </c>
      <c r="BQ23" s="61" t="s">
        <v>360</v>
      </c>
      <c r="BR23" s="66" t="s">
        <v>917</v>
      </c>
      <c r="BS23" s="60" t="s">
        <v>367</v>
      </c>
      <c r="BT23" s="67" t="s">
        <v>368</v>
      </c>
      <c r="BU23" s="63" t="s">
        <v>367</v>
      </c>
      <c r="BV23" s="60" t="s">
        <v>367</v>
      </c>
      <c r="BW23" s="61" t="s">
        <v>368</v>
      </c>
      <c r="BX23" s="66" t="s">
        <v>367</v>
      </c>
      <c r="BY23" s="60" t="s">
        <v>367</v>
      </c>
      <c r="BZ23" s="67" t="s">
        <v>368</v>
      </c>
      <c r="CA23" s="69" t="s">
        <v>367</v>
      </c>
      <c r="CB23" s="111" t="str">
        <f>VLOOKUP(A23,Datos!$C$2:$AJ$25,34,0)</f>
        <v>Dirección Distrital de Archivo de Bogotá</v>
      </c>
    </row>
    <row r="24" spans="1:80" ht="399.95" customHeight="1" x14ac:dyDescent="0.2">
      <c r="A24" s="164" t="s">
        <v>183</v>
      </c>
      <c r="B24" s="73" t="s">
        <v>637</v>
      </c>
      <c r="C24" s="51" t="s">
        <v>638</v>
      </c>
      <c r="D24" s="73" t="s">
        <v>639</v>
      </c>
      <c r="E24" s="153" t="s">
        <v>38</v>
      </c>
      <c r="F24" s="51" t="s">
        <v>664</v>
      </c>
      <c r="G24" s="139" t="s">
        <v>668</v>
      </c>
      <c r="H24" s="73" t="s">
        <v>63</v>
      </c>
      <c r="I24" s="73" t="s">
        <v>371</v>
      </c>
      <c r="J24" s="73" t="s">
        <v>52</v>
      </c>
      <c r="K24" s="51" t="s">
        <v>669</v>
      </c>
      <c r="L24" s="51" t="s">
        <v>670</v>
      </c>
      <c r="M24" s="51" t="s">
        <v>671</v>
      </c>
      <c r="N24" s="51" t="s">
        <v>388</v>
      </c>
      <c r="O24" s="51" t="s">
        <v>349</v>
      </c>
      <c r="P24" s="51" t="s">
        <v>375</v>
      </c>
      <c r="Q24" s="51" t="s">
        <v>376</v>
      </c>
      <c r="R24" s="75" t="s">
        <v>331</v>
      </c>
      <c r="S24" s="140">
        <v>0.2</v>
      </c>
      <c r="T24" s="75" t="s">
        <v>77</v>
      </c>
      <c r="U24" s="140">
        <v>0.8</v>
      </c>
      <c r="V24" s="73" t="s">
        <v>274</v>
      </c>
      <c r="W24" s="51" t="s">
        <v>450</v>
      </c>
      <c r="X24" s="75" t="s">
        <v>331</v>
      </c>
      <c r="Y24" s="141">
        <v>3.5279999999999992E-2</v>
      </c>
      <c r="Z24" s="75" t="s">
        <v>77</v>
      </c>
      <c r="AA24" s="141">
        <v>0.14238281250000001</v>
      </c>
      <c r="AB24" s="73" t="s">
        <v>274</v>
      </c>
      <c r="AC24" s="51" t="s">
        <v>672</v>
      </c>
      <c r="AD24" s="73" t="s">
        <v>379</v>
      </c>
      <c r="AE24" s="51" t="s">
        <v>350</v>
      </c>
      <c r="AF24" s="51" t="s">
        <v>350</v>
      </c>
      <c r="AG24" s="51" t="s">
        <v>350</v>
      </c>
      <c r="AH24" s="51" t="s">
        <v>350</v>
      </c>
      <c r="AI24" s="51" t="s">
        <v>350</v>
      </c>
      <c r="AJ24" s="51" t="s">
        <v>903</v>
      </c>
      <c r="AK24" s="51" t="s">
        <v>673</v>
      </c>
      <c r="AL24" s="51" t="s">
        <v>904</v>
      </c>
      <c r="AM24" s="51" t="s">
        <v>674</v>
      </c>
      <c r="AN24" s="51" t="s">
        <v>675</v>
      </c>
      <c r="AO24" s="51" t="s">
        <v>676</v>
      </c>
      <c r="AP24" s="51" t="s">
        <v>677</v>
      </c>
      <c r="AQ24" s="51" t="s">
        <v>678</v>
      </c>
      <c r="AR24" s="143">
        <v>43496</v>
      </c>
      <c r="AS24" s="61" t="s">
        <v>352</v>
      </c>
      <c r="AT24" s="66" t="s">
        <v>394</v>
      </c>
      <c r="AU24" s="60">
        <v>43594</v>
      </c>
      <c r="AV24" s="67" t="s">
        <v>404</v>
      </c>
      <c r="AW24" s="63" t="s">
        <v>679</v>
      </c>
      <c r="AX24" s="60">
        <v>43916</v>
      </c>
      <c r="AY24" s="61" t="s">
        <v>393</v>
      </c>
      <c r="AZ24" s="66" t="s">
        <v>667</v>
      </c>
      <c r="BA24" s="60">
        <v>44169</v>
      </c>
      <c r="BB24" s="67" t="s">
        <v>415</v>
      </c>
      <c r="BC24" s="63" t="s">
        <v>680</v>
      </c>
      <c r="BD24" s="60">
        <v>44249</v>
      </c>
      <c r="BE24" s="61" t="s">
        <v>392</v>
      </c>
      <c r="BF24" s="66" t="s">
        <v>681</v>
      </c>
      <c r="BG24" s="60">
        <v>44448</v>
      </c>
      <c r="BH24" s="67" t="s">
        <v>415</v>
      </c>
      <c r="BI24" s="63" t="s">
        <v>682</v>
      </c>
      <c r="BJ24" s="60">
        <v>44546</v>
      </c>
      <c r="BK24" s="61" t="s">
        <v>352</v>
      </c>
      <c r="BL24" s="66" t="s">
        <v>683</v>
      </c>
      <c r="BM24" s="60">
        <v>44599</v>
      </c>
      <c r="BN24" s="67" t="s">
        <v>415</v>
      </c>
      <c r="BO24" s="63" t="s">
        <v>905</v>
      </c>
      <c r="BP24" s="60">
        <v>44721</v>
      </c>
      <c r="BQ24" s="61" t="s">
        <v>415</v>
      </c>
      <c r="BR24" s="66" t="s">
        <v>906</v>
      </c>
      <c r="BS24" s="60" t="s">
        <v>367</v>
      </c>
      <c r="BT24" s="67" t="s">
        <v>368</v>
      </c>
      <c r="BU24" s="63" t="s">
        <v>367</v>
      </c>
      <c r="BV24" s="60" t="s">
        <v>367</v>
      </c>
      <c r="BW24" s="61" t="s">
        <v>368</v>
      </c>
      <c r="BX24" s="66" t="s">
        <v>367</v>
      </c>
      <c r="BY24" s="60" t="s">
        <v>367</v>
      </c>
      <c r="BZ24" s="67" t="s">
        <v>368</v>
      </c>
      <c r="CA24" s="69" t="s">
        <v>367</v>
      </c>
      <c r="CB24" s="111" t="str">
        <f>VLOOKUP(A24,Datos!$C$2:$AJ$25,34,0)</f>
        <v>Dirección Distrital de Archivo de Bogotá</v>
      </c>
    </row>
    <row r="25" spans="1:80" ht="399.95" customHeight="1" x14ac:dyDescent="0.2">
      <c r="A25" s="164" t="s">
        <v>284</v>
      </c>
      <c r="B25" s="73" t="s">
        <v>684</v>
      </c>
      <c r="C25" s="51" t="s">
        <v>685</v>
      </c>
      <c r="D25" s="73" t="s">
        <v>218</v>
      </c>
      <c r="E25" s="153" t="s">
        <v>111</v>
      </c>
      <c r="F25" s="51" t="s">
        <v>686</v>
      </c>
      <c r="G25" s="139" t="s">
        <v>696</v>
      </c>
      <c r="H25" s="73" t="s">
        <v>63</v>
      </c>
      <c r="I25" s="73" t="s">
        <v>387</v>
      </c>
      <c r="J25" s="73" t="s">
        <v>78</v>
      </c>
      <c r="K25" s="51" t="s">
        <v>697</v>
      </c>
      <c r="L25" s="51" t="s">
        <v>687</v>
      </c>
      <c r="M25" s="51" t="s">
        <v>698</v>
      </c>
      <c r="N25" s="51" t="s">
        <v>388</v>
      </c>
      <c r="O25" s="51" t="s">
        <v>349</v>
      </c>
      <c r="P25" s="51" t="s">
        <v>389</v>
      </c>
      <c r="Q25" s="51" t="s">
        <v>376</v>
      </c>
      <c r="R25" s="75" t="s">
        <v>331</v>
      </c>
      <c r="S25" s="140">
        <v>0.2</v>
      </c>
      <c r="T25" s="75" t="s">
        <v>101</v>
      </c>
      <c r="U25" s="140">
        <v>0.6</v>
      </c>
      <c r="V25" s="73" t="s">
        <v>84</v>
      </c>
      <c r="W25" s="51" t="s">
        <v>699</v>
      </c>
      <c r="X25" s="75" t="s">
        <v>331</v>
      </c>
      <c r="Y25" s="141">
        <v>4.3199999999999995E-2</v>
      </c>
      <c r="Z25" s="75" t="s">
        <v>101</v>
      </c>
      <c r="AA25" s="141">
        <v>0.25312499999999999</v>
      </c>
      <c r="AB25" s="73" t="s">
        <v>84</v>
      </c>
      <c r="AC25" s="51" t="s">
        <v>699</v>
      </c>
      <c r="AD25" s="73" t="s">
        <v>379</v>
      </c>
      <c r="AE25" s="51" t="s">
        <v>350</v>
      </c>
      <c r="AF25" s="51" t="s">
        <v>350</v>
      </c>
      <c r="AG25" s="51" t="s">
        <v>350</v>
      </c>
      <c r="AH25" s="51" t="s">
        <v>350</v>
      </c>
      <c r="AI25" s="51" t="s">
        <v>350</v>
      </c>
      <c r="AJ25" s="51" t="s">
        <v>700</v>
      </c>
      <c r="AK25" s="51" t="s">
        <v>701</v>
      </c>
      <c r="AL25" s="51" t="s">
        <v>702</v>
      </c>
      <c r="AM25" s="51" t="s">
        <v>703</v>
      </c>
      <c r="AN25" s="51" t="s">
        <v>704</v>
      </c>
      <c r="AO25" s="51" t="s">
        <v>705</v>
      </c>
      <c r="AP25" s="51" t="s">
        <v>688</v>
      </c>
      <c r="AQ25" s="51" t="s">
        <v>706</v>
      </c>
      <c r="AR25" s="143">
        <v>43599</v>
      </c>
      <c r="AS25" s="61" t="s">
        <v>352</v>
      </c>
      <c r="AT25" s="66" t="s">
        <v>689</v>
      </c>
      <c r="AU25" s="60">
        <v>43767</v>
      </c>
      <c r="AV25" s="67" t="s">
        <v>419</v>
      </c>
      <c r="AW25" s="63" t="s">
        <v>707</v>
      </c>
      <c r="AX25" s="60">
        <v>43901</v>
      </c>
      <c r="AY25" s="61" t="s">
        <v>393</v>
      </c>
      <c r="AZ25" s="66" t="s">
        <v>708</v>
      </c>
      <c r="BA25" s="60">
        <v>44074</v>
      </c>
      <c r="BB25" s="67" t="s">
        <v>360</v>
      </c>
      <c r="BC25" s="63" t="s">
        <v>690</v>
      </c>
      <c r="BD25" s="60">
        <v>44169</v>
      </c>
      <c r="BE25" s="61" t="s">
        <v>415</v>
      </c>
      <c r="BF25" s="66" t="s">
        <v>709</v>
      </c>
      <c r="BG25" s="60">
        <v>44244</v>
      </c>
      <c r="BH25" s="67" t="s">
        <v>415</v>
      </c>
      <c r="BI25" s="63" t="s">
        <v>710</v>
      </c>
      <c r="BJ25" s="60">
        <v>44249</v>
      </c>
      <c r="BK25" s="61" t="s">
        <v>358</v>
      </c>
      <c r="BL25" s="66" t="s">
        <v>691</v>
      </c>
      <c r="BM25" s="60">
        <v>44419</v>
      </c>
      <c r="BN25" s="67" t="s">
        <v>360</v>
      </c>
      <c r="BO25" s="63" t="s">
        <v>692</v>
      </c>
      <c r="BP25" s="60">
        <v>44544</v>
      </c>
      <c r="BQ25" s="61" t="s">
        <v>352</v>
      </c>
      <c r="BR25" s="66" t="s">
        <v>693</v>
      </c>
      <c r="BS25" s="60">
        <v>44645</v>
      </c>
      <c r="BT25" s="67" t="s">
        <v>358</v>
      </c>
      <c r="BU25" s="63" t="s">
        <v>694</v>
      </c>
      <c r="BV25" s="60" t="s">
        <v>367</v>
      </c>
      <c r="BW25" s="61" t="s">
        <v>368</v>
      </c>
      <c r="BX25" s="66" t="s">
        <v>367</v>
      </c>
      <c r="BY25" s="60" t="s">
        <v>367</v>
      </c>
      <c r="BZ25" s="67" t="s">
        <v>368</v>
      </c>
      <c r="CA25" s="69" t="s">
        <v>367</v>
      </c>
      <c r="CB25" s="111" t="str">
        <f>VLOOKUP(A25,Datos!$C$2:$AJ$25,34,0)</f>
        <v>Oficina Jurídica</v>
      </c>
    </row>
    <row r="26" spans="1:80" ht="399.95" customHeight="1" x14ac:dyDescent="0.2">
      <c r="A26" s="164" t="s">
        <v>180</v>
      </c>
      <c r="B26" s="73" t="s">
        <v>711</v>
      </c>
      <c r="C26" s="51" t="s">
        <v>712</v>
      </c>
      <c r="D26" s="73" t="s">
        <v>169</v>
      </c>
      <c r="E26" s="153" t="s">
        <v>111</v>
      </c>
      <c r="F26" s="51" t="s">
        <v>719</v>
      </c>
      <c r="G26" s="139" t="s">
        <v>720</v>
      </c>
      <c r="H26" s="73" t="s">
        <v>63</v>
      </c>
      <c r="I26" s="73" t="s">
        <v>498</v>
      </c>
      <c r="J26" s="73" t="s">
        <v>78</v>
      </c>
      <c r="K26" s="51" t="s">
        <v>721</v>
      </c>
      <c r="L26" s="51" t="s">
        <v>722</v>
      </c>
      <c r="M26" s="51" t="s">
        <v>723</v>
      </c>
      <c r="N26" s="51" t="s">
        <v>713</v>
      </c>
      <c r="O26" s="51" t="s">
        <v>349</v>
      </c>
      <c r="P26" s="51" t="s">
        <v>547</v>
      </c>
      <c r="Q26" s="51" t="s">
        <v>376</v>
      </c>
      <c r="R26" s="75" t="s">
        <v>331</v>
      </c>
      <c r="S26" s="140">
        <v>0.2</v>
      </c>
      <c r="T26" s="75" t="s">
        <v>101</v>
      </c>
      <c r="U26" s="140">
        <v>0.6</v>
      </c>
      <c r="V26" s="73" t="s">
        <v>84</v>
      </c>
      <c r="W26" s="51" t="s">
        <v>724</v>
      </c>
      <c r="X26" s="75" t="s">
        <v>331</v>
      </c>
      <c r="Y26" s="141">
        <v>5.3343359999999994E-3</v>
      </c>
      <c r="Z26" s="75" t="s">
        <v>101</v>
      </c>
      <c r="AA26" s="141">
        <v>0.44999999999999996</v>
      </c>
      <c r="AB26" s="73" t="s">
        <v>84</v>
      </c>
      <c r="AC26" s="51" t="s">
        <v>725</v>
      </c>
      <c r="AD26" s="73" t="s">
        <v>379</v>
      </c>
      <c r="AE26" s="51" t="s">
        <v>350</v>
      </c>
      <c r="AF26" s="51" t="s">
        <v>350</v>
      </c>
      <c r="AG26" s="51" t="s">
        <v>350</v>
      </c>
      <c r="AH26" s="51" t="s">
        <v>350</v>
      </c>
      <c r="AI26" s="51" t="s">
        <v>350</v>
      </c>
      <c r="AJ26" s="51" t="s">
        <v>714</v>
      </c>
      <c r="AK26" s="51" t="s">
        <v>499</v>
      </c>
      <c r="AL26" s="51" t="s">
        <v>715</v>
      </c>
      <c r="AM26" s="51" t="s">
        <v>716</v>
      </c>
      <c r="AN26" s="51" t="s">
        <v>717</v>
      </c>
      <c r="AO26" s="51" t="s">
        <v>726</v>
      </c>
      <c r="AP26" s="51" t="s">
        <v>718</v>
      </c>
      <c r="AQ26" s="51" t="s">
        <v>727</v>
      </c>
      <c r="AR26" s="143">
        <v>43593</v>
      </c>
      <c r="AS26" s="61" t="s">
        <v>352</v>
      </c>
      <c r="AT26" s="66" t="s">
        <v>728</v>
      </c>
      <c r="AU26" s="60">
        <v>43784</v>
      </c>
      <c r="AV26" s="67" t="s">
        <v>354</v>
      </c>
      <c r="AW26" s="63" t="s">
        <v>729</v>
      </c>
      <c r="AX26" s="60">
        <v>43895</v>
      </c>
      <c r="AY26" s="61" t="s">
        <v>392</v>
      </c>
      <c r="AZ26" s="66" t="s">
        <v>504</v>
      </c>
      <c r="BA26" s="60">
        <v>44062</v>
      </c>
      <c r="BB26" s="67" t="s">
        <v>393</v>
      </c>
      <c r="BC26" s="63" t="s">
        <v>505</v>
      </c>
      <c r="BD26" s="60">
        <v>44169</v>
      </c>
      <c r="BE26" s="61" t="s">
        <v>404</v>
      </c>
      <c r="BF26" s="66" t="s">
        <v>730</v>
      </c>
      <c r="BG26" s="60">
        <v>44246</v>
      </c>
      <c r="BH26" s="67" t="s">
        <v>392</v>
      </c>
      <c r="BI26" s="63" t="s">
        <v>731</v>
      </c>
      <c r="BJ26" s="60">
        <v>44442</v>
      </c>
      <c r="BK26" s="61" t="s">
        <v>391</v>
      </c>
      <c r="BL26" s="66" t="s">
        <v>732</v>
      </c>
      <c r="BM26" s="60">
        <v>44536</v>
      </c>
      <c r="BN26" s="67" t="s">
        <v>404</v>
      </c>
      <c r="BO26" s="63" t="s">
        <v>366</v>
      </c>
      <c r="BP26" s="60" t="s">
        <v>367</v>
      </c>
      <c r="BQ26" s="61" t="s">
        <v>368</v>
      </c>
      <c r="BR26" s="66" t="s">
        <v>367</v>
      </c>
      <c r="BS26" s="60" t="s">
        <v>367</v>
      </c>
      <c r="BT26" s="67" t="s">
        <v>368</v>
      </c>
      <c r="BU26" s="63" t="s">
        <v>367</v>
      </c>
      <c r="BV26" s="60" t="s">
        <v>367</v>
      </c>
      <c r="BW26" s="61" t="s">
        <v>368</v>
      </c>
      <c r="BX26" s="66" t="s">
        <v>367</v>
      </c>
      <c r="BY26" s="60" t="s">
        <v>367</v>
      </c>
      <c r="BZ26" s="67" t="s">
        <v>368</v>
      </c>
      <c r="CA26" s="69" t="s">
        <v>367</v>
      </c>
      <c r="CB26" s="111" t="str">
        <f>VLOOKUP(A26,Datos!$C$2:$AJ$25,34,0)</f>
        <v>Oficina de Tecnologías de la Información y las Comunicaciones</v>
      </c>
    </row>
    <row r="27" spans="1:80" ht="399.95" customHeight="1" x14ac:dyDescent="0.2">
      <c r="A27" s="164" t="s">
        <v>280</v>
      </c>
      <c r="B27" s="73" t="s">
        <v>733</v>
      </c>
      <c r="C27" s="51" t="s">
        <v>734</v>
      </c>
      <c r="D27" s="73" t="s">
        <v>198</v>
      </c>
      <c r="E27" s="153" t="s">
        <v>111</v>
      </c>
      <c r="F27" s="51" t="s">
        <v>737</v>
      </c>
      <c r="G27" s="139" t="s">
        <v>738</v>
      </c>
      <c r="H27" s="73" t="s">
        <v>63</v>
      </c>
      <c r="I27" s="73" t="s">
        <v>371</v>
      </c>
      <c r="J27" s="73" t="s">
        <v>78</v>
      </c>
      <c r="K27" s="51" t="s">
        <v>739</v>
      </c>
      <c r="L27" s="51" t="s">
        <v>373</v>
      </c>
      <c r="M27" s="51" t="s">
        <v>740</v>
      </c>
      <c r="N27" s="51" t="s">
        <v>388</v>
      </c>
      <c r="O27" s="51" t="s">
        <v>349</v>
      </c>
      <c r="P27" s="51" t="s">
        <v>375</v>
      </c>
      <c r="Q27" s="51" t="s">
        <v>376</v>
      </c>
      <c r="R27" s="75" t="s">
        <v>332</v>
      </c>
      <c r="S27" s="140">
        <v>0.6</v>
      </c>
      <c r="T27" s="75" t="s">
        <v>77</v>
      </c>
      <c r="U27" s="140">
        <v>0.8</v>
      </c>
      <c r="V27" s="73" t="s">
        <v>274</v>
      </c>
      <c r="W27" s="51" t="s">
        <v>741</v>
      </c>
      <c r="X27" s="75" t="s">
        <v>331</v>
      </c>
      <c r="Y27" s="141">
        <v>0.1764</v>
      </c>
      <c r="Z27" s="75" t="s">
        <v>77</v>
      </c>
      <c r="AA27" s="141">
        <v>0.45000000000000007</v>
      </c>
      <c r="AB27" s="73" t="s">
        <v>274</v>
      </c>
      <c r="AC27" s="51" t="s">
        <v>742</v>
      </c>
      <c r="AD27" s="73" t="s">
        <v>379</v>
      </c>
      <c r="AE27" s="51" t="s">
        <v>743</v>
      </c>
      <c r="AF27" s="51" t="s">
        <v>735</v>
      </c>
      <c r="AG27" s="51" t="s">
        <v>736</v>
      </c>
      <c r="AH27" s="51" t="s">
        <v>665</v>
      </c>
      <c r="AI27" s="51" t="s">
        <v>666</v>
      </c>
      <c r="AJ27" s="51" t="s">
        <v>744</v>
      </c>
      <c r="AK27" s="51" t="s">
        <v>745</v>
      </c>
      <c r="AL27" s="51" t="s">
        <v>746</v>
      </c>
      <c r="AM27" s="51" t="s">
        <v>747</v>
      </c>
      <c r="AN27" s="51" t="s">
        <v>748</v>
      </c>
      <c r="AO27" s="51" t="s">
        <v>749</v>
      </c>
      <c r="AP27" s="51" t="s">
        <v>750</v>
      </c>
      <c r="AQ27" s="51" t="s">
        <v>751</v>
      </c>
      <c r="AR27" s="143">
        <v>44547</v>
      </c>
      <c r="AS27" s="61" t="s">
        <v>352</v>
      </c>
      <c r="AT27" s="66" t="s">
        <v>689</v>
      </c>
      <c r="AU27" s="60">
        <v>44600</v>
      </c>
      <c r="AV27" s="67" t="s">
        <v>415</v>
      </c>
      <c r="AW27" s="63" t="s">
        <v>752</v>
      </c>
      <c r="AX27" s="60" t="s">
        <v>367</v>
      </c>
      <c r="AY27" s="61" t="s">
        <v>368</v>
      </c>
      <c r="AZ27" s="66" t="s">
        <v>367</v>
      </c>
      <c r="BA27" s="60" t="s">
        <v>367</v>
      </c>
      <c r="BB27" s="67" t="s">
        <v>368</v>
      </c>
      <c r="BC27" s="63" t="s">
        <v>367</v>
      </c>
      <c r="BD27" s="60" t="s">
        <v>367</v>
      </c>
      <c r="BE27" s="61" t="s">
        <v>368</v>
      </c>
      <c r="BF27" s="66" t="s">
        <v>367</v>
      </c>
      <c r="BG27" s="60" t="s">
        <v>367</v>
      </c>
      <c r="BH27" s="67" t="s">
        <v>368</v>
      </c>
      <c r="BI27" s="63" t="s">
        <v>367</v>
      </c>
      <c r="BJ27" s="60" t="s">
        <v>367</v>
      </c>
      <c r="BK27" s="61" t="s">
        <v>368</v>
      </c>
      <c r="BL27" s="66" t="s">
        <v>367</v>
      </c>
      <c r="BM27" s="60" t="s">
        <v>367</v>
      </c>
      <c r="BN27" s="67" t="s">
        <v>368</v>
      </c>
      <c r="BO27" s="63" t="s">
        <v>367</v>
      </c>
      <c r="BP27" s="60" t="s">
        <v>367</v>
      </c>
      <c r="BQ27" s="61" t="s">
        <v>368</v>
      </c>
      <c r="BR27" s="66" t="s">
        <v>367</v>
      </c>
      <c r="BS27" s="60" t="s">
        <v>367</v>
      </c>
      <c r="BT27" s="67" t="s">
        <v>368</v>
      </c>
      <c r="BU27" s="63" t="s">
        <v>367</v>
      </c>
      <c r="BV27" s="60" t="s">
        <v>367</v>
      </c>
      <c r="BW27" s="61" t="s">
        <v>368</v>
      </c>
      <c r="BX27" s="66" t="s">
        <v>367</v>
      </c>
      <c r="BY27" s="60" t="s">
        <v>367</v>
      </c>
      <c r="BZ27" s="67" t="s">
        <v>368</v>
      </c>
      <c r="CA27" s="69" t="s">
        <v>367</v>
      </c>
      <c r="CB27" s="111" t="str">
        <f>VLOOKUP(A27,Datos!$C$2:$AJ$25,34,0)</f>
        <v>Dirección de Talento Humano</v>
      </c>
    </row>
    <row r="28" spans="1:80" ht="399.95" customHeight="1" x14ac:dyDescent="0.2">
      <c r="A28" s="164" t="s">
        <v>199</v>
      </c>
      <c r="B28" s="73" t="s">
        <v>753</v>
      </c>
      <c r="C28" s="51" t="s">
        <v>754</v>
      </c>
      <c r="D28" s="73" t="s">
        <v>194</v>
      </c>
      <c r="E28" s="153" t="s">
        <v>111</v>
      </c>
      <c r="F28" s="51" t="s">
        <v>758</v>
      </c>
      <c r="G28" s="139" t="s">
        <v>759</v>
      </c>
      <c r="H28" s="73" t="s">
        <v>63</v>
      </c>
      <c r="I28" s="73" t="s">
        <v>371</v>
      </c>
      <c r="J28" s="73" t="s">
        <v>78</v>
      </c>
      <c r="K28" s="51" t="s">
        <v>760</v>
      </c>
      <c r="L28" s="51" t="s">
        <v>761</v>
      </c>
      <c r="M28" s="51" t="s">
        <v>762</v>
      </c>
      <c r="N28" s="51" t="s">
        <v>388</v>
      </c>
      <c r="O28" s="51" t="s">
        <v>349</v>
      </c>
      <c r="P28" s="51" t="s">
        <v>389</v>
      </c>
      <c r="Q28" s="51" t="s">
        <v>376</v>
      </c>
      <c r="R28" s="75" t="s">
        <v>331</v>
      </c>
      <c r="S28" s="140">
        <v>0.2</v>
      </c>
      <c r="T28" s="75" t="s">
        <v>77</v>
      </c>
      <c r="U28" s="140">
        <v>0.8</v>
      </c>
      <c r="V28" s="73" t="s">
        <v>274</v>
      </c>
      <c r="W28" s="51" t="s">
        <v>763</v>
      </c>
      <c r="X28" s="75" t="s">
        <v>331</v>
      </c>
      <c r="Y28" s="141">
        <v>2.4695999999999999E-2</v>
      </c>
      <c r="Z28" s="75" t="s">
        <v>77</v>
      </c>
      <c r="AA28" s="141">
        <v>0.45000000000000007</v>
      </c>
      <c r="AB28" s="73" t="s">
        <v>274</v>
      </c>
      <c r="AC28" s="51" t="s">
        <v>764</v>
      </c>
      <c r="AD28" s="73" t="s">
        <v>379</v>
      </c>
      <c r="AE28" s="51" t="s">
        <v>350</v>
      </c>
      <c r="AF28" s="51" t="s">
        <v>350</v>
      </c>
      <c r="AG28" s="51" t="s">
        <v>350</v>
      </c>
      <c r="AH28" s="51" t="s">
        <v>350</v>
      </c>
      <c r="AI28" s="51" t="s">
        <v>350</v>
      </c>
      <c r="AJ28" s="51" t="s">
        <v>765</v>
      </c>
      <c r="AK28" s="51" t="s">
        <v>766</v>
      </c>
      <c r="AL28" s="51" t="s">
        <v>767</v>
      </c>
      <c r="AM28" s="51" t="s">
        <v>432</v>
      </c>
      <c r="AN28" s="51" t="s">
        <v>768</v>
      </c>
      <c r="AO28" s="51" t="s">
        <v>769</v>
      </c>
      <c r="AP28" s="51" t="s">
        <v>770</v>
      </c>
      <c r="AQ28" s="51" t="s">
        <v>771</v>
      </c>
      <c r="AR28" s="143">
        <v>43592</v>
      </c>
      <c r="AS28" s="61" t="s">
        <v>352</v>
      </c>
      <c r="AT28" s="66" t="s">
        <v>689</v>
      </c>
      <c r="AU28" s="60">
        <v>43768</v>
      </c>
      <c r="AV28" s="67" t="s">
        <v>419</v>
      </c>
      <c r="AW28" s="63" t="s">
        <v>772</v>
      </c>
      <c r="AX28" s="60">
        <v>43902</v>
      </c>
      <c r="AY28" s="61" t="s">
        <v>461</v>
      </c>
      <c r="AZ28" s="66" t="s">
        <v>773</v>
      </c>
      <c r="BA28" s="60">
        <v>44071</v>
      </c>
      <c r="BB28" s="67" t="s">
        <v>363</v>
      </c>
      <c r="BC28" s="63" t="s">
        <v>774</v>
      </c>
      <c r="BD28" s="60">
        <v>44167</v>
      </c>
      <c r="BE28" s="61" t="s">
        <v>494</v>
      </c>
      <c r="BF28" s="66" t="s">
        <v>775</v>
      </c>
      <c r="BG28" s="60">
        <v>44243</v>
      </c>
      <c r="BH28" s="67" t="s">
        <v>415</v>
      </c>
      <c r="BI28" s="63" t="s">
        <v>755</v>
      </c>
      <c r="BJ28" s="60">
        <v>44316</v>
      </c>
      <c r="BK28" s="61" t="s">
        <v>360</v>
      </c>
      <c r="BL28" s="66" t="s">
        <v>757</v>
      </c>
      <c r="BM28" s="60">
        <v>44407</v>
      </c>
      <c r="BN28" s="67" t="s">
        <v>415</v>
      </c>
      <c r="BO28" s="63" t="s">
        <v>756</v>
      </c>
      <c r="BP28" s="60">
        <v>44546</v>
      </c>
      <c r="BQ28" s="61" t="s">
        <v>352</v>
      </c>
      <c r="BR28" s="66" t="s">
        <v>776</v>
      </c>
      <c r="BS28" s="60">
        <v>44802</v>
      </c>
      <c r="BT28" s="67" t="s">
        <v>360</v>
      </c>
      <c r="BU28" s="63" t="s">
        <v>912</v>
      </c>
      <c r="BV28" s="60" t="s">
        <v>367</v>
      </c>
      <c r="BW28" s="61" t="s">
        <v>368</v>
      </c>
      <c r="BX28" s="66" t="s">
        <v>367</v>
      </c>
      <c r="BY28" s="60" t="s">
        <v>367</v>
      </c>
      <c r="BZ28" s="67" t="s">
        <v>368</v>
      </c>
      <c r="CA28" s="69" t="s">
        <v>367</v>
      </c>
      <c r="CB28" s="111" t="str">
        <f>VLOOKUP(A28,Datos!$C$2:$AJ$25,34,0)</f>
        <v>Subdirección de Servicios Administrativos</v>
      </c>
    </row>
    <row r="29" spans="1:80" ht="399.95" customHeight="1" x14ac:dyDescent="0.2">
      <c r="A29" s="164" t="s">
        <v>281</v>
      </c>
      <c r="B29" s="73" t="s">
        <v>208</v>
      </c>
      <c r="C29" s="51" t="s">
        <v>777</v>
      </c>
      <c r="D29" s="73" t="s">
        <v>194</v>
      </c>
      <c r="E29" s="153" t="s">
        <v>111</v>
      </c>
      <c r="F29" s="51" t="s">
        <v>781</v>
      </c>
      <c r="G29" s="139" t="s">
        <v>782</v>
      </c>
      <c r="H29" s="73" t="s">
        <v>63</v>
      </c>
      <c r="I29" s="73" t="s">
        <v>387</v>
      </c>
      <c r="J29" s="73" t="s">
        <v>52</v>
      </c>
      <c r="K29" s="51" t="s">
        <v>779</v>
      </c>
      <c r="L29" s="51" t="s">
        <v>783</v>
      </c>
      <c r="M29" s="51" t="s">
        <v>784</v>
      </c>
      <c r="N29" s="51" t="s">
        <v>388</v>
      </c>
      <c r="O29" s="51" t="s">
        <v>349</v>
      </c>
      <c r="P29" s="51" t="s">
        <v>389</v>
      </c>
      <c r="Q29" s="51" t="s">
        <v>376</v>
      </c>
      <c r="R29" s="75" t="s">
        <v>331</v>
      </c>
      <c r="S29" s="140">
        <v>0.2</v>
      </c>
      <c r="T29" s="75" t="s">
        <v>77</v>
      </c>
      <c r="U29" s="140">
        <v>0.8</v>
      </c>
      <c r="V29" s="73" t="s">
        <v>274</v>
      </c>
      <c r="W29" s="51" t="s">
        <v>785</v>
      </c>
      <c r="X29" s="75" t="s">
        <v>331</v>
      </c>
      <c r="Y29" s="141">
        <v>8.3999999999999991E-2</v>
      </c>
      <c r="Z29" s="75" t="s">
        <v>77</v>
      </c>
      <c r="AA29" s="141">
        <v>0.33750000000000002</v>
      </c>
      <c r="AB29" s="73" t="s">
        <v>274</v>
      </c>
      <c r="AC29" s="51" t="s">
        <v>451</v>
      </c>
      <c r="AD29" s="73" t="s">
        <v>379</v>
      </c>
      <c r="AE29" s="51" t="s">
        <v>350</v>
      </c>
      <c r="AF29" s="51" t="s">
        <v>350</v>
      </c>
      <c r="AG29" s="51" t="s">
        <v>350</v>
      </c>
      <c r="AH29" s="51" t="s">
        <v>350</v>
      </c>
      <c r="AI29" s="51" t="s">
        <v>350</v>
      </c>
      <c r="AJ29" s="51" t="s">
        <v>786</v>
      </c>
      <c r="AK29" s="51" t="s">
        <v>787</v>
      </c>
      <c r="AL29" s="51" t="s">
        <v>788</v>
      </c>
      <c r="AM29" s="51" t="s">
        <v>747</v>
      </c>
      <c r="AN29" s="51" t="s">
        <v>433</v>
      </c>
      <c r="AO29" s="51" t="s">
        <v>789</v>
      </c>
      <c r="AP29" s="51" t="s">
        <v>790</v>
      </c>
      <c r="AQ29" s="51" t="s">
        <v>791</v>
      </c>
      <c r="AR29" s="143">
        <v>43593</v>
      </c>
      <c r="AS29" s="61" t="s">
        <v>352</v>
      </c>
      <c r="AT29" s="66" t="s">
        <v>394</v>
      </c>
      <c r="AU29" s="60">
        <v>43783</v>
      </c>
      <c r="AV29" s="67" t="s">
        <v>352</v>
      </c>
      <c r="AW29" s="63" t="s">
        <v>792</v>
      </c>
      <c r="AX29" s="60">
        <v>43914</v>
      </c>
      <c r="AY29" s="61" t="s">
        <v>461</v>
      </c>
      <c r="AZ29" s="66" t="s">
        <v>793</v>
      </c>
      <c r="BA29" s="60">
        <v>44074</v>
      </c>
      <c r="BB29" s="67" t="s">
        <v>391</v>
      </c>
      <c r="BC29" s="63" t="s">
        <v>778</v>
      </c>
      <c r="BD29" s="60">
        <v>44168</v>
      </c>
      <c r="BE29" s="61" t="s">
        <v>415</v>
      </c>
      <c r="BF29" s="66" t="s">
        <v>780</v>
      </c>
      <c r="BG29" s="60">
        <v>44249</v>
      </c>
      <c r="BH29" s="67" t="s">
        <v>415</v>
      </c>
      <c r="BI29" s="63" t="s">
        <v>794</v>
      </c>
      <c r="BJ29" s="60">
        <v>44540</v>
      </c>
      <c r="BK29" s="61" t="s">
        <v>352</v>
      </c>
      <c r="BL29" s="66" t="s">
        <v>795</v>
      </c>
      <c r="BM29" s="60" t="s">
        <v>367</v>
      </c>
      <c r="BN29" s="67" t="s">
        <v>368</v>
      </c>
      <c r="BO29" s="63" t="s">
        <v>367</v>
      </c>
      <c r="BP29" s="60" t="s">
        <v>367</v>
      </c>
      <c r="BQ29" s="61" t="s">
        <v>368</v>
      </c>
      <c r="BR29" s="66" t="s">
        <v>367</v>
      </c>
      <c r="BS29" s="60" t="s">
        <v>367</v>
      </c>
      <c r="BT29" s="67" t="s">
        <v>368</v>
      </c>
      <c r="BU29" s="63" t="s">
        <v>367</v>
      </c>
      <c r="BV29" s="60" t="s">
        <v>367</v>
      </c>
      <c r="BW29" s="61" t="s">
        <v>368</v>
      </c>
      <c r="BX29" s="66" t="s">
        <v>367</v>
      </c>
      <c r="BY29" s="60" t="s">
        <v>367</v>
      </c>
      <c r="BZ29" s="67" t="s">
        <v>368</v>
      </c>
      <c r="CA29" s="69" t="s">
        <v>367</v>
      </c>
      <c r="CB29" s="111" t="str">
        <f>VLOOKUP(A29,Datos!$C$2:$AJ$25,34,0)</f>
        <v>Subdirección de Servicios Administrativos</v>
      </c>
    </row>
    <row r="30" spans="1:80" ht="399.95" customHeight="1" x14ac:dyDescent="0.2">
      <c r="A30" s="164" t="s">
        <v>282</v>
      </c>
      <c r="B30" s="73" t="s">
        <v>796</v>
      </c>
      <c r="C30" s="51" t="s">
        <v>797</v>
      </c>
      <c r="D30" s="73" t="s">
        <v>212</v>
      </c>
      <c r="E30" s="153" t="s">
        <v>90</v>
      </c>
      <c r="F30" s="51" t="s">
        <v>799</v>
      </c>
      <c r="G30" s="139" t="s">
        <v>800</v>
      </c>
      <c r="H30" s="73" t="s">
        <v>63</v>
      </c>
      <c r="I30" s="73" t="s">
        <v>371</v>
      </c>
      <c r="J30" s="73" t="s">
        <v>78</v>
      </c>
      <c r="K30" s="51" t="s">
        <v>801</v>
      </c>
      <c r="L30" s="51" t="s">
        <v>802</v>
      </c>
      <c r="M30" s="51" t="s">
        <v>803</v>
      </c>
      <c r="N30" s="51" t="s">
        <v>798</v>
      </c>
      <c r="O30" s="51" t="s">
        <v>349</v>
      </c>
      <c r="P30" s="51" t="s">
        <v>375</v>
      </c>
      <c r="Q30" s="51" t="s">
        <v>376</v>
      </c>
      <c r="R30" s="75" t="s">
        <v>331</v>
      </c>
      <c r="S30" s="140">
        <v>0.2</v>
      </c>
      <c r="T30" s="75" t="s">
        <v>77</v>
      </c>
      <c r="U30" s="140">
        <v>0.8</v>
      </c>
      <c r="V30" s="73" t="s">
        <v>274</v>
      </c>
      <c r="W30" s="51" t="s">
        <v>804</v>
      </c>
      <c r="X30" s="75" t="s">
        <v>331</v>
      </c>
      <c r="Y30" s="141">
        <v>2.1167999999999999E-2</v>
      </c>
      <c r="Z30" s="75" t="s">
        <v>77</v>
      </c>
      <c r="AA30" s="141">
        <v>0.60000000000000009</v>
      </c>
      <c r="AB30" s="73" t="s">
        <v>274</v>
      </c>
      <c r="AC30" s="51" t="s">
        <v>805</v>
      </c>
      <c r="AD30" s="73" t="s">
        <v>379</v>
      </c>
      <c r="AE30" s="51" t="s">
        <v>350</v>
      </c>
      <c r="AF30" s="51" t="s">
        <v>350</v>
      </c>
      <c r="AG30" s="51" t="s">
        <v>350</v>
      </c>
      <c r="AH30" s="51" t="s">
        <v>350</v>
      </c>
      <c r="AI30" s="51" t="s">
        <v>350</v>
      </c>
      <c r="AJ30" s="51" t="s">
        <v>806</v>
      </c>
      <c r="AK30" s="51" t="s">
        <v>807</v>
      </c>
      <c r="AL30" s="51" t="s">
        <v>808</v>
      </c>
      <c r="AM30" s="51" t="s">
        <v>642</v>
      </c>
      <c r="AN30" s="51" t="s">
        <v>809</v>
      </c>
      <c r="AO30" s="51" t="s">
        <v>810</v>
      </c>
      <c r="AP30" s="51" t="s">
        <v>811</v>
      </c>
      <c r="AQ30" s="51" t="s">
        <v>812</v>
      </c>
      <c r="AR30" s="143">
        <v>43496</v>
      </c>
      <c r="AS30" s="61" t="s">
        <v>352</v>
      </c>
      <c r="AT30" s="66" t="s">
        <v>390</v>
      </c>
      <c r="AU30" s="60">
        <v>43594</v>
      </c>
      <c r="AV30" s="67" t="s">
        <v>469</v>
      </c>
      <c r="AW30" s="63" t="s">
        <v>813</v>
      </c>
      <c r="AX30" s="60">
        <v>43769</v>
      </c>
      <c r="AY30" s="61" t="s">
        <v>391</v>
      </c>
      <c r="AZ30" s="66" t="s">
        <v>814</v>
      </c>
      <c r="BA30" s="60">
        <v>43921</v>
      </c>
      <c r="BB30" s="67" t="s">
        <v>695</v>
      </c>
      <c r="BC30" s="63" t="s">
        <v>815</v>
      </c>
      <c r="BD30" s="60">
        <v>44025</v>
      </c>
      <c r="BE30" s="61" t="s">
        <v>358</v>
      </c>
      <c r="BF30" s="66" t="s">
        <v>816</v>
      </c>
      <c r="BG30" s="60">
        <v>44534</v>
      </c>
      <c r="BH30" s="67" t="s">
        <v>415</v>
      </c>
      <c r="BI30" s="63" t="s">
        <v>817</v>
      </c>
      <c r="BJ30" s="60">
        <v>44249</v>
      </c>
      <c r="BK30" s="61" t="s">
        <v>392</v>
      </c>
      <c r="BL30" s="66" t="s">
        <v>818</v>
      </c>
      <c r="BM30" s="60">
        <v>44302</v>
      </c>
      <c r="BN30" s="67" t="s">
        <v>415</v>
      </c>
      <c r="BO30" s="63" t="s">
        <v>819</v>
      </c>
      <c r="BP30" s="60">
        <v>44543</v>
      </c>
      <c r="BQ30" s="61" t="s">
        <v>352</v>
      </c>
      <c r="BR30" s="66" t="s">
        <v>820</v>
      </c>
      <c r="BS30" s="60" t="s">
        <v>367</v>
      </c>
      <c r="BT30" s="67" t="s">
        <v>368</v>
      </c>
      <c r="BU30" s="63" t="s">
        <v>367</v>
      </c>
      <c r="BV30" s="60" t="s">
        <v>367</v>
      </c>
      <c r="BW30" s="61" t="s">
        <v>368</v>
      </c>
      <c r="BX30" s="66" t="s">
        <v>367</v>
      </c>
      <c r="BY30" s="60" t="s">
        <v>367</v>
      </c>
      <c r="BZ30" s="67" t="s">
        <v>368</v>
      </c>
      <c r="CA30" s="69" t="s">
        <v>367</v>
      </c>
      <c r="CB30" s="111" t="str">
        <f>VLOOKUP(A30,Datos!$C$2:$AJ$25,34,0)</f>
        <v>Dirección de Talento Humano</v>
      </c>
    </row>
    <row r="31" spans="1:80" ht="399.95" customHeight="1" x14ac:dyDescent="0.2">
      <c r="A31" s="164" t="s">
        <v>282</v>
      </c>
      <c r="B31" s="73" t="s">
        <v>796</v>
      </c>
      <c r="C31" s="51" t="s">
        <v>797</v>
      </c>
      <c r="D31" s="73" t="s">
        <v>212</v>
      </c>
      <c r="E31" s="153" t="s">
        <v>90</v>
      </c>
      <c r="F31" s="51" t="s">
        <v>821</v>
      </c>
      <c r="G31" s="139" t="s">
        <v>822</v>
      </c>
      <c r="H31" s="73" t="s">
        <v>63</v>
      </c>
      <c r="I31" s="73" t="s">
        <v>371</v>
      </c>
      <c r="J31" s="73" t="s">
        <v>78</v>
      </c>
      <c r="K31" s="51" t="s">
        <v>823</v>
      </c>
      <c r="L31" s="51" t="s">
        <v>802</v>
      </c>
      <c r="M31" s="51" t="s">
        <v>824</v>
      </c>
      <c r="N31" s="51" t="s">
        <v>798</v>
      </c>
      <c r="O31" s="51" t="s">
        <v>349</v>
      </c>
      <c r="P31" s="51" t="s">
        <v>375</v>
      </c>
      <c r="Q31" s="51" t="s">
        <v>376</v>
      </c>
      <c r="R31" s="75" t="s">
        <v>331</v>
      </c>
      <c r="S31" s="140">
        <v>0.2</v>
      </c>
      <c r="T31" s="75" t="s">
        <v>77</v>
      </c>
      <c r="U31" s="140">
        <v>0.8</v>
      </c>
      <c r="V31" s="73" t="s">
        <v>274</v>
      </c>
      <c r="W31" s="51" t="s">
        <v>804</v>
      </c>
      <c r="X31" s="75" t="s">
        <v>331</v>
      </c>
      <c r="Y31" s="141">
        <v>1.8143999999999997E-2</v>
      </c>
      <c r="Z31" s="75" t="s">
        <v>77</v>
      </c>
      <c r="AA31" s="141">
        <v>0.33750000000000002</v>
      </c>
      <c r="AB31" s="73" t="s">
        <v>274</v>
      </c>
      <c r="AC31" s="51" t="s">
        <v>805</v>
      </c>
      <c r="AD31" s="73" t="s">
        <v>379</v>
      </c>
      <c r="AE31" s="51" t="s">
        <v>350</v>
      </c>
      <c r="AF31" s="51" t="s">
        <v>350</v>
      </c>
      <c r="AG31" s="51" t="s">
        <v>350</v>
      </c>
      <c r="AH31" s="51" t="s">
        <v>350</v>
      </c>
      <c r="AI31" s="51" t="s">
        <v>350</v>
      </c>
      <c r="AJ31" s="51" t="s">
        <v>825</v>
      </c>
      <c r="AK31" s="51" t="s">
        <v>826</v>
      </c>
      <c r="AL31" s="51" t="s">
        <v>827</v>
      </c>
      <c r="AM31" s="51" t="s">
        <v>653</v>
      </c>
      <c r="AN31" s="51" t="s">
        <v>441</v>
      </c>
      <c r="AO31" s="51" t="s">
        <v>828</v>
      </c>
      <c r="AP31" s="51" t="s">
        <v>829</v>
      </c>
      <c r="AQ31" s="51" t="s">
        <v>830</v>
      </c>
      <c r="AR31" s="143">
        <v>43496</v>
      </c>
      <c r="AS31" s="61" t="s">
        <v>352</v>
      </c>
      <c r="AT31" s="66" t="s">
        <v>390</v>
      </c>
      <c r="AU31" s="60">
        <v>43593</v>
      </c>
      <c r="AV31" s="67" t="s">
        <v>469</v>
      </c>
      <c r="AW31" s="63" t="s">
        <v>831</v>
      </c>
      <c r="AX31" s="60">
        <v>43769</v>
      </c>
      <c r="AY31" s="61" t="s">
        <v>392</v>
      </c>
      <c r="AZ31" s="66" t="s">
        <v>832</v>
      </c>
      <c r="BA31" s="60">
        <v>43921</v>
      </c>
      <c r="BB31" s="67" t="s">
        <v>695</v>
      </c>
      <c r="BC31" s="63" t="s">
        <v>833</v>
      </c>
      <c r="BD31" s="60">
        <v>44025</v>
      </c>
      <c r="BE31" s="61" t="s">
        <v>358</v>
      </c>
      <c r="BF31" s="66" t="s">
        <v>834</v>
      </c>
      <c r="BG31" s="60">
        <v>44169</v>
      </c>
      <c r="BH31" s="67" t="s">
        <v>392</v>
      </c>
      <c r="BI31" s="63" t="s">
        <v>835</v>
      </c>
      <c r="BJ31" s="60">
        <v>44249</v>
      </c>
      <c r="BK31" s="61" t="s">
        <v>392</v>
      </c>
      <c r="BL31" s="66" t="s">
        <v>836</v>
      </c>
      <c r="BM31" s="60">
        <v>44302</v>
      </c>
      <c r="BN31" s="67" t="s">
        <v>415</v>
      </c>
      <c r="BO31" s="63" t="s">
        <v>837</v>
      </c>
      <c r="BP31" s="60">
        <v>44543</v>
      </c>
      <c r="BQ31" s="61" t="s">
        <v>352</v>
      </c>
      <c r="BR31" s="66" t="s">
        <v>838</v>
      </c>
      <c r="BS31" s="60" t="s">
        <v>367</v>
      </c>
      <c r="BT31" s="67" t="s">
        <v>368</v>
      </c>
      <c r="BU31" s="63" t="s">
        <v>367</v>
      </c>
      <c r="BV31" s="60" t="s">
        <v>367</v>
      </c>
      <c r="BW31" s="61" t="s">
        <v>368</v>
      </c>
      <c r="BX31" s="66" t="s">
        <v>367</v>
      </c>
      <c r="BY31" s="60" t="s">
        <v>367</v>
      </c>
      <c r="BZ31" s="67" t="s">
        <v>368</v>
      </c>
      <c r="CA31" s="69" t="s">
        <v>367</v>
      </c>
      <c r="CB31" s="111" t="str">
        <f>VLOOKUP(A31,Datos!$C$2:$AJ$25,34,0)</f>
        <v>Dirección de Talento Humano</v>
      </c>
    </row>
    <row r="32" spans="1:80" ht="399.95" customHeight="1" x14ac:dyDescent="0.2">
      <c r="A32" s="164" t="s">
        <v>283</v>
      </c>
      <c r="B32" s="73" t="s">
        <v>214</v>
      </c>
      <c r="C32" s="51" t="s">
        <v>840</v>
      </c>
      <c r="D32" s="73" t="s">
        <v>215</v>
      </c>
      <c r="E32" s="153" t="s">
        <v>111</v>
      </c>
      <c r="F32" s="51" t="s">
        <v>844</v>
      </c>
      <c r="G32" s="139" t="s">
        <v>845</v>
      </c>
      <c r="H32" s="73" t="s">
        <v>63</v>
      </c>
      <c r="I32" s="73" t="s">
        <v>387</v>
      </c>
      <c r="J32" s="73" t="s">
        <v>78</v>
      </c>
      <c r="K32" s="51" t="s">
        <v>846</v>
      </c>
      <c r="L32" s="51" t="s">
        <v>847</v>
      </c>
      <c r="M32" s="51" t="s">
        <v>848</v>
      </c>
      <c r="N32" s="51" t="s">
        <v>841</v>
      </c>
      <c r="O32" s="51" t="s">
        <v>349</v>
      </c>
      <c r="P32" s="51" t="s">
        <v>849</v>
      </c>
      <c r="Q32" s="51" t="s">
        <v>376</v>
      </c>
      <c r="R32" s="75" t="s">
        <v>331</v>
      </c>
      <c r="S32" s="140">
        <v>0.2</v>
      </c>
      <c r="T32" s="75" t="s">
        <v>51</v>
      </c>
      <c r="U32" s="140">
        <v>1</v>
      </c>
      <c r="V32" s="73" t="s">
        <v>275</v>
      </c>
      <c r="W32" s="51" t="s">
        <v>850</v>
      </c>
      <c r="X32" s="75" t="s">
        <v>331</v>
      </c>
      <c r="Y32" s="141">
        <v>1.2700799999999998E-2</v>
      </c>
      <c r="Z32" s="75" t="s">
        <v>51</v>
      </c>
      <c r="AA32" s="141">
        <v>0.31640625</v>
      </c>
      <c r="AB32" s="73" t="s">
        <v>275</v>
      </c>
      <c r="AC32" s="51" t="s">
        <v>649</v>
      </c>
      <c r="AD32" s="73" t="s">
        <v>379</v>
      </c>
      <c r="AE32" s="51" t="s">
        <v>350</v>
      </c>
      <c r="AF32" s="51" t="s">
        <v>350</v>
      </c>
      <c r="AG32" s="51" t="s">
        <v>350</v>
      </c>
      <c r="AH32" s="51" t="s">
        <v>350</v>
      </c>
      <c r="AI32" s="51" t="s">
        <v>350</v>
      </c>
      <c r="AJ32" s="51" t="s">
        <v>851</v>
      </c>
      <c r="AK32" s="51" t="s">
        <v>852</v>
      </c>
      <c r="AL32" s="51" t="s">
        <v>853</v>
      </c>
      <c r="AM32" s="51" t="s">
        <v>642</v>
      </c>
      <c r="AN32" s="51" t="s">
        <v>854</v>
      </c>
      <c r="AO32" s="51" t="s">
        <v>855</v>
      </c>
      <c r="AP32" s="51" t="s">
        <v>856</v>
      </c>
      <c r="AQ32" s="51" t="s">
        <v>857</v>
      </c>
      <c r="AR32" s="143">
        <v>44013</v>
      </c>
      <c r="AS32" s="61" t="s">
        <v>352</v>
      </c>
      <c r="AT32" s="66" t="s">
        <v>858</v>
      </c>
      <c r="AU32" s="60">
        <v>44167</v>
      </c>
      <c r="AV32" s="67" t="s">
        <v>494</v>
      </c>
      <c r="AW32" s="63" t="s">
        <v>859</v>
      </c>
      <c r="AX32" s="60">
        <v>44245</v>
      </c>
      <c r="AY32" s="61" t="s">
        <v>393</v>
      </c>
      <c r="AZ32" s="66" t="s">
        <v>860</v>
      </c>
      <c r="BA32" s="60">
        <v>44319</v>
      </c>
      <c r="BB32" s="67" t="s">
        <v>415</v>
      </c>
      <c r="BC32" s="63" t="s">
        <v>861</v>
      </c>
      <c r="BD32" s="60">
        <v>44392</v>
      </c>
      <c r="BE32" s="61" t="s">
        <v>415</v>
      </c>
      <c r="BF32" s="66" t="s">
        <v>861</v>
      </c>
      <c r="BG32" s="60">
        <v>44449</v>
      </c>
      <c r="BH32" s="67" t="s">
        <v>843</v>
      </c>
      <c r="BI32" s="63" t="s">
        <v>862</v>
      </c>
      <c r="BJ32" s="60">
        <v>44532</v>
      </c>
      <c r="BK32" s="61" t="s">
        <v>352</v>
      </c>
      <c r="BL32" s="66" t="s">
        <v>863</v>
      </c>
      <c r="BM32" s="60" t="s">
        <v>367</v>
      </c>
      <c r="BN32" s="67" t="s">
        <v>368</v>
      </c>
      <c r="BO32" s="63" t="s">
        <v>367</v>
      </c>
      <c r="BP32" s="60" t="s">
        <v>367</v>
      </c>
      <c r="BQ32" s="61" t="s">
        <v>368</v>
      </c>
      <c r="BR32" s="66" t="s">
        <v>367</v>
      </c>
      <c r="BS32" s="60" t="s">
        <v>367</v>
      </c>
      <c r="BT32" s="67" t="s">
        <v>368</v>
      </c>
      <c r="BU32" s="63" t="s">
        <v>367</v>
      </c>
      <c r="BV32" s="60" t="s">
        <v>367</v>
      </c>
      <c r="BW32" s="61" t="s">
        <v>368</v>
      </c>
      <c r="BX32" s="66" t="s">
        <v>367</v>
      </c>
      <c r="BY32" s="60" t="s">
        <v>367</v>
      </c>
      <c r="BZ32" s="67" t="s">
        <v>368</v>
      </c>
      <c r="CA32" s="69" t="s">
        <v>367</v>
      </c>
      <c r="CB32" s="111" t="str">
        <f>VLOOKUP(A32,Datos!$C$2:$AJ$25,34,0)</f>
        <v>Subdirección Financiera</v>
      </c>
    </row>
    <row r="33" spans="1:80" ht="399.95" customHeight="1" x14ac:dyDescent="0.2">
      <c r="A33" s="164" t="s">
        <v>283</v>
      </c>
      <c r="B33" s="73" t="s">
        <v>214</v>
      </c>
      <c r="C33" s="51" t="s">
        <v>840</v>
      </c>
      <c r="D33" s="73" t="s">
        <v>215</v>
      </c>
      <c r="E33" s="153" t="s">
        <v>111</v>
      </c>
      <c r="F33" s="51" t="s">
        <v>864</v>
      </c>
      <c r="G33" s="139" t="s">
        <v>865</v>
      </c>
      <c r="H33" s="73" t="s">
        <v>63</v>
      </c>
      <c r="I33" s="73" t="s">
        <v>387</v>
      </c>
      <c r="J33" s="73" t="s">
        <v>52</v>
      </c>
      <c r="K33" s="51" t="s">
        <v>866</v>
      </c>
      <c r="L33" s="51" t="s">
        <v>847</v>
      </c>
      <c r="M33" s="51" t="s">
        <v>867</v>
      </c>
      <c r="N33" s="51" t="s">
        <v>841</v>
      </c>
      <c r="O33" s="51" t="s">
        <v>349</v>
      </c>
      <c r="P33" s="51" t="s">
        <v>868</v>
      </c>
      <c r="Q33" s="51" t="s">
        <v>376</v>
      </c>
      <c r="R33" s="75" t="s">
        <v>331</v>
      </c>
      <c r="S33" s="140">
        <v>0.2</v>
      </c>
      <c r="T33" s="75" t="s">
        <v>51</v>
      </c>
      <c r="U33" s="140">
        <v>1</v>
      </c>
      <c r="V33" s="73" t="s">
        <v>275</v>
      </c>
      <c r="W33" s="51" t="s">
        <v>649</v>
      </c>
      <c r="X33" s="75" t="s">
        <v>331</v>
      </c>
      <c r="Y33" s="141">
        <v>1.8143999999999997E-2</v>
      </c>
      <c r="Z33" s="75" t="s">
        <v>51</v>
      </c>
      <c r="AA33" s="141">
        <v>0.5625</v>
      </c>
      <c r="AB33" s="73" t="s">
        <v>275</v>
      </c>
      <c r="AC33" s="51" t="s">
        <v>649</v>
      </c>
      <c r="AD33" s="73" t="s">
        <v>379</v>
      </c>
      <c r="AE33" s="51" t="s">
        <v>350</v>
      </c>
      <c r="AF33" s="51" t="s">
        <v>350</v>
      </c>
      <c r="AG33" s="51" t="s">
        <v>350</v>
      </c>
      <c r="AH33" s="51" t="s">
        <v>350</v>
      </c>
      <c r="AI33" s="51" t="s">
        <v>350</v>
      </c>
      <c r="AJ33" s="51" t="s">
        <v>869</v>
      </c>
      <c r="AK33" s="51" t="s">
        <v>870</v>
      </c>
      <c r="AL33" s="51" t="s">
        <v>871</v>
      </c>
      <c r="AM33" s="51" t="s">
        <v>653</v>
      </c>
      <c r="AN33" s="51" t="s">
        <v>872</v>
      </c>
      <c r="AO33" s="51" t="s">
        <v>873</v>
      </c>
      <c r="AP33" s="51" t="s">
        <v>874</v>
      </c>
      <c r="AQ33" s="51" t="s">
        <v>875</v>
      </c>
      <c r="AR33" s="143">
        <v>44013</v>
      </c>
      <c r="AS33" s="61" t="s">
        <v>352</v>
      </c>
      <c r="AT33" s="66" t="s">
        <v>858</v>
      </c>
      <c r="AU33" s="60">
        <v>44167</v>
      </c>
      <c r="AV33" s="67" t="s">
        <v>494</v>
      </c>
      <c r="AW33" s="63" t="s">
        <v>859</v>
      </c>
      <c r="AX33" s="60">
        <v>44245</v>
      </c>
      <c r="AY33" s="61" t="s">
        <v>393</v>
      </c>
      <c r="AZ33" s="66" t="s">
        <v>876</v>
      </c>
      <c r="BA33" s="60">
        <v>44315</v>
      </c>
      <c r="BB33" s="67" t="s">
        <v>415</v>
      </c>
      <c r="BC33" s="63" t="s">
        <v>877</v>
      </c>
      <c r="BD33" s="60">
        <v>44319</v>
      </c>
      <c r="BE33" s="61" t="s">
        <v>415</v>
      </c>
      <c r="BF33" s="66" t="s">
        <v>878</v>
      </c>
      <c r="BG33" s="60">
        <v>44392</v>
      </c>
      <c r="BH33" s="67" t="s">
        <v>415</v>
      </c>
      <c r="BI33" s="63" t="s">
        <v>879</v>
      </c>
      <c r="BJ33" s="60">
        <v>44449</v>
      </c>
      <c r="BK33" s="61" t="s">
        <v>843</v>
      </c>
      <c r="BL33" s="66" t="s">
        <v>880</v>
      </c>
      <c r="BM33" s="60">
        <v>44532</v>
      </c>
      <c r="BN33" s="67" t="s">
        <v>352</v>
      </c>
      <c r="BO33" s="63" t="s">
        <v>842</v>
      </c>
      <c r="BP33" s="60" t="s">
        <v>367</v>
      </c>
      <c r="BQ33" s="61" t="s">
        <v>368</v>
      </c>
      <c r="BR33" s="66" t="s">
        <v>367</v>
      </c>
      <c r="BS33" s="60" t="s">
        <v>367</v>
      </c>
      <c r="BT33" s="67" t="s">
        <v>368</v>
      </c>
      <c r="BU33" s="63" t="s">
        <v>367</v>
      </c>
      <c r="BV33" s="60" t="s">
        <v>367</v>
      </c>
      <c r="BW33" s="61" t="s">
        <v>368</v>
      </c>
      <c r="BX33" s="66" t="s">
        <v>367</v>
      </c>
      <c r="BY33" s="60" t="s">
        <v>367</v>
      </c>
      <c r="BZ33" s="67" t="s">
        <v>368</v>
      </c>
      <c r="CA33" s="69" t="s">
        <v>367</v>
      </c>
      <c r="CB33" s="111" t="str">
        <f>VLOOKUP(A33,Datos!$C$2:$AJ$25,34,0)</f>
        <v>Subdirección Financiera</v>
      </c>
    </row>
    <row r="34" spans="1:80" ht="399.95" customHeight="1" x14ac:dyDescent="0.2">
      <c r="A34" s="164" t="s">
        <v>64</v>
      </c>
      <c r="B34" s="73" t="s">
        <v>65</v>
      </c>
      <c r="C34" s="51" t="s">
        <v>881</v>
      </c>
      <c r="D34" s="73" t="s">
        <v>882</v>
      </c>
      <c r="E34" s="153" t="s">
        <v>38</v>
      </c>
      <c r="F34" s="51" t="s">
        <v>886</v>
      </c>
      <c r="G34" s="139" t="s">
        <v>887</v>
      </c>
      <c r="H34" s="73" t="s">
        <v>63</v>
      </c>
      <c r="I34" s="73" t="s">
        <v>371</v>
      </c>
      <c r="J34" s="73" t="s">
        <v>78</v>
      </c>
      <c r="K34" s="51" t="s">
        <v>888</v>
      </c>
      <c r="L34" s="51" t="s">
        <v>889</v>
      </c>
      <c r="M34" s="51" t="s">
        <v>890</v>
      </c>
      <c r="N34" s="51" t="s">
        <v>883</v>
      </c>
      <c r="O34" s="51" t="s">
        <v>349</v>
      </c>
      <c r="P34" s="51" t="s">
        <v>375</v>
      </c>
      <c r="Q34" s="51" t="s">
        <v>884</v>
      </c>
      <c r="R34" s="75" t="s">
        <v>331</v>
      </c>
      <c r="S34" s="140">
        <v>0.2</v>
      </c>
      <c r="T34" s="75" t="s">
        <v>77</v>
      </c>
      <c r="U34" s="140">
        <v>0.8</v>
      </c>
      <c r="V34" s="73" t="s">
        <v>274</v>
      </c>
      <c r="W34" s="51" t="s">
        <v>450</v>
      </c>
      <c r="X34" s="75" t="s">
        <v>331</v>
      </c>
      <c r="Y34" s="141">
        <v>5.04E-2</v>
      </c>
      <c r="Z34" s="75" t="s">
        <v>77</v>
      </c>
      <c r="AA34" s="141">
        <v>0.45000000000000007</v>
      </c>
      <c r="AB34" s="73" t="s">
        <v>274</v>
      </c>
      <c r="AC34" s="51" t="s">
        <v>451</v>
      </c>
      <c r="AD34" s="73" t="s">
        <v>379</v>
      </c>
      <c r="AE34" s="51" t="s">
        <v>891</v>
      </c>
      <c r="AF34" s="51" t="s">
        <v>892</v>
      </c>
      <c r="AG34" s="51" t="s">
        <v>893</v>
      </c>
      <c r="AH34" s="51" t="s">
        <v>839</v>
      </c>
      <c r="AI34" s="51" t="s">
        <v>894</v>
      </c>
      <c r="AJ34" s="51" t="s">
        <v>351</v>
      </c>
      <c r="AK34" s="51" t="s">
        <v>351</v>
      </c>
      <c r="AL34" s="51" t="s">
        <v>351</v>
      </c>
      <c r="AM34" s="51" t="s">
        <v>351</v>
      </c>
      <c r="AN34" s="51" t="s">
        <v>351</v>
      </c>
      <c r="AO34" s="51" t="s">
        <v>895</v>
      </c>
      <c r="AP34" s="51" t="s">
        <v>896</v>
      </c>
      <c r="AQ34" s="51" t="s">
        <v>897</v>
      </c>
      <c r="AR34" s="143">
        <v>43496</v>
      </c>
      <c r="AS34" s="61" t="s">
        <v>352</v>
      </c>
      <c r="AT34" s="66" t="s">
        <v>689</v>
      </c>
      <c r="AU34" s="60">
        <v>43599</v>
      </c>
      <c r="AV34" s="67" t="s">
        <v>352</v>
      </c>
      <c r="AW34" s="63" t="s">
        <v>898</v>
      </c>
      <c r="AX34" s="60">
        <v>43759</v>
      </c>
      <c r="AY34" s="61" t="s">
        <v>494</v>
      </c>
      <c r="AZ34" s="66" t="s">
        <v>899</v>
      </c>
      <c r="BA34" s="60">
        <v>43896</v>
      </c>
      <c r="BB34" s="67" t="s">
        <v>493</v>
      </c>
      <c r="BC34" s="63" t="s">
        <v>900</v>
      </c>
      <c r="BD34" s="60">
        <v>44075</v>
      </c>
      <c r="BE34" s="61" t="s">
        <v>360</v>
      </c>
      <c r="BF34" s="66" t="s">
        <v>885</v>
      </c>
      <c r="BG34" s="60">
        <v>44168</v>
      </c>
      <c r="BH34" s="67" t="s">
        <v>415</v>
      </c>
      <c r="BI34" s="63" t="s">
        <v>709</v>
      </c>
      <c r="BJ34" s="60">
        <v>44246</v>
      </c>
      <c r="BK34" s="61" t="s">
        <v>843</v>
      </c>
      <c r="BL34" s="66" t="s">
        <v>901</v>
      </c>
      <c r="BM34" s="60">
        <v>44545</v>
      </c>
      <c r="BN34" s="67" t="s">
        <v>352</v>
      </c>
      <c r="BO34" s="63" t="s">
        <v>902</v>
      </c>
      <c r="BP34" s="60" t="s">
        <v>367</v>
      </c>
      <c r="BQ34" s="61" t="s">
        <v>368</v>
      </c>
      <c r="BR34" s="66" t="s">
        <v>367</v>
      </c>
      <c r="BS34" s="60" t="s">
        <v>367</v>
      </c>
      <c r="BT34" s="67" t="s">
        <v>368</v>
      </c>
      <c r="BU34" s="63" t="s">
        <v>367</v>
      </c>
      <c r="BV34" s="60" t="s">
        <v>367</v>
      </c>
      <c r="BW34" s="61" t="s">
        <v>368</v>
      </c>
      <c r="BX34" s="66" t="s">
        <v>367</v>
      </c>
      <c r="BY34" s="60" t="s">
        <v>367</v>
      </c>
      <c r="BZ34" s="67" t="s">
        <v>368</v>
      </c>
      <c r="CA34" s="69" t="s">
        <v>367</v>
      </c>
      <c r="CB34" s="111" t="str">
        <f>VLOOKUP(A34,Datos!$C$2:$AJ$25,34,0)</f>
        <v>Oficina de Alta Consejería de Paz, Víctimas y Reconciliación</v>
      </c>
    </row>
  </sheetData>
  <sheetProtection algorithmName="SHA-512" hashValue="jTE9bbL3cjb+RjS5z44WGoposJgk69CO/nhB6AoIsU/Cd3NnooKGFuMoWC4Zy6mXoiLGW1SvbG4jHdeeIpoO+g==" saltValue="UHtLe2O5pJuWlBXdTsJlhw==" spinCount="100000" sheet="1" formatColumns="0" formatRows="0" autoFilter="0"/>
  <autoFilter ref="A11:CR11" xr:uid="{00000000-0001-0000-1100-000000000000}"/>
  <mergeCells count="14">
    <mergeCell ref="A2:AB4"/>
    <mergeCell ref="A5:AB5"/>
    <mergeCell ref="A1:AB1"/>
    <mergeCell ref="K9:M10"/>
    <mergeCell ref="N9:Q10"/>
    <mergeCell ref="R9:S9"/>
    <mergeCell ref="T9:W10"/>
    <mergeCell ref="X9:AC10"/>
    <mergeCell ref="R6:AC7"/>
    <mergeCell ref="AD9:AQ9"/>
    <mergeCell ref="AR9:CA10"/>
    <mergeCell ref="AE10:AI10"/>
    <mergeCell ref="AJ10:AN10"/>
    <mergeCell ref="AO10:AQ10"/>
  </mergeCells>
  <conditionalFormatting sqref="V12:V34">
    <cfRule type="cellIs" dxfId="43" priority="521" operator="equal">
      <formula>"Bajo"</formula>
    </cfRule>
    <cfRule type="cellIs" dxfId="42" priority="522" operator="equal">
      <formula>"Alto"</formula>
    </cfRule>
    <cfRule type="cellIs" dxfId="41" priority="523" operator="equal">
      <formula>"Extremo"</formula>
    </cfRule>
    <cfRule type="cellIs" dxfId="40" priority="524" operator="equal">
      <formula>"Moderado"</formula>
    </cfRule>
  </conditionalFormatting>
  <conditionalFormatting sqref="AB12:AB34">
    <cfRule type="cellIs" dxfId="39" priority="517" operator="equal">
      <formula>"Alto"</formula>
    </cfRule>
    <cfRule type="cellIs" dxfId="38" priority="518" operator="equal">
      <formula>"Moderado"</formula>
    </cfRule>
    <cfRule type="cellIs" dxfId="37" priority="519" operator="equal">
      <formula>"Extremo"</formula>
    </cfRule>
    <cfRule type="cellIs" dxfId="36" priority="520" operator="equal">
      <formula>"Bajo"</formula>
    </cfRule>
  </conditionalFormatting>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4</oddFooter>
  </headerFooter>
  <colBreaks count="2" manualBreakCount="2">
    <brk id="30" max="121" man="1"/>
    <brk id="76"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121" operator="equal" id="{A6230C20-FD9E-4FF0-A43C-45767721E8B1}">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22" operator="equal" id="{385B62D5-2D51-4695-85BD-966C94BD1704}">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23" operator="equal" id="{12A220E1-F347-4846-92B7-61604BE75035}">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24" operator="equal" id="{B275A181-F7C2-4E79-86BC-D524E7972E4B}">
            <xm:f>'\Users\Cesar Arcos\Desktop\Alcaldía Bogotá\Metodología riesgos Alcaldía\Instrumento\Formatos\2021\Nuevos\[2210111-FT-471 Mapa de riesgos del proceso o proyecto de inversión V6.xlsx]Datos'!#REF!</xm:f>
            <x14:dxf>
              <fill>
                <patternFill>
                  <bgColor rgb="FFFF0000"/>
                </patternFill>
              </fill>
            </x14:dxf>
          </x14:cfRule>
          <xm:sqref>V30:V34 AB30:AB34 V12:V28 AB12:AB28</xm:sqref>
        </x14:conditionalFormatting>
        <x14:conditionalFormatting xmlns:xm="http://schemas.microsoft.com/office/excel/2006/main">
          <x14:cfRule type="cellIs" priority="109" operator="equal" id="{66F524E9-866A-4934-A375-C3A6538F367D}">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10" operator="equal" id="{CB6F43A8-3254-46CE-B338-5F3D56C65129}">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11" operator="equal" id="{CD7F8AF4-6BA9-467A-AEA5-CCDC273BE20F}">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12" operator="equal" id="{2A838B35-6FBC-42C6-A501-759A1C6A3079}">
            <xm:f>'\Users\Cesar Arcos\Desktop\Alcaldía Bogotá\Metodología riesgos Alcaldía\Instrumento\Formatos\2021\Nuevos\[2210111-FT-471 Mapa de riesgos del proceso o proyecto de inversión V6.xlsx]Datos'!#REF!</xm:f>
            <x14:dxf>
              <fill>
                <patternFill>
                  <bgColor rgb="FFFF0000"/>
                </patternFill>
              </fill>
            </x14:dxf>
          </x14:cfRule>
          <xm:sqref>AB29 V29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35DD-6A61-4F9C-B062-FD2A2E5AA423}">
  <sheetPr codeName="Hoja5">
    <tabColor rgb="FF92D050"/>
  </sheetPr>
  <dimension ref="B2:E17"/>
  <sheetViews>
    <sheetView showGridLines="0" workbookViewId="0"/>
  </sheetViews>
  <sheetFormatPr baseColWidth="10" defaultColWidth="11.42578125" defaultRowHeight="15" x14ac:dyDescent="0.25"/>
  <cols>
    <col min="1" max="1" width="11.42578125" style="76"/>
    <col min="2" max="2" width="37.5703125" style="76" customWidth="1"/>
    <col min="3" max="3" width="48.7109375" style="76" customWidth="1"/>
    <col min="4" max="4" width="12.7109375" style="76" customWidth="1"/>
    <col min="5" max="16384" width="11.42578125" style="76"/>
  </cols>
  <sheetData>
    <row r="2" spans="2:5" x14ac:dyDescent="0.25">
      <c r="B2" s="121" t="s">
        <v>270</v>
      </c>
      <c r="C2" s="121" t="s">
        <v>238</v>
      </c>
      <c r="D2" s="121" t="s">
        <v>267</v>
      </c>
      <c r="E2" s="121" t="s">
        <v>271</v>
      </c>
    </row>
    <row r="3" spans="2:5" ht="15" customHeight="1" x14ac:dyDescent="0.25">
      <c r="B3" s="124" t="s">
        <v>63</v>
      </c>
      <c r="C3" s="117" t="s">
        <v>335</v>
      </c>
      <c r="D3" s="106">
        <v>16</v>
      </c>
      <c r="E3" s="125">
        <f>D3/$D$5</f>
        <v>0.69565217391304346</v>
      </c>
    </row>
    <row r="4" spans="2:5" ht="15" customHeight="1" x14ac:dyDescent="0.25">
      <c r="B4" s="117"/>
      <c r="C4" s="117" t="s">
        <v>336</v>
      </c>
      <c r="D4" s="106">
        <v>7</v>
      </c>
      <c r="E4" s="125">
        <f>D4/$D$5</f>
        <v>0.30434782608695654</v>
      </c>
    </row>
    <row r="5" spans="2:5" ht="15" customHeight="1" x14ac:dyDescent="0.25">
      <c r="B5" s="120" t="s">
        <v>269</v>
      </c>
      <c r="C5" s="118"/>
      <c r="D5" s="107">
        <f>SUM(D3:D4)</f>
        <v>23</v>
      </c>
      <c r="E5" s="126">
        <f>SUM(E3:E4)</f>
        <v>1</v>
      </c>
    </row>
    <row r="6" spans="2:5" x14ac:dyDescent="0.25">
      <c r="B6" s="117"/>
      <c r="C6" s="117"/>
      <c r="D6" s="117"/>
      <c r="E6" s="117"/>
    </row>
    <row r="7" spans="2:5" x14ac:dyDescent="0.25">
      <c r="B7" s="117"/>
      <c r="C7" s="117"/>
      <c r="D7" s="117"/>
      <c r="E7" s="117"/>
    </row>
    <row r="8" spans="2:5" x14ac:dyDescent="0.25">
      <c r="B8" s="117"/>
      <c r="C8" s="117"/>
      <c r="D8" s="117"/>
      <c r="E8" s="117"/>
    </row>
    <row r="9" spans="2:5" x14ac:dyDescent="0.25">
      <c r="B9" s="117"/>
      <c r="C9" s="117"/>
      <c r="D9" s="117"/>
      <c r="E9" s="117"/>
    </row>
    <row r="10" spans="2:5" x14ac:dyDescent="0.25">
      <c r="B10" s="117"/>
      <c r="C10" s="117"/>
      <c r="D10" s="117"/>
      <c r="E10" s="117"/>
    </row>
    <row r="11" spans="2:5" x14ac:dyDescent="0.25">
      <c r="B11" s="117"/>
      <c r="C11" s="117"/>
      <c r="D11" s="117"/>
      <c r="E11" s="117"/>
    </row>
    <row r="12" spans="2:5" x14ac:dyDescent="0.25">
      <c r="B12" s="117"/>
      <c r="C12" s="117"/>
      <c r="D12" s="117"/>
      <c r="E12" s="117"/>
    </row>
    <row r="13" spans="2:5" x14ac:dyDescent="0.25">
      <c r="B13" s="117"/>
      <c r="C13" s="117"/>
      <c r="D13" s="117"/>
    </row>
    <row r="14" spans="2:5" x14ac:dyDescent="0.25">
      <c r="B14" s="117"/>
      <c r="C14" s="117"/>
      <c r="D14" s="117"/>
    </row>
    <row r="15" spans="2:5" x14ac:dyDescent="0.25">
      <c r="B15" s="117"/>
      <c r="C15" s="117"/>
      <c r="D15" s="117"/>
    </row>
    <row r="16" spans="2:5" x14ac:dyDescent="0.25">
      <c r="B16" s="117"/>
      <c r="C16" s="117"/>
      <c r="D16" s="117"/>
    </row>
    <row r="17" spans="2:4" x14ac:dyDescent="0.25">
      <c r="B17" s="117"/>
      <c r="C17" s="117"/>
      <c r="D17" s="117"/>
    </row>
  </sheetData>
  <sheetProtection algorithmName="SHA-512" hashValue="c2u0pq5zqgg3qYtg9nN/7Ho2tR0wkvUEkcK/wnkaw5LvWO1YSTRLypZjWOiuyA0AdqG04lzgQPFiJeYr0Ju7yw==" saltValue="IMOtuE0jazUacCKjP34oS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F7CD6-FA3B-411F-9BEF-60843CD8E97B}">
  <sheetPr codeName="Hoja6">
    <tabColor rgb="FFFFC000"/>
  </sheetPr>
  <dimension ref="A3:C161"/>
  <sheetViews>
    <sheetView showGridLines="0" zoomScale="85" zoomScaleNormal="85" workbookViewId="0"/>
  </sheetViews>
  <sheetFormatPr baseColWidth="10" defaultColWidth="87.140625" defaultRowHeight="15" x14ac:dyDescent="0.25"/>
  <cols>
    <col min="1" max="1" width="63.28515625" style="74" bestFit="1" customWidth="1"/>
    <col min="2" max="2" width="10" style="74" bestFit="1" customWidth="1"/>
    <col min="3" max="3" width="24.7109375" style="74" bestFit="1" customWidth="1"/>
    <col min="4" max="9" width="45.7109375" style="74" customWidth="1"/>
    <col min="10" max="16384" width="87.140625" style="74"/>
  </cols>
  <sheetData>
    <row r="3" spans="1:3" ht="30" x14ac:dyDescent="0.25">
      <c r="A3" s="108" t="s">
        <v>265</v>
      </c>
      <c r="B3" s="74" t="s">
        <v>285</v>
      </c>
      <c r="C3"/>
    </row>
    <row r="4" spans="1:3" x14ac:dyDescent="0.25">
      <c r="A4" s="122" t="s">
        <v>259</v>
      </c>
      <c r="B4" s="123">
        <v>2</v>
      </c>
      <c r="C4"/>
    </row>
    <row r="5" spans="1:3" x14ac:dyDescent="0.25">
      <c r="A5" s="122" t="s">
        <v>249</v>
      </c>
      <c r="B5" s="123">
        <v>3</v>
      </c>
      <c r="C5"/>
    </row>
    <row r="6" spans="1:3" x14ac:dyDescent="0.25">
      <c r="A6" s="122" t="s">
        <v>254</v>
      </c>
      <c r="B6" s="123">
        <v>2</v>
      </c>
      <c r="C6"/>
    </row>
    <row r="7" spans="1:3" x14ac:dyDescent="0.25">
      <c r="A7" s="109" t="s">
        <v>338</v>
      </c>
      <c r="B7" s="110">
        <v>1</v>
      </c>
      <c r="C7"/>
    </row>
    <row r="8" spans="1:3" ht="30" x14ac:dyDescent="0.25">
      <c r="A8" s="109" t="s">
        <v>337</v>
      </c>
      <c r="B8" s="110">
        <v>1</v>
      </c>
      <c r="C8"/>
    </row>
    <row r="9" spans="1:3" x14ac:dyDescent="0.25">
      <c r="A9" s="109" t="s">
        <v>916</v>
      </c>
      <c r="B9" s="110">
        <v>1</v>
      </c>
      <c r="C9"/>
    </row>
    <row r="10" spans="1:3" x14ac:dyDescent="0.25">
      <c r="A10" s="109" t="s">
        <v>341</v>
      </c>
      <c r="B10" s="110">
        <v>1</v>
      </c>
      <c r="C10"/>
    </row>
    <row r="11" spans="1:3" x14ac:dyDescent="0.25">
      <c r="A11" s="109" t="s">
        <v>340</v>
      </c>
      <c r="B11" s="110">
        <v>2</v>
      </c>
      <c r="C11"/>
    </row>
    <row r="12" spans="1:3" x14ac:dyDescent="0.25">
      <c r="A12" s="109" t="s">
        <v>914</v>
      </c>
      <c r="B12" s="110">
        <v>1</v>
      </c>
      <c r="C12"/>
    </row>
    <row r="13" spans="1:3" x14ac:dyDescent="0.25">
      <c r="A13" s="122" t="s">
        <v>253</v>
      </c>
      <c r="B13" s="123">
        <v>1</v>
      </c>
      <c r="C13"/>
    </row>
    <row r="14" spans="1:3" x14ac:dyDescent="0.25">
      <c r="A14" s="122" t="s">
        <v>261</v>
      </c>
      <c r="B14" s="123">
        <v>4</v>
      </c>
      <c r="C14"/>
    </row>
    <row r="15" spans="1:3" x14ac:dyDescent="0.25">
      <c r="A15" s="122" t="s">
        <v>260</v>
      </c>
      <c r="B15" s="123">
        <v>2</v>
      </c>
      <c r="C15"/>
    </row>
    <row r="16" spans="1:3" x14ac:dyDescent="0.25">
      <c r="A16" s="122" t="s">
        <v>251</v>
      </c>
      <c r="B16" s="123">
        <v>2</v>
      </c>
      <c r="C16"/>
    </row>
    <row r="17" spans="1:3" x14ac:dyDescent="0.25">
      <c r="A17" s="109" t="s">
        <v>246</v>
      </c>
      <c r="B17" s="110">
        <v>23</v>
      </c>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6" spans="1:3" ht="30" x14ac:dyDescent="0.25">
      <c r="A26" s="108" t="s">
        <v>293</v>
      </c>
      <c r="B26" s="74" t="s">
        <v>285</v>
      </c>
      <c r="C26"/>
    </row>
    <row r="27" spans="1:3" x14ac:dyDescent="0.25">
      <c r="A27" s="122" t="s">
        <v>276</v>
      </c>
      <c r="B27" s="123">
        <v>1</v>
      </c>
      <c r="C27"/>
    </row>
    <row r="28" spans="1:3" ht="45" x14ac:dyDescent="0.25">
      <c r="A28" s="122" t="s">
        <v>64</v>
      </c>
      <c r="B28" s="123">
        <v>1</v>
      </c>
      <c r="C28"/>
    </row>
    <row r="29" spans="1:3" x14ac:dyDescent="0.25">
      <c r="A29" s="122" t="s">
        <v>277</v>
      </c>
      <c r="B29" s="123">
        <v>2</v>
      </c>
      <c r="C29"/>
    </row>
    <row r="30" spans="1:3" x14ac:dyDescent="0.25">
      <c r="A30" s="122" t="s">
        <v>278</v>
      </c>
      <c r="B30" s="123">
        <v>1</v>
      </c>
      <c r="C30"/>
    </row>
    <row r="31" spans="1:3" x14ac:dyDescent="0.25">
      <c r="A31" s="122" t="s">
        <v>153</v>
      </c>
      <c r="B31" s="123">
        <v>1</v>
      </c>
      <c r="C31"/>
    </row>
    <row r="32" spans="1:3" x14ac:dyDescent="0.25">
      <c r="A32" s="122" t="s">
        <v>163</v>
      </c>
      <c r="B32" s="123">
        <v>1</v>
      </c>
      <c r="C32"/>
    </row>
    <row r="33" spans="1:3" x14ac:dyDescent="0.25">
      <c r="A33" s="122" t="s">
        <v>279</v>
      </c>
      <c r="B33" s="123">
        <v>1</v>
      </c>
      <c r="C33"/>
    </row>
    <row r="34" spans="1:3" ht="30" x14ac:dyDescent="0.25">
      <c r="A34" s="122" t="s">
        <v>183</v>
      </c>
      <c r="B34" s="123">
        <v>2</v>
      </c>
      <c r="C34"/>
    </row>
    <row r="35" spans="1:3" x14ac:dyDescent="0.25">
      <c r="A35" s="122" t="s">
        <v>191</v>
      </c>
      <c r="B35" s="123">
        <v>2</v>
      </c>
      <c r="C35"/>
    </row>
    <row r="36" spans="1:3" x14ac:dyDescent="0.25">
      <c r="A36" s="122" t="s">
        <v>280</v>
      </c>
      <c r="B36" s="123">
        <v>1</v>
      </c>
      <c r="C36"/>
    </row>
    <row r="37" spans="1:3" x14ac:dyDescent="0.25">
      <c r="A37" s="122" t="s">
        <v>199</v>
      </c>
      <c r="B37" s="123">
        <v>1</v>
      </c>
      <c r="C37"/>
    </row>
    <row r="38" spans="1:3" x14ac:dyDescent="0.25">
      <c r="A38" s="122" t="s">
        <v>203</v>
      </c>
      <c r="B38" s="123">
        <v>2</v>
      </c>
      <c r="C38"/>
    </row>
    <row r="39" spans="1:3" x14ac:dyDescent="0.25">
      <c r="A39" s="122" t="s">
        <v>281</v>
      </c>
      <c r="B39" s="123">
        <v>1</v>
      </c>
      <c r="C39"/>
    </row>
    <row r="40" spans="1:3" x14ac:dyDescent="0.25">
      <c r="A40" s="122" t="s">
        <v>282</v>
      </c>
      <c r="B40" s="123">
        <v>2</v>
      </c>
      <c r="C40"/>
    </row>
    <row r="41" spans="1:3" x14ac:dyDescent="0.25">
      <c r="A41" s="122" t="s">
        <v>283</v>
      </c>
      <c r="B41" s="123">
        <v>2</v>
      </c>
      <c r="C41"/>
    </row>
    <row r="42" spans="1:3" x14ac:dyDescent="0.25">
      <c r="A42" s="122" t="s">
        <v>284</v>
      </c>
      <c r="B42" s="123">
        <v>1</v>
      </c>
      <c r="C42"/>
    </row>
    <row r="43" spans="1:3" ht="30" x14ac:dyDescent="0.25">
      <c r="A43" s="122" t="s">
        <v>180</v>
      </c>
      <c r="B43" s="123">
        <v>1</v>
      </c>
      <c r="C43"/>
    </row>
    <row r="44" spans="1:3" x14ac:dyDescent="0.25">
      <c r="A44" s="109" t="s">
        <v>246</v>
      </c>
      <c r="B44" s="110">
        <v>23</v>
      </c>
    </row>
    <row r="45" spans="1:3" x14ac:dyDescent="0.25">
      <c r="A45"/>
      <c r="B45"/>
    </row>
    <row r="46" spans="1:3" x14ac:dyDescent="0.25">
      <c r="A46"/>
      <c r="B46"/>
    </row>
    <row r="47" spans="1:3" x14ac:dyDescent="0.25">
      <c r="A47"/>
      <c r="B47"/>
    </row>
    <row r="48" spans="1:3" x14ac:dyDescent="0.25">
      <c r="A48"/>
      <c r="B48"/>
    </row>
    <row r="49" spans="1:2" x14ac:dyDescent="0.25">
      <c r="A49"/>
      <c r="B49"/>
    </row>
    <row r="50" spans="1:2" x14ac:dyDescent="0.25">
      <c r="A50"/>
      <c r="B50"/>
    </row>
    <row r="51" spans="1:2" x14ac:dyDescent="0.25">
      <c r="A51"/>
    </row>
    <row r="52" spans="1:2" x14ac:dyDescent="0.25">
      <c r="A52"/>
    </row>
    <row r="53" spans="1:2" x14ac:dyDescent="0.25">
      <c r="A53"/>
    </row>
    <row r="54" spans="1:2" x14ac:dyDescent="0.25">
      <c r="A54"/>
    </row>
    <row r="55" spans="1:2" x14ac:dyDescent="0.25">
      <c r="A55"/>
    </row>
    <row r="56" spans="1:2" x14ac:dyDescent="0.25">
      <c r="A56"/>
    </row>
    <row r="57" spans="1:2" x14ac:dyDescent="0.25">
      <c r="A57"/>
    </row>
    <row r="58" spans="1:2" x14ac:dyDescent="0.25">
      <c r="A58"/>
    </row>
    <row r="59" spans="1:2" x14ac:dyDescent="0.25">
      <c r="A59"/>
    </row>
    <row r="60" spans="1:2" x14ac:dyDescent="0.25">
      <c r="A60"/>
    </row>
    <row r="61" spans="1:2" x14ac:dyDescent="0.25">
      <c r="A61"/>
    </row>
    <row r="62" spans="1:2" x14ac:dyDescent="0.25">
      <c r="A62"/>
    </row>
    <row r="63" spans="1:2" x14ac:dyDescent="0.25">
      <c r="A63"/>
    </row>
    <row r="64" spans="1:2"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sheetData>
  <sheetProtection algorithmName="SHA-512" hashValue="qbL+L62ghZurgI7m9yshGJwsbr0wHL86GwJNcJsBNfBPdMHcf1aJPxHiyw9FQ2QRe7CJV3RTj5rqjI1oyRkLcA==" saltValue="wkS4ipo4/9y1N4TDzg9emw==" spinCount="100000" sheet="1" objects="1" scenarios="1"/>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A7C5-3A31-47A2-AC95-2841B55AFBBC}">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76"/>
    <col min="2" max="2" width="5.7109375" style="76" customWidth="1"/>
    <col min="3" max="3" width="6.85546875" style="76" customWidth="1"/>
    <col min="4" max="4" width="19.28515625" style="76" customWidth="1"/>
    <col min="5" max="5" width="4.140625" style="76" customWidth="1"/>
    <col min="6" max="6" width="19.7109375" style="76" customWidth="1"/>
    <col min="7" max="7" width="2" style="76" customWidth="1"/>
    <col min="8" max="8" width="19.7109375" style="76" customWidth="1"/>
    <col min="9" max="9" width="2" style="76" customWidth="1"/>
    <col min="10" max="10" width="19.7109375" style="76" customWidth="1"/>
    <col min="11" max="11" width="2.42578125" style="76" customWidth="1"/>
    <col min="12" max="12" width="19.7109375" style="76" customWidth="1"/>
    <col min="13" max="13" width="2.5703125" style="76" customWidth="1"/>
    <col min="14" max="14" width="19.7109375" style="76" customWidth="1"/>
    <col min="15" max="15" width="5.7109375" style="76" customWidth="1"/>
    <col min="16" max="16384" width="11.42578125" style="76"/>
  </cols>
  <sheetData>
    <row r="1" spans="2:18" ht="19.5" customHeight="1" x14ac:dyDescent="0.25"/>
    <row r="2" spans="2:18" ht="27" customHeight="1" x14ac:dyDescent="0.25">
      <c r="B2" s="220" t="s">
        <v>286</v>
      </c>
      <c r="C2" s="221"/>
      <c r="D2" s="221"/>
      <c r="E2" s="221"/>
      <c r="F2" s="221"/>
      <c r="G2" s="221"/>
      <c r="H2" s="221"/>
      <c r="I2" s="221"/>
      <c r="J2" s="221"/>
      <c r="K2" s="221"/>
      <c r="L2" s="221"/>
      <c r="M2" s="221"/>
      <c r="N2" s="221"/>
      <c r="O2" s="222"/>
    </row>
    <row r="3" spans="2:18" ht="30" customHeight="1" x14ac:dyDescent="0.25">
      <c r="B3" s="223"/>
      <c r="C3" s="224"/>
      <c r="D3" s="224"/>
      <c r="E3" s="224"/>
      <c r="F3" s="224"/>
      <c r="G3" s="224"/>
      <c r="H3" s="224"/>
      <c r="I3" s="224"/>
      <c r="J3" s="224"/>
      <c r="K3" s="224"/>
      <c r="L3" s="224"/>
      <c r="M3" s="224"/>
      <c r="N3" s="224"/>
      <c r="O3" s="225"/>
    </row>
    <row r="4" spans="2:18" ht="19.5" customHeight="1" x14ac:dyDescent="0.25">
      <c r="B4" s="78"/>
      <c r="C4" s="77"/>
      <c r="D4" s="77"/>
      <c r="E4" s="77"/>
      <c r="F4" s="77"/>
      <c r="G4" s="77"/>
      <c r="H4" s="77"/>
      <c r="I4" s="77"/>
      <c r="J4" s="77"/>
      <c r="K4" s="77"/>
      <c r="L4" s="77"/>
      <c r="M4" s="77"/>
      <c r="N4" s="77"/>
      <c r="O4" s="92"/>
    </row>
    <row r="5" spans="2:18" x14ac:dyDescent="0.25">
      <c r="B5" s="78"/>
      <c r="C5" s="80"/>
      <c r="D5" s="79"/>
      <c r="E5" s="80"/>
      <c r="F5" s="79"/>
      <c r="G5" s="80"/>
      <c r="H5" s="79"/>
      <c r="I5" s="80"/>
      <c r="J5" s="79"/>
      <c r="K5" s="80"/>
      <c r="L5" s="79"/>
      <c r="M5" s="80"/>
      <c r="N5" s="79"/>
      <c r="O5" s="92"/>
    </row>
    <row r="6" spans="2:18" ht="40.5" customHeight="1" x14ac:dyDescent="0.25">
      <c r="B6" s="78"/>
      <c r="C6" s="219" t="s">
        <v>273</v>
      </c>
      <c r="D6" s="81" t="str">
        <f>Datos!T2</f>
        <v>Muy alta (5)</v>
      </c>
      <c r="E6" s="80"/>
      <c r="F6" s="79"/>
      <c r="G6" s="83"/>
      <c r="H6" s="79"/>
      <c r="I6" s="83"/>
      <c r="J6" s="82">
        <f>COUNTIFS(Mapa_riesgos!$R$12:$R$34,$D6,Mapa_riesgos!$T$12:$T$34,J$16)</f>
        <v>0</v>
      </c>
      <c r="K6" s="83"/>
      <c r="L6" s="82">
        <f>COUNTIFS(Mapa_riesgos!$R$12:$R$34,$D6,Mapa_riesgos!$T$12:$T$34,L$16)</f>
        <v>0</v>
      </c>
      <c r="M6" s="83"/>
      <c r="N6" s="84">
        <f>COUNTIFS(Mapa_riesgos!$R$12:$R$34,$D6,Mapa_riesgos!$T$12:$T$34,N$16)</f>
        <v>0</v>
      </c>
      <c r="O6" s="92"/>
    </row>
    <row r="7" spans="2:18" ht="12" customHeight="1" x14ac:dyDescent="0.25">
      <c r="B7" s="78"/>
      <c r="C7" s="219"/>
      <c r="D7" s="85"/>
      <c r="E7" s="80"/>
      <c r="F7" s="86"/>
      <c r="G7" s="83"/>
      <c r="H7" s="86"/>
      <c r="I7" s="83"/>
      <c r="J7" s="86"/>
      <c r="K7" s="83"/>
      <c r="L7" s="86"/>
      <c r="M7" s="83"/>
      <c r="N7" s="86"/>
      <c r="O7" s="92"/>
    </row>
    <row r="8" spans="2:18" ht="40.5" customHeight="1" x14ac:dyDescent="0.25">
      <c r="B8" s="78"/>
      <c r="C8" s="219"/>
      <c r="D8" s="81" t="str">
        <f>Datos!T3</f>
        <v>Alta (4)</v>
      </c>
      <c r="E8" s="80"/>
      <c r="F8" s="79"/>
      <c r="G8" s="83"/>
      <c r="H8" s="79"/>
      <c r="I8" s="83"/>
      <c r="J8" s="82">
        <f>COUNTIFS(Mapa_riesgos!$R$12:$R$34,$D8,Mapa_riesgos!$T$12:$T$34,J$16)</f>
        <v>0</v>
      </c>
      <c r="K8" s="83"/>
      <c r="L8" s="82">
        <f>COUNTIFS(Mapa_riesgos!$R$12:$R$34,$D8,Mapa_riesgos!$T$12:$T$34,L$16)</f>
        <v>0</v>
      </c>
      <c r="M8" s="83"/>
      <c r="N8" s="84">
        <f>COUNTIFS(Mapa_riesgos!$R$12:$R$34,$D8,Mapa_riesgos!$T$12:$T$34,N$16)</f>
        <v>0</v>
      </c>
      <c r="O8" s="92"/>
    </row>
    <row r="9" spans="2:18" ht="11.25" customHeight="1" x14ac:dyDescent="0.25">
      <c r="B9" s="78"/>
      <c r="C9" s="219"/>
      <c r="D9" s="85"/>
      <c r="E9" s="80"/>
      <c r="F9" s="86"/>
      <c r="G9" s="83"/>
      <c r="H9" s="86"/>
      <c r="I9" s="83"/>
      <c r="J9" s="86"/>
      <c r="K9" s="83"/>
      <c r="L9" s="86"/>
      <c r="M9" s="83"/>
      <c r="N9" s="86"/>
      <c r="O9" s="92"/>
    </row>
    <row r="10" spans="2:18" ht="40.5" customHeight="1" x14ac:dyDescent="0.25">
      <c r="B10" s="78"/>
      <c r="C10" s="219"/>
      <c r="D10" s="81" t="str">
        <f>Datos!T4</f>
        <v>Media (3)</v>
      </c>
      <c r="E10" s="80"/>
      <c r="F10" s="79"/>
      <c r="G10" s="83"/>
      <c r="H10" s="79"/>
      <c r="I10" s="83"/>
      <c r="J10" s="87">
        <f>COUNTIFS(Mapa_riesgos!$R$12:$R$34,$D10,Mapa_riesgos!$T$12:$T$34,J$16)</f>
        <v>0</v>
      </c>
      <c r="K10" s="83"/>
      <c r="L10" s="82">
        <f>COUNTIFS(Mapa_riesgos!$R$12:$R$34,$D10,Mapa_riesgos!$T$12:$T$34,L$16)</f>
        <v>1</v>
      </c>
      <c r="M10" s="83"/>
      <c r="N10" s="84">
        <f>COUNTIFS(Mapa_riesgos!$R$12:$R$34,$D10,Mapa_riesgos!$T$12:$T$34,N$16)</f>
        <v>0</v>
      </c>
      <c r="O10" s="92"/>
      <c r="Q10" s="112"/>
      <c r="R10" s="113"/>
    </row>
    <row r="11" spans="2:18" ht="9" customHeight="1" x14ac:dyDescent="0.25">
      <c r="B11" s="78"/>
      <c r="C11" s="219"/>
      <c r="D11" s="85"/>
      <c r="E11" s="80"/>
      <c r="F11" s="86"/>
      <c r="G11" s="83"/>
      <c r="H11" s="86"/>
      <c r="I11" s="83"/>
      <c r="J11" s="86"/>
      <c r="K11" s="83"/>
      <c r="L11" s="86"/>
      <c r="M11" s="83"/>
      <c r="N11" s="86"/>
      <c r="O11" s="92"/>
    </row>
    <row r="12" spans="2:18" ht="40.5" customHeight="1" x14ac:dyDescent="0.25">
      <c r="B12" s="78"/>
      <c r="C12" s="219"/>
      <c r="D12" s="81" t="str">
        <f>Datos!T5</f>
        <v>Baja (2)</v>
      </c>
      <c r="E12" s="80"/>
      <c r="F12" s="79"/>
      <c r="G12" s="83"/>
      <c r="H12" s="79"/>
      <c r="I12" s="83"/>
      <c r="J12" s="87">
        <f>COUNTIFS(Mapa_riesgos!$R$12:$R$34,$D12,Mapa_riesgos!$T$12:$T$34,J$16)</f>
        <v>0</v>
      </c>
      <c r="K12" s="83"/>
      <c r="L12" s="82">
        <f>COUNTIFS(Mapa_riesgos!$R$12:$R$34,$D12,Mapa_riesgos!$T$12:$T$34,L$16)</f>
        <v>1</v>
      </c>
      <c r="M12" s="83"/>
      <c r="N12" s="84">
        <f>COUNTIFS(Mapa_riesgos!$R$12:$R$34,$D12,Mapa_riesgos!$T$12:$T$34,N$16)</f>
        <v>0</v>
      </c>
      <c r="O12" s="92"/>
      <c r="Q12" s="112"/>
      <c r="R12" s="114"/>
    </row>
    <row r="13" spans="2:18" ht="9.75" customHeight="1" x14ac:dyDescent="0.25">
      <c r="B13" s="78"/>
      <c r="C13" s="219"/>
      <c r="D13" s="85"/>
      <c r="E13" s="80"/>
      <c r="F13" s="86"/>
      <c r="G13" s="83"/>
      <c r="H13" s="86"/>
      <c r="I13" s="83"/>
      <c r="J13" s="86"/>
      <c r="K13" s="83"/>
      <c r="L13" s="86"/>
      <c r="M13" s="83"/>
      <c r="N13" s="86"/>
      <c r="O13" s="92"/>
    </row>
    <row r="14" spans="2:18" ht="40.5" customHeight="1" x14ac:dyDescent="0.25">
      <c r="B14" s="78"/>
      <c r="C14" s="219"/>
      <c r="D14" s="81" t="str">
        <f>Datos!T6</f>
        <v>Muy baja (1)</v>
      </c>
      <c r="E14" s="80"/>
      <c r="F14" s="79"/>
      <c r="G14" s="83"/>
      <c r="H14" s="79"/>
      <c r="I14" s="83"/>
      <c r="J14" s="87">
        <f>COUNTIFS(Mapa_riesgos!$R$12:$R$34,$D14,Mapa_riesgos!$T$12:$T$34,J$16)</f>
        <v>4</v>
      </c>
      <c r="K14" s="83"/>
      <c r="L14" s="82">
        <f>COUNTIFS(Mapa_riesgos!$R$12:$R$34,$D14,Mapa_riesgos!$T$12:$T$34,L$16)</f>
        <v>11</v>
      </c>
      <c r="M14" s="83"/>
      <c r="N14" s="84">
        <f>COUNTIFS(Mapa_riesgos!$R$12:$R$34,$D14,Mapa_riesgos!$T$12:$T$34,N$16)</f>
        <v>6</v>
      </c>
      <c r="O14" s="92"/>
    </row>
    <row r="15" spans="2:18" ht="27.75" customHeight="1" x14ac:dyDescent="0.25">
      <c r="B15" s="78"/>
      <c r="C15" s="80"/>
      <c r="D15" s="79"/>
      <c r="E15" s="80"/>
      <c r="F15" s="79"/>
      <c r="G15" s="80"/>
      <c r="H15" s="79"/>
      <c r="I15" s="80"/>
      <c r="J15" s="79"/>
      <c r="K15" s="80"/>
      <c r="L15" s="79"/>
      <c r="M15" s="80"/>
      <c r="N15" s="79"/>
      <c r="O15" s="92"/>
    </row>
    <row r="16" spans="2:18" ht="41.25" customHeight="1" x14ac:dyDescent="0.25">
      <c r="B16" s="78"/>
      <c r="C16" s="80"/>
      <c r="D16" s="80"/>
      <c r="E16" s="80"/>
      <c r="F16" s="79"/>
      <c r="G16" s="88"/>
      <c r="H16" s="79"/>
      <c r="I16" s="88"/>
      <c r="J16" s="81" t="str">
        <f>Datos!U4</f>
        <v>Moderado (3)</v>
      </c>
      <c r="K16" s="88"/>
      <c r="L16" s="81" t="str">
        <f>Datos!U3</f>
        <v>Mayor (4)</v>
      </c>
      <c r="M16" s="88"/>
      <c r="N16" s="81" t="str">
        <f>Datos!U2</f>
        <v>Catastrófico (5)</v>
      </c>
      <c r="O16" s="92"/>
    </row>
    <row r="17" spans="2:15" ht="41.25" customHeight="1" x14ac:dyDescent="0.25">
      <c r="B17" s="78"/>
      <c r="C17" s="80"/>
      <c r="D17" s="80"/>
      <c r="E17" s="80"/>
      <c r="F17" s="89"/>
      <c r="G17" s="90"/>
      <c r="H17" s="89"/>
      <c r="I17" s="90"/>
      <c r="J17" s="91" t="s">
        <v>272</v>
      </c>
      <c r="K17" s="90"/>
      <c r="L17" s="89"/>
      <c r="M17" s="90"/>
      <c r="N17" s="89"/>
      <c r="O17" s="92"/>
    </row>
    <row r="18" spans="2:15" ht="18" customHeight="1" x14ac:dyDescent="0.25">
      <c r="B18" s="78"/>
      <c r="C18" s="80"/>
      <c r="D18" s="80"/>
      <c r="E18" s="80"/>
      <c r="F18" s="80"/>
      <c r="G18" s="80"/>
      <c r="H18" s="80"/>
      <c r="I18" s="80"/>
      <c r="J18" s="80"/>
      <c r="K18" s="80"/>
      <c r="L18" s="80"/>
      <c r="M18" s="80"/>
      <c r="N18" s="80"/>
      <c r="O18" s="92"/>
    </row>
    <row r="19" spans="2:15" ht="26.25" customHeight="1" x14ac:dyDescent="0.25">
      <c r="B19" s="78"/>
      <c r="C19" s="80"/>
      <c r="D19" s="91" t="s">
        <v>226</v>
      </c>
      <c r="E19" s="80"/>
      <c r="F19" s="93"/>
      <c r="G19" s="83"/>
      <c r="H19" s="93">
        <f>+F8+F10+H8+H10+H12+J10+J12+J14</f>
        <v>4</v>
      </c>
      <c r="I19" s="83"/>
      <c r="J19" s="93">
        <f>+F6+H6+J6+J8+L6+L8+L10+L12+L14</f>
        <v>13</v>
      </c>
      <c r="K19" s="83"/>
      <c r="L19" s="93">
        <f>+N6+N8+N10+N12+N14</f>
        <v>6</v>
      </c>
      <c r="M19" s="90"/>
      <c r="N19" s="90"/>
      <c r="O19" s="92"/>
    </row>
    <row r="20" spans="2:15" ht="26.25" customHeight="1" x14ac:dyDescent="0.3">
      <c r="B20" s="78"/>
      <c r="C20" s="80"/>
      <c r="D20" s="94">
        <f>SUM(F6:N14)</f>
        <v>23</v>
      </c>
      <c r="E20" s="80"/>
      <c r="F20" s="93"/>
      <c r="G20" s="95"/>
      <c r="H20" s="96" t="s">
        <v>84</v>
      </c>
      <c r="I20" s="95"/>
      <c r="J20" s="97" t="s">
        <v>274</v>
      </c>
      <c r="K20" s="95"/>
      <c r="L20" s="98" t="s">
        <v>275</v>
      </c>
      <c r="M20" s="80"/>
      <c r="N20" s="80"/>
      <c r="O20" s="92"/>
    </row>
    <row r="21" spans="2:15" x14ac:dyDescent="0.25">
      <c r="B21" s="99"/>
      <c r="C21" s="100"/>
      <c r="D21" s="100"/>
      <c r="E21" s="100"/>
      <c r="F21" s="100"/>
      <c r="G21" s="100"/>
      <c r="H21" s="100"/>
      <c r="I21" s="100"/>
      <c r="J21" s="100"/>
      <c r="K21" s="100"/>
      <c r="L21" s="100"/>
      <c r="M21" s="100"/>
      <c r="N21" s="100"/>
      <c r="O21" s="101"/>
    </row>
  </sheetData>
  <sheetProtection algorithmName="SHA-512" hashValue="olp+nKPnoGlEma621prKSAMNzXafGjwJ5FAcOS8Fa7TyPJPJB7qyNIBpGVnlddMVgyWI4nZyWgdERVZjANBjFw==" saltValue="oRkRm6GfD6iajoxtZTBCUQ==" spinCount="100000" sheet="1" objects="1" scenarios="1"/>
  <mergeCells count="2">
    <mergeCell ref="C6:C14"/>
    <mergeCell ref="B2:O3"/>
  </mergeCells>
  <conditionalFormatting sqref="J10 J12 J14">
    <cfRule type="cellIs" dxfId="5" priority="3" operator="equal">
      <formula>0</formula>
    </cfRule>
  </conditionalFormatting>
  <conditionalFormatting sqref="J8 L8 L10 L12 L14 L6 J6">
    <cfRule type="cellIs" dxfId="4" priority="2" operator="equal">
      <formula>0</formula>
    </cfRule>
  </conditionalFormatting>
  <conditionalFormatting sqref="N6 N8 N10 N12 N14">
    <cfRule type="cellIs" dxfId="3"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ACC4-F2B0-4A87-9A88-8AA687C170D8}">
  <sheetPr codeName="Hoja8">
    <tabColor theme="0" tint="-0.249977111117893"/>
  </sheetPr>
  <dimension ref="A1:F27"/>
  <sheetViews>
    <sheetView showGridLines="0" zoomScaleNormal="100" workbookViewId="0"/>
  </sheetViews>
  <sheetFormatPr baseColWidth="10" defaultRowHeight="15" x14ac:dyDescent="0.25"/>
  <cols>
    <col min="1" max="1" width="23.140625" style="156" customWidth="1"/>
    <col min="2" max="2" width="31.140625" style="156" customWidth="1"/>
    <col min="3" max="3" width="14.42578125" style="156" customWidth="1"/>
    <col min="4" max="4" width="32.85546875" style="156" customWidth="1"/>
    <col min="5" max="5" width="14.42578125" style="156" customWidth="1"/>
    <col min="6" max="16384" width="11.42578125" style="156"/>
  </cols>
  <sheetData>
    <row r="1" spans="1:6" ht="48.75" customHeight="1" x14ac:dyDescent="0.25">
      <c r="A1" s="104"/>
      <c r="B1" s="104"/>
      <c r="C1" s="104"/>
      <c r="D1" s="104"/>
      <c r="E1" s="104"/>
      <c r="F1" s="104"/>
    </row>
    <row r="2" spans="1:6" x14ac:dyDescent="0.25">
      <c r="A2" s="104"/>
      <c r="B2" s="157" t="s">
        <v>225</v>
      </c>
      <c r="C2" s="157" t="s">
        <v>267</v>
      </c>
      <c r="D2" s="157" t="s">
        <v>227</v>
      </c>
      <c r="E2" s="157" t="s">
        <v>267</v>
      </c>
      <c r="F2" s="104"/>
    </row>
    <row r="3" spans="1:6" x14ac:dyDescent="0.25">
      <c r="A3" s="104"/>
      <c r="B3" s="158" t="s">
        <v>275</v>
      </c>
      <c r="C3" s="104">
        <f>COUNTIFS(Mapa_riesgos!$V$12:$V$34,$B$3)</f>
        <v>6</v>
      </c>
      <c r="D3" s="158" t="s">
        <v>275</v>
      </c>
      <c r="E3" s="104">
        <f>COUNTIFS(Mapa_riesgos!$V$12:$V$34,$B$3,Mapa_riesgos!$AB$12:$AB$34,D3)</f>
        <v>6</v>
      </c>
      <c r="F3" s="104"/>
    </row>
    <row r="4" spans="1:6" x14ac:dyDescent="0.25">
      <c r="A4" s="104"/>
      <c r="B4" s="159"/>
      <c r="C4" s="104"/>
      <c r="D4" s="160" t="s">
        <v>274</v>
      </c>
      <c r="E4" s="104">
        <f>COUNTIFS(Mapa_riesgos!$V$12:$V$34,$B$3,Mapa_riesgos!$AB$12:$AB$34,D4)</f>
        <v>0</v>
      </c>
      <c r="F4" s="104"/>
    </row>
    <row r="5" spans="1:6" x14ac:dyDescent="0.25">
      <c r="A5" s="104"/>
      <c r="B5" s="159"/>
      <c r="C5" s="104"/>
      <c r="D5" s="161" t="s">
        <v>84</v>
      </c>
      <c r="E5" s="104">
        <f>COUNTIFS(Mapa_riesgos!$V$12:$V$34,$B$3,Mapa_riesgos!$AB$12:$AB$34,D5)</f>
        <v>0</v>
      </c>
      <c r="F5" s="104"/>
    </row>
    <row r="6" spans="1:6" x14ac:dyDescent="0.25">
      <c r="A6" s="104"/>
      <c r="B6" s="160" t="s">
        <v>274</v>
      </c>
      <c r="C6" s="104">
        <f>COUNTIFS(Mapa_riesgos!$V$12:$V$34,$B$6)</f>
        <v>13</v>
      </c>
      <c r="D6" s="158" t="s">
        <v>275</v>
      </c>
      <c r="E6" s="104">
        <f>COUNTIFS(Mapa_riesgos!$V$12:$V$34,$B$6,Mapa_riesgos!$AB$12:$AB$34,D6)</f>
        <v>0</v>
      </c>
      <c r="F6" s="104"/>
    </row>
    <row r="7" spans="1:6" x14ac:dyDescent="0.25">
      <c r="A7" s="104"/>
      <c r="B7" s="159"/>
      <c r="C7" s="104"/>
      <c r="D7" s="160" t="s">
        <v>274</v>
      </c>
      <c r="E7" s="104">
        <f>COUNTIFS(Mapa_riesgos!$V$12:$V$34,$B$6,Mapa_riesgos!$AB$12:$AB$34,D7)</f>
        <v>13</v>
      </c>
      <c r="F7" s="104"/>
    </row>
    <row r="8" spans="1:6" x14ac:dyDescent="0.25">
      <c r="A8" s="104"/>
      <c r="B8" s="159"/>
      <c r="C8" s="104"/>
      <c r="D8" s="161" t="s">
        <v>84</v>
      </c>
      <c r="E8" s="104">
        <f>COUNTIFS(Mapa_riesgos!$V$12:$V$34,$B$6,Mapa_riesgos!$AB$12:$AB$34,D8)</f>
        <v>0</v>
      </c>
      <c r="F8" s="104"/>
    </row>
    <row r="9" spans="1:6" x14ac:dyDescent="0.25">
      <c r="A9" s="104"/>
      <c r="B9" s="161" t="s">
        <v>84</v>
      </c>
      <c r="C9" s="104">
        <f>COUNTIFS(Mapa_riesgos!$V$12:$V$34,$B$9)</f>
        <v>4</v>
      </c>
      <c r="D9" s="158" t="s">
        <v>275</v>
      </c>
      <c r="E9" s="104">
        <f>COUNTIFS(Mapa_riesgos!$V$12:$V$34,$B$9,Mapa_riesgos!$AB$12:$AB$34,D9)</f>
        <v>0</v>
      </c>
      <c r="F9" s="104"/>
    </row>
    <row r="10" spans="1:6" x14ac:dyDescent="0.25">
      <c r="A10" s="104"/>
      <c r="B10" s="159"/>
      <c r="C10" s="104"/>
      <c r="D10" s="160" t="s">
        <v>274</v>
      </c>
      <c r="E10" s="104">
        <f>COUNTIFS(Mapa_riesgos!$V$12:$V$34,$B$9,Mapa_riesgos!$AB$12:$AB$34,D10)</f>
        <v>0</v>
      </c>
      <c r="F10" s="104"/>
    </row>
    <row r="11" spans="1:6" x14ac:dyDescent="0.25">
      <c r="A11" s="104"/>
      <c r="B11" s="159"/>
      <c r="C11" s="104"/>
      <c r="D11" s="161" t="s">
        <v>84</v>
      </c>
      <c r="E11" s="104">
        <f>COUNTIFS(Mapa_riesgos!$V$12:$V$34,$B$9,Mapa_riesgos!$AB$12:$AB$34,D11)</f>
        <v>4</v>
      </c>
      <c r="F11" s="104"/>
    </row>
    <row r="12" spans="1:6" x14ac:dyDescent="0.25">
      <c r="A12" s="104"/>
      <c r="B12" s="162"/>
      <c r="C12" s="105"/>
      <c r="D12" s="162"/>
      <c r="E12" s="105"/>
      <c r="F12" s="104"/>
    </row>
    <row r="13" spans="1:6" x14ac:dyDescent="0.25">
      <c r="A13" s="104"/>
      <c r="B13" s="163" t="s">
        <v>268</v>
      </c>
      <c r="C13" s="163"/>
      <c r="D13" s="105"/>
      <c r="E13" s="105">
        <f>SUM(E3:E11)</f>
        <v>23</v>
      </c>
      <c r="F13" s="104"/>
    </row>
    <row r="14" spans="1:6" x14ac:dyDescent="0.25">
      <c r="A14" s="104"/>
      <c r="B14" s="104"/>
      <c r="C14" s="104"/>
      <c r="D14" s="104"/>
      <c r="E14" s="104"/>
      <c r="F14" s="104"/>
    </row>
    <row r="15" spans="1:6" x14ac:dyDescent="0.25">
      <c r="A15" s="104"/>
      <c r="B15" s="104"/>
      <c r="C15" s="104"/>
      <c r="D15" s="104"/>
      <c r="E15" s="104"/>
      <c r="F15" s="104"/>
    </row>
    <row r="16" spans="1:6" x14ac:dyDescent="0.25">
      <c r="A16" s="104"/>
      <c r="B16" s="104"/>
      <c r="C16" s="104"/>
      <c r="D16" s="104"/>
      <c r="E16" s="104"/>
      <c r="F16" s="104"/>
    </row>
    <row r="17" spans="1:6" x14ac:dyDescent="0.25">
      <c r="A17" s="104"/>
      <c r="B17" s="104"/>
      <c r="C17" s="104"/>
      <c r="D17" s="104"/>
      <c r="E17" s="104"/>
      <c r="F17" s="104"/>
    </row>
    <row r="18" spans="1:6" x14ac:dyDescent="0.25">
      <c r="A18" s="104"/>
      <c r="B18" s="104"/>
      <c r="C18" s="104"/>
      <c r="D18" s="104"/>
      <c r="E18" s="104"/>
      <c r="F18" s="104"/>
    </row>
    <row r="19" spans="1:6" x14ac:dyDescent="0.25">
      <c r="A19" s="104"/>
      <c r="B19" s="104"/>
      <c r="C19" s="104"/>
      <c r="D19" s="104"/>
      <c r="E19" s="104"/>
      <c r="F19" s="104"/>
    </row>
    <row r="20" spans="1:6" x14ac:dyDescent="0.25">
      <c r="A20" s="104"/>
      <c r="B20" s="104"/>
      <c r="C20" s="104"/>
      <c r="D20" s="104"/>
      <c r="E20" s="104"/>
      <c r="F20" s="104"/>
    </row>
    <row r="21" spans="1:6" x14ac:dyDescent="0.25">
      <c r="A21" s="104"/>
      <c r="B21" s="104"/>
      <c r="C21" s="104"/>
      <c r="D21" s="104"/>
      <c r="E21" s="104"/>
      <c r="F21" s="104"/>
    </row>
    <row r="22" spans="1:6" x14ac:dyDescent="0.25">
      <c r="A22" s="104"/>
      <c r="B22" s="104"/>
      <c r="C22" s="104"/>
      <c r="D22" s="104"/>
      <c r="E22" s="104"/>
      <c r="F22" s="104"/>
    </row>
    <row r="23" spans="1:6" x14ac:dyDescent="0.25">
      <c r="A23" s="104"/>
      <c r="B23" s="104"/>
      <c r="C23" s="104"/>
      <c r="D23" s="104"/>
      <c r="E23" s="104"/>
      <c r="F23" s="104"/>
    </row>
    <row r="24" spans="1:6" x14ac:dyDescent="0.25">
      <c r="A24" s="104"/>
      <c r="B24" s="104"/>
      <c r="C24" s="104"/>
      <c r="D24" s="104"/>
      <c r="E24" s="104"/>
      <c r="F24" s="104"/>
    </row>
    <row r="25" spans="1:6" x14ac:dyDescent="0.25">
      <c r="A25" s="104"/>
      <c r="B25" s="104"/>
      <c r="C25" s="104"/>
      <c r="D25" s="104"/>
      <c r="E25" s="104"/>
      <c r="F25" s="104"/>
    </row>
    <row r="26" spans="1:6" x14ac:dyDescent="0.25">
      <c r="A26" s="104"/>
      <c r="B26" s="104"/>
      <c r="C26" s="104"/>
      <c r="D26" s="104"/>
      <c r="E26" s="104"/>
      <c r="F26" s="104"/>
    </row>
    <row r="27" spans="1:6" x14ac:dyDescent="0.25">
      <c r="B27" s="104"/>
      <c r="C27" s="104"/>
      <c r="D27" s="104"/>
      <c r="E27" s="104"/>
      <c r="F27" s="104"/>
    </row>
  </sheetData>
  <sheetProtection algorithmName="SHA-512" hashValue="ls++macjn66z68BnMzC+Hv3IIQSuAnfCk6UZW5zWb5qIXDCpiCGpni/XjRv76t7cARdpjHP1Xt9+c+d9Ro1s2A==" saltValue="ai7SNsNYvU/fdCDon0rZXw=="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6689E-A9F9-4FB3-B8E0-A26235BC260A}">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76" customWidth="1"/>
    <col min="2" max="2" width="5.7109375" style="76" customWidth="1"/>
    <col min="3" max="3" width="6.85546875" style="76" customWidth="1"/>
    <col min="4" max="4" width="19.28515625" style="76" customWidth="1"/>
    <col min="5" max="5" width="4.140625" style="76" customWidth="1"/>
    <col min="6" max="6" width="19.7109375" style="76" customWidth="1"/>
    <col min="7" max="7" width="2" style="76" customWidth="1"/>
    <col min="8" max="8" width="19.7109375" style="76" customWidth="1"/>
    <col min="9" max="9" width="2" style="76" customWidth="1"/>
    <col min="10" max="10" width="19.7109375" style="76" customWidth="1"/>
    <col min="11" max="11" width="2.42578125" style="76" customWidth="1"/>
    <col min="12" max="12" width="19.7109375" style="76" customWidth="1"/>
    <col min="13" max="13" width="2.5703125" style="76" customWidth="1"/>
    <col min="14" max="14" width="19.7109375" style="76" customWidth="1"/>
    <col min="15" max="15" width="5.7109375" style="76" customWidth="1"/>
    <col min="16" max="16384" width="11.42578125" style="76"/>
  </cols>
  <sheetData>
    <row r="1" spans="2:18" ht="20.25" customHeight="1" x14ac:dyDescent="0.25"/>
    <row r="2" spans="2:18" ht="27" customHeight="1" x14ac:dyDescent="0.25">
      <c r="B2" s="220" t="s">
        <v>287</v>
      </c>
      <c r="C2" s="221"/>
      <c r="D2" s="221"/>
      <c r="E2" s="221"/>
      <c r="F2" s="221"/>
      <c r="G2" s="221"/>
      <c r="H2" s="221"/>
      <c r="I2" s="221"/>
      <c r="J2" s="221"/>
      <c r="K2" s="221"/>
      <c r="L2" s="221"/>
      <c r="M2" s="221"/>
      <c r="N2" s="221"/>
      <c r="O2" s="222"/>
      <c r="P2" s="102"/>
    </row>
    <row r="3" spans="2:18" ht="30" customHeight="1" x14ac:dyDescent="0.25">
      <c r="B3" s="223"/>
      <c r="C3" s="224"/>
      <c r="D3" s="224"/>
      <c r="E3" s="224"/>
      <c r="F3" s="224"/>
      <c r="G3" s="224"/>
      <c r="H3" s="224"/>
      <c r="I3" s="224"/>
      <c r="J3" s="224"/>
      <c r="K3" s="224"/>
      <c r="L3" s="224"/>
      <c r="M3" s="224"/>
      <c r="N3" s="224"/>
      <c r="O3" s="225"/>
      <c r="P3" s="102"/>
    </row>
    <row r="4" spans="2:18" ht="20.25" customHeight="1" x14ac:dyDescent="0.25">
      <c r="B4" s="78"/>
      <c r="C4" s="80"/>
      <c r="D4" s="80"/>
      <c r="E4" s="80"/>
      <c r="F4" s="80"/>
      <c r="G4" s="80"/>
      <c r="H4" s="80"/>
      <c r="I4" s="80"/>
      <c r="J4" s="80"/>
      <c r="K4" s="80"/>
      <c r="L4" s="80"/>
      <c r="M4" s="80"/>
      <c r="N4" s="80"/>
      <c r="O4" s="92"/>
      <c r="P4" s="78"/>
    </row>
    <row r="5" spans="2:18" x14ac:dyDescent="0.25">
      <c r="B5" s="78"/>
      <c r="C5" s="80"/>
      <c r="D5" s="79"/>
      <c r="E5" s="80"/>
      <c r="F5" s="79"/>
      <c r="G5" s="79"/>
      <c r="H5" s="79"/>
      <c r="I5" s="80"/>
      <c r="J5" s="79"/>
      <c r="K5" s="80"/>
      <c r="L5" s="79"/>
      <c r="M5" s="80"/>
      <c r="N5" s="79"/>
      <c r="O5" s="92"/>
      <c r="P5" s="78"/>
    </row>
    <row r="6" spans="2:18" ht="40.5" customHeight="1" x14ac:dyDescent="0.25">
      <c r="B6" s="78"/>
      <c r="C6" s="219" t="s">
        <v>273</v>
      </c>
      <c r="D6" s="81" t="str">
        <f>Datos!T2</f>
        <v>Muy alta (5)</v>
      </c>
      <c r="E6" s="80"/>
      <c r="F6" s="79"/>
      <c r="G6" s="79"/>
      <c r="H6" s="79"/>
      <c r="I6" s="83"/>
      <c r="J6" s="82">
        <f>COUNTIFS(Mapa_riesgos!$X$12:$X$34,$D6,Mapa_riesgos!$Z$12:$Z$34,J$16)</f>
        <v>0</v>
      </c>
      <c r="K6" s="83"/>
      <c r="L6" s="82">
        <f>COUNTIFS(Mapa_riesgos!$X$12:$X$34,$D6,Mapa_riesgos!$Z$12:$Z$34,L$16)</f>
        <v>0</v>
      </c>
      <c r="M6" s="83"/>
      <c r="N6" s="84">
        <f>COUNTIFS(Mapa_riesgos!$X$12:$X$34,$D6,Mapa_riesgos!$Z$12:$Z$34,N$16)</f>
        <v>0</v>
      </c>
      <c r="O6" s="92"/>
      <c r="P6" s="78"/>
    </row>
    <row r="7" spans="2:18" ht="12" customHeight="1" x14ac:dyDescent="0.25">
      <c r="B7" s="78"/>
      <c r="C7" s="219"/>
      <c r="D7" s="85"/>
      <c r="E7" s="80"/>
      <c r="F7" s="79"/>
      <c r="G7" s="79"/>
      <c r="H7" s="79"/>
      <c r="I7" s="83"/>
      <c r="J7" s="86"/>
      <c r="K7" s="83"/>
      <c r="L7" s="86"/>
      <c r="M7" s="83"/>
      <c r="N7" s="86"/>
      <c r="O7" s="92"/>
      <c r="P7" s="78"/>
    </row>
    <row r="8" spans="2:18" ht="40.5" customHeight="1" x14ac:dyDescent="0.25">
      <c r="B8" s="78"/>
      <c r="C8" s="219"/>
      <c r="D8" s="81" t="str">
        <f>Datos!T3</f>
        <v>Alta (4)</v>
      </c>
      <c r="E8" s="80"/>
      <c r="F8" s="79"/>
      <c r="G8" s="79"/>
      <c r="H8" s="79"/>
      <c r="I8" s="83"/>
      <c r="J8" s="82">
        <f>COUNTIFS(Mapa_riesgos!$X$12:$X$34,$D8,Mapa_riesgos!$Z$12:$Z$34,J$16)</f>
        <v>0</v>
      </c>
      <c r="K8" s="83"/>
      <c r="L8" s="82">
        <f>COUNTIFS(Mapa_riesgos!$X$12:$X$34,$D8,Mapa_riesgos!$Z$12:$Z$34,L$16)</f>
        <v>0</v>
      </c>
      <c r="M8" s="83"/>
      <c r="N8" s="84">
        <f>COUNTIFS(Mapa_riesgos!$X$12:$X$34,$D8,Mapa_riesgos!$Z$12:$Z$34,N$16)</f>
        <v>0</v>
      </c>
      <c r="O8" s="92"/>
      <c r="P8" s="78"/>
    </row>
    <row r="9" spans="2:18" ht="11.25" customHeight="1" x14ac:dyDescent="0.25">
      <c r="B9" s="78"/>
      <c r="C9" s="219"/>
      <c r="D9" s="85"/>
      <c r="E9" s="80"/>
      <c r="F9" s="79"/>
      <c r="G9" s="79"/>
      <c r="H9" s="79"/>
      <c r="I9" s="83"/>
      <c r="J9" s="86"/>
      <c r="K9" s="83"/>
      <c r="L9" s="86"/>
      <c r="M9" s="83"/>
      <c r="N9" s="86"/>
      <c r="O9" s="92"/>
      <c r="P9" s="78"/>
    </row>
    <row r="10" spans="2:18" ht="40.5" customHeight="1" x14ac:dyDescent="0.25">
      <c r="B10" s="78"/>
      <c r="C10" s="219"/>
      <c r="D10" s="81" t="str">
        <f>Datos!T4</f>
        <v>Media (3)</v>
      </c>
      <c r="E10" s="80"/>
      <c r="F10" s="79"/>
      <c r="G10" s="79"/>
      <c r="H10" s="79"/>
      <c r="I10" s="83"/>
      <c r="J10" s="87">
        <f>COUNTIFS(Mapa_riesgos!$X$12:$X$34,$D10,Mapa_riesgos!$Z$12:$Z$34,J$16)</f>
        <v>0</v>
      </c>
      <c r="K10" s="83"/>
      <c r="L10" s="82">
        <f>COUNTIFS(Mapa_riesgos!$X$12:$X$34,$D10,Mapa_riesgos!$Z$12:$Z$34,L$16)</f>
        <v>0</v>
      </c>
      <c r="M10" s="83"/>
      <c r="N10" s="84">
        <f>COUNTIFS(Mapa_riesgos!$X$12:$X$34,$D10,Mapa_riesgos!$Z$12:$Z$34,N$16)</f>
        <v>0</v>
      </c>
      <c r="O10" s="92"/>
      <c r="P10" s="78"/>
      <c r="R10" s="113"/>
    </row>
    <row r="11" spans="2:18" ht="9" customHeight="1" x14ac:dyDescent="0.25">
      <c r="B11" s="78"/>
      <c r="C11" s="219"/>
      <c r="D11" s="85"/>
      <c r="E11" s="80"/>
      <c r="F11" s="79"/>
      <c r="G11" s="79"/>
      <c r="H11" s="79"/>
      <c r="I11" s="83"/>
      <c r="J11" s="86"/>
      <c r="K11" s="83"/>
      <c r="L11" s="86"/>
      <c r="M11" s="83"/>
      <c r="N11" s="86"/>
      <c r="O11" s="92"/>
      <c r="P11" s="78"/>
    </row>
    <row r="12" spans="2:18" ht="40.5" customHeight="1" x14ac:dyDescent="0.25">
      <c r="B12" s="78"/>
      <c r="C12" s="219"/>
      <c r="D12" s="81" t="str">
        <f>Datos!T5</f>
        <v>Baja (2)</v>
      </c>
      <c r="E12" s="80"/>
      <c r="F12" s="79"/>
      <c r="G12" s="79"/>
      <c r="H12" s="79"/>
      <c r="I12" s="83"/>
      <c r="J12" s="87">
        <f>COUNTIFS(Mapa_riesgos!$X$12:$X$34,$D12,Mapa_riesgos!$Z$12:$Z$34,J$16)</f>
        <v>0</v>
      </c>
      <c r="K12" s="83"/>
      <c r="L12" s="82">
        <f>COUNTIFS(Mapa_riesgos!$X$12:$X$34,$D12,Mapa_riesgos!$Z$12:$Z$34,L$16)</f>
        <v>0</v>
      </c>
      <c r="M12" s="83"/>
      <c r="N12" s="84">
        <f>COUNTIFS(Mapa_riesgos!$X$12:$X$34,$D12,Mapa_riesgos!$Z$12:$Z$34,N$16)</f>
        <v>0</v>
      </c>
      <c r="O12" s="92"/>
      <c r="P12" s="78"/>
      <c r="R12" s="114"/>
    </row>
    <row r="13" spans="2:18" ht="9.75" customHeight="1" x14ac:dyDescent="0.25">
      <c r="B13" s="78"/>
      <c r="C13" s="219"/>
      <c r="D13" s="85"/>
      <c r="E13" s="80"/>
      <c r="F13" s="79"/>
      <c r="G13" s="79"/>
      <c r="H13" s="79"/>
      <c r="I13" s="83"/>
      <c r="J13" s="86"/>
      <c r="K13" s="83"/>
      <c r="L13" s="86"/>
      <c r="M13" s="83"/>
      <c r="N13" s="86"/>
      <c r="O13" s="92"/>
      <c r="P13" s="78"/>
    </row>
    <row r="14" spans="2:18" ht="40.5" customHeight="1" x14ac:dyDescent="0.25">
      <c r="B14" s="78"/>
      <c r="C14" s="219"/>
      <c r="D14" s="81" t="str">
        <f>Datos!T6</f>
        <v>Muy baja (1)</v>
      </c>
      <c r="E14" s="80"/>
      <c r="F14" s="79"/>
      <c r="G14" s="79"/>
      <c r="H14" s="79"/>
      <c r="I14" s="83"/>
      <c r="J14" s="87">
        <f>COUNTIFS(Mapa_riesgos!$X$12:$X$34,$D14,Mapa_riesgos!$Z$12:$Z$34,J$16)</f>
        <v>4</v>
      </c>
      <c r="K14" s="83"/>
      <c r="L14" s="82">
        <f>COUNTIFS(Mapa_riesgos!$X$12:$X$34,$D14,Mapa_riesgos!$Z$12:$Z$34,L$16)</f>
        <v>13</v>
      </c>
      <c r="M14" s="83"/>
      <c r="N14" s="84">
        <f>COUNTIFS(Mapa_riesgos!$X$12:$X$34,$D14,Mapa_riesgos!$Z$12:$Z$34,N$16)</f>
        <v>6</v>
      </c>
      <c r="O14" s="92"/>
      <c r="P14" s="78"/>
    </row>
    <row r="15" spans="2:18" ht="27.75" customHeight="1" x14ac:dyDescent="0.25">
      <c r="B15" s="78"/>
      <c r="C15" s="80"/>
      <c r="D15" s="79"/>
      <c r="E15" s="80"/>
      <c r="F15" s="79"/>
      <c r="G15" s="79"/>
      <c r="H15" s="79"/>
      <c r="I15" s="80"/>
      <c r="J15" s="79"/>
      <c r="K15" s="80"/>
      <c r="L15" s="79"/>
      <c r="M15" s="80"/>
      <c r="N15" s="79"/>
      <c r="O15" s="92"/>
      <c r="P15" s="78"/>
    </row>
    <row r="16" spans="2:18" ht="41.25" customHeight="1" x14ac:dyDescent="0.25">
      <c r="B16" s="78"/>
      <c r="C16" s="80"/>
      <c r="D16" s="80"/>
      <c r="E16" s="80"/>
      <c r="F16" s="79"/>
      <c r="G16" s="79"/>
      <c r="H16" s="79"/>
      <c r="I16" s="88"/>
      <c r="J16" s="81" t="str">
        <f>Datos!U4</f>
        <v>Moderado (3)</v>
      </c>
      <c r="K16" s="88"/>
      <c r="L16" s="81" t="str">
        <f>Datos!U3</f>
        <v>Mayor (4)</v>
      </c>
      <c r="M16" s="88"/>
      <c r="N16" s="81" t="str">
        <f>Datos!U2</f>
        <v>Catastrófico (5)</v>
      </c>
      <c r="O16" s="92"/>
      <c r="P16" s="78"/>
    </row>
    <row r="17" spans="2:16" ht="41.25" customHeight="1" x14ac:dyDescent="0.25">
      <c r="B17" s="78"/>
      <c r="C17" s="80"/>
      <c r="D17" s="80"/>
      <c r="E17" s="80"/>
      <c r="F17" s="79"/>
      <c r="G17" s="79"/>
      <c r="H17" s="79"/>
      <c r="I17" s="90"/>
      <c r="J17" s="91" t="s">
        <v>272</v>
      </c>
      <c r="K17" s="90"/>
      <c r="L17" s="89"/>
      <c r="M17" s="90"/>
      <c r="N17" s="89"/>
      <c r="O17" s="92"/>
      <c r="P17" s="78"/>
    </row>
    <row r="18" spans="2:16" ht="18" customHeight="1" x14ac:dyDescent="0.25">
      <c r="B18" s="78"/>
      <c r="C18" s="80"/>
      <c r="D18" s="80"/>
      <c r="E18" s="80"/>
      <c r="F18" s="80"/>
      <c r="G18" s="80"/>
      <c r="H18" s="80"/>
      <c r="I18" s="80"/>
      <c r="J18" s="80"/>
      <c r="K18" s="80"/>
      <c r="L18" s="80"/>
      <c r="M18" s="80"/>
      <c r="N18" s="80"/>
      <c r="O18" s="92"/>
      <c r="P18" s="78"/>
    </row>
    <row r="19" spans="2:16" ht="26.25" x14ac:dyDescent="0.25">
      <c r="B19" s="78"/>
      <c r="C19" s="80"/>
      <c r="D19" s="91" t="s">
        <v>226</v>
      </c>
      <c r="E19" s="80"/>
      <c r="F19" s="93"/>
      <c r="G19" s="83"/>
      <c r="H19" s="93">
        <f>+F8+F10+H8+H10+H12+J10+J12+J14</f>
        <v>4</v>
      </c>
      <c r="I19" s="83"/>
      <c r="J19" s="93">
        <f>+F6+H6+J6+J8+L6+L8+L10+L12+L14</f>
        <v>13</v>
      </c>
      <c r="K19" s="83"/>
      <c r="L19" s="93">
        <f>+N6+N8+N10+N12+N14</f>
        <v>6</v>
      </c>
      <c r="M19" s="90"/>
      <c r="N19" s="90"/>
      <c r="O19" s="92"/>
      <c r="P19" s="78"/>
    </row>
    <row r="20" spans="2:16" ht="26.25" customHeight="1" x14ac:dyDescent="0.3">
      <c r="B20" s="78"/>
      <c r="C20" s="80"/>
      <c r="D20" s="94">
        <f>SUM(F6:N14)</f>
        <v>23</v>
      </c>
      <c r="E20" s="80"/>
      <c r="F20" s="80"/>
      <c r="G20" s="95"/>
      <c r="H20" s="96" t="s">
        <v>84</v>
      </c>
      <c r="I20" s="95"/>
      <c r="J20" s="97" t="s">
        <v>274</v>
      </c>
      <c r="K20" s="95"/>
      <c r="L20" s="98" t="s">
        <v>275</v>
      </c>
      <c r="M20" s="80"/>
      <c r="N20" s="80"/>
      <c r="O20" s="92"/>
      <c r="P20" s="78"/>
    </row>
    <row r="21" spans="2:16" x14ac:dyDescent="0.25">
      <c r="B21" s="99"/>
      <c r="C21" s="100"/>
      <c r="D21" s="100"/>
      <c r="E21" s="100"/>
      <c r="F21" s="100"/>
      <c r="G21" s="100"/>
      <c r="H21" s="100"/>
      <c r="I21" s="100"/>
      <c r="J21" s="100"/>
      <c r="K21" s="100"/>
      <c r="L21" s="100"/>
      <c r="M21" s="100"/>
      <c r="N21" s="100"/>
      <c r="O21" s="101"/>
      <c r="P21" s="78"/>
    </row>
  </sheetData>
  <sheetProtection algorithmName="SHA-512" hashValue="5f82RGgRhg42K4JLnXgM69YxDutTtS/19cFAqfoqDpb5aPU50gWKgOlCxBBZ7Gac1uz0tyuCp9aaLz/8eDeQZQ==" saltValue="KoYTb156CeSPSm34VaOuOQ==" spinCount="100000" sheet="1" objects="1" scenarios="1"/>
  <mergeCells count="2">
    <mergeCell ref="C6:C14"/>
    <mergeCell ref="B2:O3"/>
  </mergeCells>
  <conditionalFormatting sqref="J10 J12 J14">
    <cfRule type="cellIs" dxfId="2" priority="3" operator="equal">
      <formula>0</formula>
    </cfRule>
  </conditionalFormatting>
  <conditionalFormatting sqref="J6 L6 J8 L8 L10 L12 L14">
    <cfRule type="cellIs" dxfId="1" priority="2" operator="equal">
      <formula>0</formula>
    </cfRule>
  </conditionalFormatting>
  <conditionalFormatting sqref="N6 N8 N10 N12 N14">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vt:i4>
      </vt:variant>
    </vt:vector>
  </HeadingPairs>
  <TitlesOfParts>
    <vt:vector size="37" baseType="lpstr">
      <vt:lpstr>Datos</vt:lpstr>
      <vt:lpstr>Listas</vt:lpstr>
      <vt:lpstr>DinámicaTipología_Categoría</vt:lpstr>
      <vt:lpstr>Mapa_riesgos</vt:lpstr>
      <vt:lpstr>Tipología_Categoría</vt:lpstr>
      <vt:lpstr>Dependencias_Procesos</vt:lpstr>
      <vt:lpstr>Valoración Inicial</vt:lpstr>
      <vt:lpstr>Eficacia acciones</vt:lpstr>
      <vt:lpstr>Valoración Final</vt:lpstr>
      <vt:lpstr>Agente_generador_externas</vt:lpstr>
      <vt:lpstr>Agente_generador_internas</vt:lpstr>
      <vt:lpstr>Amenazas</vt:lpstr>
      <vt:lpstr>Mapa_riesgos!Área_de_impresión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CESAR</cp:lastModifiedBy>
  <cp:revision/>
  <cp:lastPrinted>2019-05-31T22:31:03Z</cp:lastPrinted>
  <dcterms:created xsi:type="dcterms:W3CDTF">2019-02-01T14:35:23Z</dcterms:created>
  <dcterms:modified xsi:type="dcterms:W3CDTF">2022-10-10T14:31:02Z</dcterms:modified>
  <cp:category/>
  <cp:contentStatus/>
</cp:coreProperties>
</file>