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6 Macro ene 2023\"/>
    </mc:Choice>
  </mc:AlternateContent>
  <xr:revisionPtr revIDLastSave="0" documentId="13_ncr:1_{5DD12FC6-33D3-4421-9B39-2B8BACC38414}" xr6:coauthVersionLast="47" xr6:coauthVersionMax="47" xr10:uidLastSave="{00000000-0000-0000-0000-000000000000}"/>
  <workbookProtection workbookAlgorithmName="SHA-512" workbookHashValue="QmAQz99lSMT0eC0xEqy3967rgrzum9kb/Yvmr5OiHQ2Fnt9mlJrk3l8rE/3jXYLcy6jNaSFGg7o6OhNV5tO36Q==" workbookSaltValue="CnNGXeskll5/ac2TsLGvmQ==" workbookSpinCount="100000" lockStructure="1"/>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Mapa_riesgos!$A$11:$CS$11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Mapa_riesgos!$A$1:$AR$100</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23"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13" i="41" l="1"/>
  <c r="CD14" i="41"/>
  <c r="CD15" i="41"/>
  <c r="CD16" i="41"/>
  <c r="CD17" i="41"/>
  <c r="CD18" i="41"/>
  <c r="CD19" i="41"/>
  <c r="CD20" i="41"/>
  <c r="CD21" i="41"/>
  <c r="CD22" i="41"/>
  <c r="CD23" i="41"/>
  <c r="CD24" i="41"/>
  <c r="CD25" i="41"/>
  <c r="CD26" i="41"/>
  <c r="CD27" i="41"/>
  <c r="CD28" i="41"/>
  <c r="CD29" i="41"/>
  <c r="CD30" i="41"/>
  <c r="CD31" i="41"/>
  <c r="CD32" i="41"/>
  <c r="CD33" i="41"/>
  <c r="CD34" i="41"/>
  <c r="CD35" i="41"/>
  <c r="CD36" i="41"/>
  <c r="CD37" i="41"/>
  <c r="CD38" i="41"/>
  <c r="CD39" i="41"/>
  <c r="CD40" i="41"/>
  <c r="CD41" i="41"/>
  <c r="CD42" i="41"/>
  <c r="CD43" i="41"/>
  <c r="CD44" i="41"/>
  <c r="CD45" i="41"/>
  <c r="CD46" i="41"/>
  <c r="CD47" i="41"/>
  <c r="CD48" i="41"/>
  <c r="CD49" i="41"/>
  <c r="CD50" i="41"/>
  <c r="CD51" i="41"/>
  <c r="CD52" i="41"/>
  <c r="CD53" i="41"/>
  <c r="CD54" i="41"/>
  <c r="CD55" i="41"/>
  <c r="CD56" i="41"/>
  <c r="CD57" i="41"/>
  <c r="CD58" i="41"/>
  <c r="CD59" i="41"/>
  <c r="CD60" i="41"/>
  <c r="CD61" i="41"/>
  <c r="CD62" i="41"/>
  <c r="CD63" i="41"/>
  <c r="CD64" i="41"/>
  <c r="CD65" i="41"/>
  <c r="CD66" i="41"/>
  <c r="CD67" i="41"/>
  <c r="CD68" i="41"/>
  <c r="CD69" i="41"/>
  <c r="CD70" i="41"/>
  <c r="CD71" i="41"/>
  <c r="CD72" i="41"/>
  <c r="CD73" i="41"/>
  <c r="CD74" i="41"/>
  <c r="CD75" i="41"/>
  <c r="CD76" i="41"/>
  <c r="CD77" i="41"/>
  <c r="CD78" i="41"/>
  <c r="CD79" i="41"/>
  <c r="CD80" i="41"/>
  <c r="CD81" i="41"/>
  <c r="CD82" i="41"/>
  <c r="CD83" i="41"/>
  <c r="CD84" i="41"/>
  <c r="CD85" i="41"/>
  <c r="CD86" i="41"/>
  <c r="CD87" i="41"/>
  <c r="CD88" i="41"/>
  <c r="CD89" i="41"/>
  <c r="CD90" i="41"/>
  <c r="CD91" i="41"/>
  <c r="CD92" i="41"/>
  <c r="CD93" i="41"/>
  <c r="CD94" i="41"/>
  <c r="CD95" i="41"/>
  <c r="CD96" i="41"/>
  <c r="CD97" i="41"/>
  <c r="CD98" i="41"/>
  <c r="CD99" i="41"/>
  <c r="CD100" i="41"/>
  <c r="CD12" i="41"/>
  <c r="CC100" i="41" l="1"/>
  <c r="CC99" i="41"/>
  <c r="CC98" i="41"/>
  <c r="CC97" i="41"/>
  <c r="CC96" i="41"/>
  <c r="CC95" i="41"/>
  <c r="CC94" i="41"/>
  <c r="CC93" i="41"/>
  <c r="CC92" i="41"/>
  <c r="CC91" i="41"/>
  <c r="CC90" i="41"/>
  <c r="CC89" i="41"/>
  <c r="CC88" i="41"/>
  <c r="CC87" i="41"/>
  <c r="CC86" i="41"/>
  <c r="CC85" i="41"/>
  <c r="CC84" i="41"/>
  <c r="CC83" i="41"/>
  <c r="CC82" i="41"/>
  <c r="CC81" i="41"/>
  <c r="CC80" i="41"/>
  <c r="CC79" i="41"/>
  <c r="CC78" i="41"/>
  <c r="CC77" i="41"/>
  <c r="CC76" i="41"/>
  <c r="CC75" i="41"/>
  <c r="CC74" i="41"/>
  <c r="CC73" i="41"/>
  <c r="CC72" i="41"/>
  <c r="CC71" i="41"/>
  <c r="CC70" i="41"/>
  <c r="CC69" i="41"/>
  <c r="CC68" i="41"/>
  <c r="CC67" i="41"/>
  <c r="CC66" i="41"/>
  <c r="CC65" i="41"/>
  <c r="CC64" i="41"/>
  <c r="CC63" i="41"/>
  <c r="CC62" i="41"/>
  <c r="CC61" i="41"/>
  <c r="CC60" i="41"/>
  <c r="CC59" i="41"/>
  <c r="CC58" i="41"/>
  <c r="CC57" i="41"/>
  <c r="CC56" i="41"/>
  <c r="CC55" i="41"/>
  <c r="CC54" i="41"/>
  <c r="CC53" i="41"/>
  <c r="CC52" i="41"/>
  <c r="CC51" i="41"/>
  <c r="CC50" i="41"/>
  <c r="CC49" i="41"/>
  <c r="CC48" i="41"/>
  <c r="CC47" i="41"/>
  <c r="CC46" i="41"/>
  <c r="CC45" i="41"/>
  <c r="CC44" i="41"/>
  <c r="CC43" i="41"/>
  <c r="CC42" i="41"/>
  <c r="CC41" i="41"/>
  <c r="CC40" i="41"/>
  <c r="CC39" i="41"/>
  <c r="CC38" i="41"/>
  <c r="CC37" i="41"/>
  <c r="CC36" i="41"/>
  <c r="CC35" i="41"/>
  <c r="CC34" i="41"/>
  <c r="CC33" i="41"/>
  <c r="CC32" i="41"/>
  <c r="CC31" i="41"/>
  <c r="CC30" i="41"/>
  <c r="CC29" i="41"/>
  <c r="CC28" i="41"/>
  <c r="CC27" i="41"/>
  <c r="CC26" i="41"/>
  <c r="CC25" i="41"/>
  <c r="CC24" i="41"/>
  <c r="CC23" i="41"/>
  <c r="CC22" i="41"/>
  <c r="CC21" i="41"/>
  <c r="CC20" i="41"/>
  <c r="CC19" i="41"/>
  <c r="CC18" i="41"/>
  <c r="CC17" i="41"/>
  <c r="CC16" i="41"/>
  <c r="CC15" i="41"/>
  <c r="CC14" i="41"/>
  <c r="CC13" i="41"/>
  <c r="CC12" i="41" l="1"/>
  <c r="E18" i="49" l="1"/>
  <c r="E17" i="49"/>
  <c r="E16" i="49"/>
  <c r="E15" i="49"/>
  <c r="C15" i="49"/>
  <c r="E14" i="49"/>
  <c r="E13" i="49"/>
  <c r="E12" i="49"/>
  <c r="E11" i="49"/>
  <c r="C11" i="49"/>
  <c r="E10" i="49"/>
  <c r="E9" i="49"/>
  <c r="E8" i="49"/>
  <c r="E7" i="49"/>
  <c r="C7" i="49"/>
  <c r="E6" i="49"/>
  <c r="E5" i="49"/>
  <c r="E4" i="49"/>
  <c r="E3" i="49"/>
  <c r="C3" i="49"/>
  <c r="D14" i="57"/>
  <c r="D14" i="56"/>
  <c r="E20" i="49" l="1"/>
  <c r="D13" i="50"/>
  <c r="E12" i="50" l="1"/>
  <c r="E11" i="50"/>
  <c r="D12" i="57"/>
  <c r="J16" i="57"/>
  <c r="J14" i="57" s="1"/>
  <c r="F16" i="57"/>
  <c r="F14" i="57" s="1"/>
  <c r="H16" i="57"/>
  <c r="H14" i="57" s="1"/>
  <c r="D10" i="56"/>
  <c r="H16" i="56"/>
  <c r="H14" i="56" s="1"/>
  <c r="D12" i="56"/>
  <c r="J16" i="56"/>
  <c r="J14" i="56" s="1"/>
  <c r="D5" i="50"/>
  <c r="E3" i="50" s="1"/>
  <c r="D9" i="50"/>
  <c r="N16" i="57"/>
  <c r="N14" i="57" s="1"/>
  <c r="L16" i="57"/>
  <c r="L14" i="57" s="1"/>
  <c r="D10" i="57"/>
  <c r="D8" i="57"/>
  <c r="D6" i="57"/>
  <c r="N16" i="56"/>
  <c r="N14" i="56" s="1"/>
  <c r="L16" i="56"/>
  <c r="L14" i="56" s="1"/>
  <c r="F16" i="56"/>
  <c r="F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H8" i="56" l="1"/>
  <c r="N8" i="56"/>
  <c r="F8" i="56"/>
  <c r="L8" i="56"/>
  <c r="J8" i="56"/>
  <c r="L12" i="56"/>
  <c r="F12" i="56"/>
  <c r="F19" i="56" s="1"/>
  <c r="H12" i="56"/>
  <c r="J12" i="56"/>
  <c r="N12" i="56"/>
  <c r="L8" i="57"/>
  <c r="J8" i="57"/>
  <c r="H8" i="57"/>
  <c r="N8" i="57"/>
  <c r="F8" i="57"/>
  <c r="J10" i="57"/>
  <c r="H10" i="57"/>
  <c r="N10" i="57"/>
  <c r="F10" i="57"/>
  <c r="L10" i="57"/>
  <c r="H10" i="56"/>
  <c r="N10" i="56"/>
  <c r="J10" i="56"/>
  <c r="L10" i="56"/>
  <c r="F10" i="56"/>
  <c r="F12" i="57"/>
  <c r="F19" i="57" s="1"/>
  <c r="L12" i="57"/>
  <c r="J12" i="57"/>
  <c r="H12" i="57"/>
  <c r="N12" i="57"/>
  <c r="N6" i="57"/>
  <c r="F6" i="57"/>
  <c r="L6" i="57"/>
  <c r="J6" i="57"/>
  <c r="H6" i="57"/>
  <c r="H6" i="56"/>
  <c r="N6" i="56"/>
  <c r="F6" i="56"/>
  <c r="L6" i="56"/>
  <c r="J6" i="56"/>
  <c r="E13" i="50"/>
  <c r="E8" i="50"/>
  <c r="E4" i="50"/>
  <c r="E5" i="50" s="1"/>
  <c r="E7" i="50"/>
  <c r="D15" i="50"/>
  <c r="L19" i="56" l="1"/>
  <c r="J19" i="57"/>
  <c r="L19" i="57"/>
  <c r="H19" i="57"/>
  <c r="H19" i="56"/>
  <c r="J19" i="56"/>
  <c r="E9" i="50"/>
  <c r="D20" i="56"/>
  <c r="D20" i="57"/>
</calcChain>
</file>

<file path=xl/sharedStrings.xml><?xml version="1.0" encoding="utf-8"?>
<sst xmlns="http://schemas.openxmlformats.org/spreadsheetml/2006/main" count="6572" uniqueCount="1873">
  <si>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</si>
  <si>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</si>
  <si>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</si>
  <si>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</si>
  <si>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</si>
  <si>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</si>
  <si>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</si>
  <si>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</si>
  <si>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</si>
  <si>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</si>
  <si>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</si>
  <si>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</si>
  <si>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</si>
  <si>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</si>
  <si>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</si>
  <si>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</si>
  <si>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</si>
  <si>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</si>
  <si>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</si>
  <si>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</si>
  <si>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</si>
  <si>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</si>
  <si>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</si>
  <si>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</si>
  <si>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</si>
  <si>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</si>
  <si>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</si>
  <si>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</si>
  <si>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</si>
  <si>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</si>
  <si>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</si>
  <si>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</si>
  <si>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</si>
  <si>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</si>
  <si>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</si>
  <si>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</si>
  <si>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</si>
  <si>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</si>
  <si>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</si>
  <si>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</si>
  <si>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</si>
  <si>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</si>
  <si>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</si>
  <si>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</si>
  <si>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</si>
  <si>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</si>
  <si>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</si>
  <si>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</si>
  <si>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</si>
  <si>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</si>
  <si>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</si>
  <si>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</si>
  <si>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</si>
  <si>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</si>
  <si>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</si>
  <si>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</si>
  <si>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</si>
  <si>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</si>
  <si>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</si>
  <si>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</si>
  <si>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</si>
  <si>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</si>
  <si>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</si>
  <si>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</si>
  <si>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</si>
  <si>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</si>
  <si>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</si>
  <si>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</si>
  <si>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</si>
  <si>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</si>
  <si>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</si>
  <si>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</si>
  <si>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</si>
  <si>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</si>
  <si>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</si>
  <si>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</si>
  <si>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</si>
  <si>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</si>
  <si>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</si>
  <si>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</si>
  <si>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</si>
  <si>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</si>
  <si>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</si>
  <si>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</si>
  <si>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</si>
  <si>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</si>
  <si>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</si>
  <si>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</si>
  <si>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</si>
  <si>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</si>
  <si>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</si>
  <si>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</si>
  <si>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</si>
  <si>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</si>
  <si>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</si>
  <si>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</si>
  <si>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</si>
  <si>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</si>
  <si>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</si>
  <si>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</si>
  <si>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</si>
  <si>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</si>
  <si>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</si>
  <si>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</si>
  <si>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</si>
  <si>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</si>
  <si>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</si>
  <si>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</si>
  <si>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</si>
  <si>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</si>
  <si>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</si>
  <si>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</si>
  <si>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</si>
  <si>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</si>
  <si>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</si>
  <si>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</si>
  <si>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</si>
  <si>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</si>
  <si>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</si>
  <si>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</si>
  <si>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</si>
  <si>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</si>
  <si>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</si>
  <si>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</si>
  <si>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</si>
  <si>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</si>
  <si>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</si>
  <si>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</si>
  <si>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</si>
  <si>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</si>
  <si>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</si>
  <si>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</si>
  <si>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</si>
  <si>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</si>
  <si>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</si>
  <si>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</si>
  <si>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</si>
  <si>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</si>
  <si>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</si>
  <si>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</si>
  <si>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</si>
  <si>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</si>
  <si>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</si>
  <si>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</si>
  <si>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</si>
  <si>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</si>
  <si>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</si>
  <si>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</si>
  <si>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</si>
  <si>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</si>
  <si>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</si>
  <si>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</si>
  <si>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</si>
  <si>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</si>
  <si>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</si>
  <si>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</si>
  <si>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</si>
  <si>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</si>
  <si>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</si>
  <si>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</si>
  <si>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</si>
  <si>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</si>
  <si>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</si>
  <si>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</si>
  <si>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</si>
  <si>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</si>
  <si>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</si>
  <si>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</si>
  <si>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</si>
  <si>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</si>
  <si>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</si>
  <si>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</si>
  <si>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</si>
  <si>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</si>
  <si>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</si>
  <si>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</si>
  <si>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</si>
  <si>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</si>
  <si>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</si>
  <si>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</si>
  <si>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</si>
  <si>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</si>
  <si>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</si>
  <si>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</si>
  <si>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</si>
  <si>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</si>
  <si>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</si>
  <si>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</si>
  <si>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</si>
  <si>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</si>
  <si>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</si>
  <si>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</si>
  <si>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</si>
  <si>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</si>
  <si>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</si>
  <si>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</si>
  <si>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</si>
  <si>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</si>
  <si>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</si>
  <si>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</si>
  <si>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</si>
  <si>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</si>
  <si>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</si>
  <si>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</si>
  <si>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</si>
  <si>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</si>
  <si>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</si>
  <si>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</si>
  <si>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</si>
  <si>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</si>
  <si>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</si>
  <si>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</si>
  <si>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</si>
  <si>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</si>
  <si>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</si>
  <si>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</si>
  <si>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</si>
  <si>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</si>
  <si>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</si>
  <si>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</si>
  <si>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</si>
  <si>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</si>
  <si>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</si>
  <si>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</si>
  <si>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</si>
  <si>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</si>
  <si>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</si>
  <si>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</si>
  <si>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</si>
  <si>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</si>
  <si>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</si>
  <si>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</si>
  <si>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</si>
  <si>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</si>
  <si>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</si>
  <si>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</si>
  <si>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</si>
  <si>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</si>
  <si>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</si>
  <si>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</si>
  <si>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</si>
  <si>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</si>
  <si>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</si>
  <si>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</si>
  <si>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</si>
  <si>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</si>
  <si>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</si>
  <si>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</si>
  <si>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</si>
  <si>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</si>
  <si>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</si>
  <si>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</si>
  <si>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</si>
  <si>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</si>
  <si>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</si>
  <si>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</si>
  <si>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</si>
  <si>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</si>
  <si>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</si>
  <si>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</si>
  <si>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</si>
  <si>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</si>
  <si>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</si>
  <si>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</si>
  <si>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</si>
  <si>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</si>
  <si>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</si>
  <si>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</si>
  <si>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Total Gestión de procesos</t>
  </si>
  <si>
    <t>Tipo de Riesgo</t>
  </si>
  <si>
    <t>%</t>
  </si>
  <si>
    <t>IMPACTO</t>
  </si>
  <si>
    <t>PROBABILIDAD</t>
  </si>
  <si>
    <t>Bajo</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</si>
  <si>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</si>
  <si>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</si>
  <si>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</si>
  <si>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</si>
  <si>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</si>
  <si>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</si>
  <si>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</si>
  <si>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</si>
  <si>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</si>
  <si>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</si>
  <si>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Proyecto de inversión</t>
  </si>
  <si>
    <t>7869 Implementación del modelo de gobierno abierto, accesible e incluyente de Bogotá</t>
  </si>
  <si>
    <t>Subsecretaría Distrital de Fortalecimiento Institucional</t>
  </si>
  <si>
    <t>Proceso / Proyecto de inversión</t>
  </si>
  <si>
    <t>Objetivos estratégicos asociados</t>
  </si>
  <si>
    <t>Gestión de proyectos de inversión</t>
  </si>
  <si>
    <t>Total Gestión de proyectos de inversión</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</si>
  <si>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</si>
  <si>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</si>
  <si>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</si>
  <si>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</si>
  <si>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</si>
  <si>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</si>
  <si>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</si>
  <si>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</si>
  <si>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</si>
  <si>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</si>
  <si>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</si>
  <si>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</si>
  <si>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</si>
  <si>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</si>
  <si>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</si>
  <si>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</si>
  <si>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</si>
  <si>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</si>
  <si>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</si>
  <si>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</si>
  <si>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</si>
  <si>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</si>
  <si>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</si>
  <si>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</si>
  <si>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</si>
  <si>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</si>
  <si>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</si>
  <si>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</si>
  <si>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</si>
  <si>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</si>
  <si>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</si>
  <si>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</si>
  <si>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</si>
  <si>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</si>
  <si>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</si>
  <si>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</si>
  <si>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</si>
  <si>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</si>
  <si>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</si>
  <si>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</si>
  <si>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</si>
  <si>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</si>
  <si>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</si>
  <si>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</si>
  <si>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</si>
  <si>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</si>
  <si>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</si>
  <si>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</si>
  <si>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</si>
  <si>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</si>
  <si>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</si>
  <si>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</si>
  <si>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Perdida de credibilidad entidades y usuarios
- Reprocesos en el desarrollo de los proyectos y/o asesorías
- Incumplimiento metas (Plan de desarrollo, proyecto de inversión) y objetivos institucionales
</t>
  </si>
  <si>
    <t>4. Promover procesos de transformación digital en la Secretaría General para aportar a la gestión pública eficiente.</t>
  </si>
  <si>
    <t xml:space="preserve">- -- Ningún trámite y/o procedimiento administrativo
</t>
  </si>
  <si>
    <t xml:space="preserve">- Procesos misionales y estratégicos misionales en el Sistema de Gestión de Calidad
</t>
  </si>
  <si>
    <t xml:space="preserve">- 7872 Transformación digital y gestión TIC
</t>
  </si>
  <si>
    <t>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</si>
  <si>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</si>
  <si>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Aceptar</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</si>
  <si>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</si>
  <si>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</si>
  <si>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</si>
  <si>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</si>
  <si>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</si>
  <si>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</si>
  <si>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</si>
  <si>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</si>
  <si>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</si>
  <si>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</si>
  <si>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</si>
  <si>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</si>
  <si>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</si>
  <si>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</si>
  <si>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</si>
  <si>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</si>
  <si>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</si>
  <si>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</si>
  <si>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t>
  </si>
  <si>
    <t>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</si>
  <si>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</si>
  <si>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</si>
  <si>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</si>
  <si>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</si>
  <si>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</si>
  <si>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</si>
  <si>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</si>
  <si>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</si>
  <si>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t>
  </si>
  <si>
    <t>Ejecución y administración de procesos</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</si>
  <si>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</si>
  <si>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</si>
  <si>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3. Consolidar una gestión pública eficiente, a través del desarrollo de capacidades institucionales, para contribuir a la generación de valor público.</t>
  </si>
  <si>
    <t xml:space="preserve">- Todos los procesos en el Sistema de Gestión de Calidad
</t>
  </si>
  <si>
    <t>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</si>
  <si>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</si>
  <si>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</si>
  <si>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Creación del mapa de riesgos del proceso.</t>
  </si>
  <si>
    <t>Se ajusta el nombre del riesgo, se incluyen causas internas y externas (incluyendo las DOFA) y complementan consecuencias.
Se ajusta la valoración inherente a Extrema en atención a la materialización del riesgo (probabilidad 4 probable, impacto 4 mayor).
Se califica la probabilidad por frecuencia.
Se modifican las actividades de control y se califican.
Se ajusta la valoración residual a Alta en atención a la calificación de las actividades de control (probabilidad 4 probable, impacto 2 menor).
Se formulan acciones para documentar las actividades de control preventivas en el procedimiento PR-368 Comunicación Corporativa, se establecen acciones por valoración y se definen acciones de contingencia.</t>
  </si>
  <si>
    <t xml:space="preserve">
Análisis de controles
Análisis después de controles
Tratamiento del riesgo</t>
  </si>
  <si>
    <t>Se modifica la calificación de los controles, teniendo en cuenta que ya han sido ejecutadas las acciones que se establecieron dentro del plan de mejoramiento.
La valoración del riesgo después de controles pasa a "Bajo"  ya que las actividades de control preventivas evitaron la materialización de este riesgo y los efectos más significativos no se presentaron.
Se reprograma la ejecución del plan de mejoramiento, teniendo en cuenta las fechas que se establecieron en el aplicativo SIG</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</si>
  <si>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
Probabilidad antes de controles:
- La probabilidad disminuye de Probable (4) -Se presentó una vez en el presente año (4)- a Posible (3) -Se presentó al menos una vez en los últimos 2 años (3)-.
- El impacto se reduce de calificación a Moderado (3) ya que la materialización del riesgo podría ocasionar un incumplimiento en las metas y objetivos institucionales, afectando el cumplimiento en las metas regionales
- La nueva zona de riesgo según esta disminución pasa de Extrema a Alta.
Se reafirman las actividades de control establecidas, según la actualización del procedimiento de Relaciones Estratégicas Comunicacionales PR-366.
Se disminuye la probabilidad a (1 Rara vez) ya que las actividades de control preventivas han evitado la materialización de este riesgo y presentan solidez fuerte. El impacto pasa a 1 "insignificante" ya que el riesgo no se ha presentado y los controles detectivos son fuertes. El riesgo continúa con valoración con baja.
La opción de tratamiento cambia a Aceptar.
Se suprimen las acciones de tratamiento ya que se ejecutaron durante la vigencia 2019.</t>
  </si>
  <si>
    <t>Se retiran los controles detectivos asociados a las auditorias y se incluye uno propio del proceso.</t>
  </si>
  <si>
    <t>Se indica que el riesgo no tiene proyectos de inversión vigentes asociados.</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</si>
  <si>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</si>
  <si>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</si>
  <si>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</si>
  <si>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</si>
  <si>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</si>
  <si>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Jefe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Jefe Oficina Consejería de Comunicaciones</t>
  </si>
  <si>
    <t>Se ajusta el nombre del riesgo, se incluyen causas internas y externas (incluyendo las DOFA) y complementan consecuencias.
Continúa la valoración inherente en Alto (probabilidad 1 rara vez, impacto 4 mayor).
Se califica la probabilidad por frecuencia.
Se modifican las actividades de control y se califican.
Continúa la valoración residual en Bajo (probabilidad 1 rara vez, impacto 2 menor).
Se formulan acciones para mejorar la documentación de las actividades de control preventivas en el procedimiento PR-367 Ecosistema Digital, se asume el riesgo y se definen acciones de contingencia.</t>
  </si>
  <si>
    <t xml:space="preserve">
Análisis de controles
Tratamiento del riesgo</t>
  </si>
  <si>
    <t>Se modifica la calificación de los controles, teniendo en cuenta que ya han sido ejecutadas las acciones que se establecieron dentro del plan de mejoramiento.
Se reprograma la ejecución del plan de mejoramiento, teniendo en cuenta las fechas que se establecieron en el aplicativo SIG</t>
  </si>
  <si>
    <t>Identificación del riesgo
Análisis de controles
Tratamiento del riesgo</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</si>
  <si>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
Se reafirman las actividades de control establecidas, según la actualización del procedimiento de Ecosistema Digital PR-367.
La opción de tratamiento cambia a Aceptar.
Se suprimen las acciones de tratamiento ya que se ejecutaron durante la vigencia 2019.</t>
  </si>
  <si>
    <t>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</si>
  <si>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</si>
  <si>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</si>
  <si>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Se ajusta el nombre del riesgo, se incluyen causas internas y externas (incluyendo las DOFA) y complementan consecuencias.
Cambia la valoración inherente de Extrema a Alto (probabilidad 1 rara vez, impacto 4 mayor).
Se califica la probabilidad por frecuencia.
Se modifican las actividades de control  según el procedimiento PR-369 y se califican.
Cambia la valoración residual de Moderada a Alta (probabilidad 1 rara vez, impacto 2 menor).
Se asume el riesgo y se formulan acciones de contingencia.</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</si>
  <si>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t>
  </si>
  <si>
    <t>Se retiran los controles detectivos asociados a las auditorias y se incluye uno propio del proceso.
Se incorpora el riesgo eliminado, relacionado con el incumplimiento parcial de compromisos para la divulgación de campañas e información relacionada con la gestión de la administración distrital, mediante relaciones estratégicas comunicacionales.</t>
  </si>
  <si>
    <t>Identificación del riesgo
Tratamiento del riesgo</t>
  </si>
  <si>
    <t>Se indica que el riesgo no tiene proyectos de inversión vigentes asociados.
Se incluye la acción preventiva número 25.</t>
  </si>
  <si>
    <t xml:space="preserve">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</si>
  <si>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</si>
  <si>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</si>
  <si>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</si>
  <si>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</si>
  <si>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Jefe Oficina Consejería de Comunicaciones
- el(la) servidor responsable de la información de la dependencia		
- los profesionales de las oficinas de Planeación, de tecnologías de la información y las comunicaciones y de la Consejería de Comunicaciones	
- Jefe Oficina Consejería de Comunicaciones</t>
  </si>
  <si>
    <t>Creación del riesgo</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</si>
  <si>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</si>
  <si>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</si>
  <si>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</si>
  <si>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</si>
  <si>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 xml:space="preserve">- 7867 Generación de los lineamientos de comunicación del Distrito para construir ciudad y ciudadanía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</si>
  <si>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</si>
  <si>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Jefe Oficina Consejería de Comunicaciones
- Jefe Oficina Consejería de Comunicaciones
- Jefe Oficina Consejería de Comunicaciones
- Jefe Oficina Consejería de Comunicaciones</t>
  </si>
  <si>
    <t xml:space="preserve">Creación de este riesgo con forme a lo establecido en el perfil del proyecto de inversión  7867 "generación de los lineamientos de comunicación del distrito para construir ciudad y ciudadanía".  </t>
  </si>
  <si>
    <t>Modificación de  la redacción de las actividades de control frente a la probabilidad y el impacto.
Se reprograma la fecha de finalización de la A.P # 33 - 2021 Aplicativo SIG - A.P # 758 Aplicativo CHIE.</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</si>
  <si>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</si>
  <si>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</si>
  <si>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</si>
  <si>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</si>
  <si>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 xml:space="preserve">- Impresión de artes gráficas para las entidades del Distrito Capital (OPA)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</si>
  <si>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</si>
  <si>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Jefe Oficina Consejería de Comunicaciones
- el (la) Jefe de la Oficina Consejería de Comunicaciones
- el (la) profesional de la Oficina Consejería de Comunicaciones (agencia en casa)
- el (la) Jefe de la Oficina Consejería de Comunicaciones
- Jefe Oficina Consejería de Comunicaciones</t>
  </si>
  <si>
    <t xml:space="preserve">Creación de este riesgo conforme a lo establecido en el perfil del proyecto de inversión No 7867 "Generación de los lineamientos de comunicación del distrito para construir ciudad y ciudadanía".  </t>
  </si>
  <si>
    <t>Modificación de  la redacción de las actividades de control frente a la probabilidad y al impacto.
Se reprograma la fecha de finalización de la A.P # 33 - 2021 Aplicativo SIG - A.P # 758 Aplicativo CHIE.</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</si>
  <si>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</si>
  <si>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</si>
  <si>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</si>
  <si>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</si>
  <si>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</si>
  <si>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t>
  </si>
  <si>
    <t>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t>
  </si>
  <si>
    <t xml:space="preserve">- Director de Contratación 
- Director de Contratación 
_______________
</t>
  </si>
  <si>
    <t>- Director(a) de Contratación
- Director(a) de Contratación
- Director(a) de Contratación
- Director(a) de Contratación</t>
  </si>
  <si>
    <t xml:space="preserve">Se incluyen causas internas y externas (incluyendo las DOFA) y se complementan consecuencias.
Se realizó la valoración antes de controles, teniendo en cuenta frecuencia y el impacto.
Se modifican las actividades de control y se califican.
Se incluyen controles detectivos frente al riesgo.
Se propuso un plan de mejoramiento que conlleva a una mitigación oportuna del riesgo.
Se propuso un plan de contingencia frente a la materialización del riesgo. </t>
  </si>
  <si>
    <t xml:space="preserve">
Análisis antes de controles
Análisis de controles
Análisis después de controles
Tratamiento del riesgo</t>
  </si>
  <si>
    <t>Se incluyen las evidencias como soporte de la valoración de probabilidad por frecuencia.
Se actualiza la valoración de los controles detectivos, teniendo en cuenta que ya fue implementada y documentada en los procedimientos respectivos, la guía para la estructuración de estudios y documentos previos.
El impacto pasa a (1 insignificante) ya que las actividades de control detectivas cubren los efectos más significativos, reduciendo en dos cuadrantes el impacto inicial.
Se actualiza la fecha de terminación del plan de mejoramiento, teniendo en cuenta las fechas establecidas en el aplicativo SIG.</t>
  </si>
  <si>
    <t>Se ajustó la redacción del evento y explicación del riesgo con el propósito de hacer claridad frente al proceso previo para adelantar la contratación un bien, servicio u obra que la entidad requiera.
Se incluyo la causa " Incumplimiento de los plazos de estructuración del proceso de selección"
Se identificó el proyecto de inversión posiblemente afectado con la posible materialización del riesgo
Se incluyen perspectivas para los efectos(consecuencias) identificados
Se disminuye la calificación de probabilidad pasando de 5 a 3, dado que se materializó varias veces en el año pasado y en el actual no.
Se reevaluó el impacto del riesgo el cual pasa a ser bajo a moderado dada la incidencia de su materialización
Se ajusta la penalización para los controles que requieren fortalecerse según el atributo de responsabilidad, ya que se incorporarán en los procedimientos que lo requieren. En este sentido, el riesgo queda con calificación de probabilidad (2 improbable) y valoración moderada.
Se modificó la valoración después de controles de acuerdo con la probabilidad de impacto del riesgo pasando a moderada
Se sustraen las acciones ejecutadas a 2019.
Se incluyó una acción preventiva con el fin de incluir nuevo punto de control.
Se identifica la necesidad de reducir el riesgo, por tanto, se identifica y se formula el plan de tratamiento, consistente en adelantar 2 acciones preventivas</t>
  </si>
  <si>
    <t xml:space="preserve">
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En el análisis después de controles pasa de improbable a rara vez, teniendo en cuenta que los controles son fuertes
Se actualizan las actividades de tratamiento de los riesgos para 2021</t>
  </si>
  <si>
    <t>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</si>
  <si>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</si>
  <si>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</si>
  <si>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</si>
  <si>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</si>
  <si>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</si>
  <si>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t>
  </si>
  <si>
    <t xml:space="preserve">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t>
  </si>
  <si>
    <t xml:space="preserve">Se incluyen causas internas y externas (incluyendo las DOFA) y se complementan consecuencias.
Se ajusta la valoración inherente a Alta en atención a que el riesgo no se ha materializado (probabilidad 1 rara vez, impacto 4 mayor).
Se califica la probabilidad por frecuencia.
Se modifican las actividades de control y se califican.
Se incluyen controles detectivos frente al riesgo.
Se propuso un plan de contingencia frente a la materialización del riesgo. </t>
  </si>
  <si>
    <t>Se ajustó la actividad clave según lo descrito en el proceso.
Se identificó el proyecto de inversión posiblemente afectado con la posible materialización del riesgo
Se incluyen perspectivas para los efectos(consecuencias) identificados
Cambio en la perspectiva y redacción al causa interna "Falta de pericia en la verificación de las propuestas por parte del equipo de trabajo que integra el comité de evaluación." por "Ambigüedad en la estructura del proceso de selección pública"
Cambio en la redacción de la causa interna "Falta de cuidado en la estructuración del proceso de selección en lo referente a los criterios técnicos, económicos, financieros y jurídicos." por  Vacíos en la estructuración del proceso de selección en lo referente a los criterios técnicos, económicos, financieros y jurídicos.</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</si>
  <si>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t>
  </si>
  <si>
    <t>Posibilidad de afectación económica (o presupuestal) por fallo en firme de detrimento patrimonial por parte de entes de control, debido a supervisión inadecuada de los contratos y/o convenios.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</si>
  <si>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</si>
  <si>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</si>
  <si>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t>
  </si>
  <si>
    <t>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</si>
  <si>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xml:space="preserve">Se incluyen causas internas y externas (incluyendo las DOFA) y se complementan consecuencias.
Se ajusta la valoración inherente a Alta en atención a la materialización del riesgo (probabilidad 3 posible, impacto 3 moderado).
Se califica la probabilidad por frecuencia.
Se modifican las actividades de control y se califican.
Se incluyen controles detectivos frente al riesgo.
Se propuso un plan de mejoramiento que conlleva a una mitigación oportuna del riesgo.
Se propuso un plan de contingencia frente a la materialización del riesgo. </t>
  </si>
  <si>
    <t>Se ajustó la actividad clave según lo descrito en el proceso.
Se cambió la categoría del riesgo, omisión a errores (fallas o deficiencias), dado que se considera que el riesgo se materializa.
Se identificó el proyecto de inversión posiblemente afectado con la posible materialización del riesgo
Se incluyen perspectivas para los efectos(consecuencias) identificados
Se sustraen las acciones ejecutadas a 2019.
Se identifica la necesidad de reducir el riesgo, por tanto se identifica y se formula el plan de tratamiento, consistente en una acción preventiva</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</si>
  <si>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</si>
  <si>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Se complemento la explicación del riesgo en el entendido que era necesario incluir una actividad prioritaria en desarrollo de las actividades de supervisión como lo es la publicidad de la ejecución contractual a  través de la plataforma SECOP 2
De acuerdo a la inclusión de la revisión de una nueva actividad como lo es la publicidad de la ejecución contractual a  través de la plataforma SECOP 2, se hizo necesario revisar y actualizar el análisis de los controles
Se adelantó  la inclusión de nuevas actividades tanto preventivas como detectivas para mitigar el riesgo de la falta de publicación de la información Contractual en el SECOP2.
En el análisis de impacto pasa de baja a moderada, en el entendido que los controles son débiles al no encontrarse documentado en los controles de los procedimientos actuales.
Se incluyeron acciones para mitigar el riesgo de acuerdo a lo planteado.</t>
  </si>
  <si>
    <t>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t>
  </si>
  <si>
    <t>Se ajustó la redacción de la segunda actividad de control frente la probabilidad e impacto, de acuerdo con la actualización del procedimiento 4231000-PR-195 "Interventoría y/o supervisión". De igual forma y en el entendido que dicha actividad ya se encuentra ajustada en dicho procedimiento para su documentación se actualizo, la calificación del diseño, ejecución y solidez del control.</t>
  </si>
  <si>
    <t xml:space="preserve">Se ajustó el análisis de los controles preventivos y detectivos respecto a la actividad No 1 respectivamente en el sentido que se agregó una evidencia esencial para el control  como lo es el " certificado de cumplimiento- formato 4220000-FT431" y se condicionan las mismas frente a su presentación con la expresión "si a ello hubiere lugar".
Teniendo en cuenta el perfil del proyecto de inversión  7873 , se elimina la asociación del mismo en la fila 60, ya que las actividades de control del riesgo  no  guardan  relación con las medidas de mitigación de los  riesgos del proyecto de inversión. </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</si>
  <si>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</si>
  <si>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</si>
  <si>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</si>
  <si>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</si>
  <si>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</si>
  <si>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</si>
  <si>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</si>
  <si>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</si>
  <si>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</si>
  <si>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</si>
  <si>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</si>
  <si>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</si>
  <si>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</si>
  <si>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</si>
  <si>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</si>
  <si>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</si>
  <si>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</si>
  <si>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</si>
  <si>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Director de Contratación 
_______________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</si>
  <si>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</si>
  <si>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</si>
  <si>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</si>
  <si>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</si>
  <si>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</si>
  <si>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</si>
  <si>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</si>
  <si>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</si>
  <si>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t>
  </si>
  <si>
    <t>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t>
  </si>
  <si>
    <t>Se incluyeron nuevas actividades conducentes a prevenir el riesgo.</t>
  </si>
  <si>
    <t xml:space="preserve">Se modificó la asociación del riesgo a proyectos de inversión, seleccionando la opción "Sin asociación a los proyectos de inversión".
Se incluyó una evidencia en el control detectivo del riesgo la cual se encuentra documentada en el procedimiento 2321000-PR-022 Liquidación de contrato/convenio.
Se retiraron los controles detectivos de la auditoría de gestión y de calidad del riesgo en los controles detectivos
Se realizó reprogramación de las fechas de inicio de las acciones de tratamiento definidas para la vigencia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</si>
  <si>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exposición.
Se ajustó la calificación del impacto.
Se ajustó la redacción y evaluación de los controles según los criterios definidos.
Se incluyeron los controles correctivos
Se definieron acciones de tratamiento.</t>
  </si>
  <si>
    <t>Posibilidad de afectación económica (o presupuestal) por fallos judiciales y/o sanciones de entes de control, debido a incumplimiento legal en la aprobación del perfeccionamiento y ejecución contractual</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</si>
  <si>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</si>
  <si>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</si>
  <si>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</si>
  <si>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</si>
  <si>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</si>
  <si>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Director de Contratación
- Director de Contratación
_______________
</t>
  </si>
  <si>
    <t>Creación del riesgo y aprobación del mapa de riesgos del proceso Contratación.</t>
  </si>
  <si>
    <t>Se actualizaron las actividades preventivas del riesgo.</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</si>
  <si>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t>
  </si>
  <si>
    <t xml:space="preserve">
Análisis antes de controles
Análisis después de controles
Tratamiento del riesgo</t>
  </si>
  <si>
    <t xml:space="preserve">Se modificó la frecuencia del riesgo frente a la probabilidad (antes de controles) en el entendido que el riesgo se materializó más de una vez en el presente año.
Se modificó la escala de probabilidad después de controles de acuerdo a la materialización del riesgo y a la modificación realizada antes de controles
La valoración del riesgo después de controles pasó de ser baja a moderada. 
Se genera una nueva acción de tratamiento del riesgo materializado, en el entendido que es necesario  crear un nuevo control preventivo y esto conlleva a una actualización de algunos procedimientos del proceso. 
</t>
  </si>
  <si>
    <t xml:space="preserve">
Teniendo en cuenta el perfil del proyecto de inversión  7873 , se elimina la asociación del mismo en la fila 60, ya que las actividades de control del riesgo  no  guardan  relación con las medidas de mitigación de los  riesgos del proyecto de inversión. </t>
  </si>
  <si>
    <t>Posibilidad de afectación económica (o presupuestal) por fallo judicial en contra de los intereses de la entidad, debido a errores (fallas o deficiencias) en el trámite de los procesos disciplinarios</t>
  </si>
  <si>
    <t xml:space="preserve">- Cambios en las plataformas tecnológicas que no interactúen con las anteriores, generando posibles perdidas de información.
- Dificultad en la transición para adaptar los procedimientos al nuevo código general disciplinario, el cual exige la utilización de medios tecnológicos para su ejecución.
</t>
  </si>
  <si>
    <t xml:space="preserve">Identificación del riesgo </t>
  </si>
  <si>
    <t>Se analizan y se ajustan causas internas y externas de acuerdo a las fortalezas, oportunidades, debilidades y amenazas identificadas por el proceso.
Se analiza y ajusta la evaluación de la frecuencia e impacto de acuerdo a la nueva herramienta de gestión de riesgos
Cambió la valoración del riesgo antes de controles, quedando en zona de riesgo moderada (valoración anterior: extrema), la valoración del riesgo residual se mantuvo en zona baja.
Se incluyó plan de contingencia para el riesgo</t>
  </si>
  <si>
    <t>Se elimina la causa "Insuficiencia de personal para la ejecución de las actividades del proceso" y se identifica la causa "Falta de planeación y/o priorización para adelantar los procesos disciplinarios que llevan largo tiempo en la dependencia y/o asuntos próximos a vencerse"</t>
  </si>
  <si>
    <t>Se actualiza el contexto de la gestión del proceso.
Se cambia el riesgo estratégico asociado.
Se analizan los proyectos de inversión que posiblemente se afecten con la materialización del riesgo.
Se revisó y ajustó la información de causas internas, externas y efectos.
Se asociaron las perspectivas a las consecuencias.</t>
  </si>
  <si>
    <t>Se ajusta la tipología del riesgo pasando de operativo a cumplimiento.
Se suprimen los controles detectivos institucionales, asociados con la realización de auditorías internas de gestión y de calidad.</t>
  </si>
  <si>
    <t>Se indica que el riesgo no tiene proyectos de inversión  vigentes asociados</t>
  </si>
  <si>
    <t>Se modificó la totalidad de las actividades de control en cuanto a su diseño, teniendo en cuenta la actualización del procedimiento Proceso Disciplinario Verbal  2210113-PR-008.</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</si>
  <si>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</si>
  <si>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 xml:space="preserve">- Alta rotación de personal generando retrasos en la curva de aprendizaje y represamiento de trámites.
- Dificultades en la transferencia de conocimiento entre los servidores que se vinculan y retiran de la entidad.
- Los expedientes no cuentan con la custodia adecuada y/o descuido de los/as servidores/as en el manejo de la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</si>
  <si>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</si>
  <si>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</si>
  <si>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Se realiza ajuste en la redacción del nombre del riesgo, teniendo en cuenta que se encontraba muy generalizado 
Se analizan y se ajustan causas internas y externas de acuerdo a las fortalezas, oportunidades, debilidades y amenazas identificadas por el proceso.
Se analiza y ajusta la evaluación de la frecuencia e impacto de acuerdo a la nueva herramienta de gestión de riesgos y de acuerdo a la nueva redacción del mismo
Se ajusta la valoración del riesgo quedando en zona de riesgo bajo (anteriormente extrema), la valoración del riesgo residual mantuvo la ubicación en zona baja, sin embargo se desplazó un cuadrante en la escala de impacto.
Se incluyó plan de contingencia para el riesgo</t>
  </si>
  <si>
    <t>Ajuste en la redacción de una de las causas externas: "Aplazamiento de la entrada en vigencia del nuevo código general disciplinario"
Ajuste en la redacción de los dos controles de acuerdo con la actualización de los procedimientos: Proceso Ordinario Disciplinario y Proceso Verbal Disciplinario en cuanto a las evidencias.
La evidencia como producto de la actividad se encuentra completa para los dos controles preventivos, teniendo en cuenta que se actualizaron los controles en los procedimientos correspondientes
Se ajusta la información relacionada con la acción de mejora No. 4 de acuerdo con lo registrado en el aplicativo del SIG.</t>
  </si>
  <si>
    <t>Se actualiza el contexto de la gestión del proceso.
Se cambia el riesgo estratégico asociado.
Se cambian los procesos de SGC posiblemente afectados.
Se analizan los proyectos de inversión que posiblemente se afecten con la materialización del riesgo.
Se revisó y ajustó la información de causas internas, externas y efectos.
Se asociaron las perspectivas a las consecuencias.
La opción de tratamiento cambia a Aceptar.
Se suprimen las acciones de tratamiento ya que se ejecutaron durante la vigencia 2019.</t>
  </si>
  <si>
    <t>Se suprimen los controles detectivos institucionales, asociados con la realización de auditorías internas de gestión y de calidad, y se incluyen controles propios del proceso.</t>
  </si>
  <si>
    <t>Se modificó la totalidad de las actividades de control en cuanto a su diseño, teniendo en cuenta la actualización de los procedimientos Proceso Ordinario Disciplinario 2210113-PR-007 y Proceso Disciplinario Verbal  2210113-PR-008.</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</si>
  <si>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</si>
  <si>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</si>
  <si>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</si>
  <si>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</si>
  <si>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</si>
  <si>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</si>
  <si>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</si>
  <si>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</si>
  <si>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</si>
  <si>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</si>
  <si>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</si>
  <si>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</si>
  <si>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</si>
  <si>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</si>
  <si>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Definir lineamientos y directrices para la formulación y seguimiento de la plataforma estratégica, Plan estratégico sectorial, Plan estratégico institucional y Plan de acción institucional.
Fase (componente): Fortalecer la planeación institucional de la Entidad de acuerdo con las necesidades y nuevas realidades, soportada en un esquema de medición, seguimiento y mejora continua.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</si>
  <si>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</si>
  <si>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</si>
  <si>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</si>
  <si>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</si>
  <si>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 xml:space="preserve">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</si>
  <si>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mapa de riesgos Direccionamiento Estratégico</t>
  </si>
  <si>
    <t>- Jefe Oficina Asesora de Planeación
- Jefe Oficina Asesora de Planeación
- Los profesionales de la  Oficina Asesora de Planeación
- Jefe Oficina Asesora de Planeación
- Jefe Oficina Asesora de Planeación</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</si>
  <si>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Mapa de riesgo  Direccionamiento Estratégico, actualizado.</t>
  </si>
  <si>
    <t>Creación del mapa de riesgos, incorporando el anterior denominado "Omisión en el monitoreo y evaluación de la Planeación Institucional" ya que es un control de este riesgo.</t>
  </si>
  <si>
    <t>Se ajusto la explicación del riesgo.
Se actualiza el control relacionado con el procedimiento 4202000-PR-365 "Actualización presupuestal de los Proyectos de Inversión", debido a que el procedimiento fue actualizado.
Se reprograman el plan de mejoramiento definido, teniendo en cuenta lo establecido en la acción preventiva 17 en el aplicativo SIG.</t>
  </si>
  <si>
    <t>•Actividad clave: Con base en la actualización de la caracterización del Proceso Direccionamiento Estratégico se incluyeron  las siguientes actividades clave “Ejecutar las actividades definidas en el Plan Estratégico Cuatrienal y Plan de Acción Institucional y  ejecutar las actividades definidas en los Proyectos de Inversión, y el Presupuesto Anual”.
•Nombre del riesgo: se complemento el riesgo incluyendo la ejecución presupuestal.
•Causas internas, externas y efectos: Se ajustaron las causas internas y externas y los efectos de conformidad con los cambios realizados en la matriz DOFA del proceso.
•Actividades de control preventivo y detectivo: Se validaron los controles definidos en los procedimientos y se calificaron.
•Se actualizaron los controles preventivos y detectivos de acuerdo con las ultimas  versiones de los procedimientos  2210111-PR-182 y 2210111-PR-365
•Plan de contingencia:  Se validaron las actividades definidas en caso de que el riesgo se presente.
• Se decidió reducir el riesgo y se formulan actividades con el fin de redefinir los controles en los respectivos procedimientos.</t>
  </si>
  <si>
    <t>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t>
  </si>
  <si>
    <t>Se asoció el riesgo al proyecto de inversión 7873 Fortalecimiento de la capacidad institucional de la Secretaría General.</t>
  </si>
  <si>
    <t>En el marco de la actualización del procedimiento 4202000-PR-365 " Modificaciones al presupuesto de los proyectos de inversión", se actualizó el control de la actividad 2, la cual se fortaleció en cuanto a los registros que quedan como aplicación del control, de conformidad con la observación identificada en la auditoría de calidad.</t>
  </si>
  <si>
    <t xml:space="preserve">Identificación del riesgo
Análisis antes de controles
Análisis de controles
Análisis después de controles
</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</si>
  <si>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actualizó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</si>
  <si>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Posibilidad de afectación reputacional por Pérdida de credibilidad de los grupos de valor y partes interesadas, debido a errores fallas o deficiencias  en  la formulación y actualización de la planeación institucional</t>
  </si>
  <si>
    <t>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</si>
  <si>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mapa de riesgos Direccionamiento Estratégico</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</si>
  <si>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Mapa de riesgo  Direccionamiento Estratégico, actualizado.</t>
  </si>
  <si>
    <t>Creación del mapa de riesgo</t>
  </si>
  <si>
    <t>Se ajusta la valoración inherente a Extrema en atención a la materialización del riesgo (probabilidad 2 improbable, impacto 5 catastrófico).
Se califica la probabilidad por frecuencia.
Se modifican las actividades de control y se califican.
Se ajusta la valoración residual a Moderada en atención a la calificación de las actividades de control (probabilidad 1 rara vez, impacto 3 moderado).
Se propuso un plan de mejoramiento que conlleva a una mitigación oportuna del riesgo.
Se propuso un plan de contingencia frente a la materialización del riesgo.</t>
  </si>
  <si>
    <t>Se ajusta la valoración inherente a Alta en atención a la materialización del riesgo (probabilidad 2 improbable, impacto 4 mayor).
De acuerdo con los controles, la valoración del riesgo después de estos pasa a "Baja" (Probabilidad 1 rara vez, impacto 2 menor)
Se actualizaron los controles de acuerdo con las nuevas versiones de los procedimientos 2210111-PR-182 y 2210111-PR-183.
Se reprograman el plan de mejoramiento definido, teniendo en cuenta lo establecido en la acción preventiva 17 en el aplicativo SIG.</t>
  </si>
  <si>
    <t xml:space="preserve">
•Actividad clave: Con base en la actualización de la caracterización del Proceso Direccionamiento Estratégico se incluyó la siguiente actividad clave “Formular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
•Nombre del riesgo: Se cambio el nombre de riesgo incluyendo la categoría del riesgo y el evento definiéndose el siguiente riesgo: “Errores fallas o deficiencias en la formulación y actualización de la planeación institucional”.
•Causas internas, externas y efectos: Se ajustaron las causas internas y externas y los efectos de conformidad con los cambios realizados en la matriz DOFA del proceso.
•Probabilidad: se ajustó la calificación de la probabilidad en relación con la frecuencia en la que se ha presentado el riesgo con base en la nueva denominación del riesgo. 
•Impacto: Se cambió la calificación de algunas perspectivas de impacto ubicándose en la matriz de calor antes de controles en zona extrema. 
•Actividades de control preventivo y detectivo: Se validaron los controles definidos en los procedimientos y se calificaron.
•Plan de contingencia: Se validaron las actividades definidas en caso de que el riesgo se presente.
•Se actualizaron los controles preventivos y detectivos de acuerdo con las ultimas versiones de los procedimientos.
• Se decidió reducir el riesgo y se formulan actividades con el fin de redefinir los controles en los respectivos procedimientos.</t>
  </si>
  <si>
    <t xml:space="preserve">
Análisis después de controles
</t>
  </si>
  <si>
    <t>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t>
  </si>
  <si>
    <t xml:space="preserve">
•Actividad clave: Partiendo de la  actualización de la caracterización del Proceso Direccionamiento Estratégico se incluyó la siguiente actividad clave “”.
•Probabilidad: se ajustó la calificación de la probabilidad en relación con la frecuencia dado que no se ha presentado el riesgo en los últimos cuatro años.
•Actividades de control preventivo y detectivo: En el marco de la actualización de los procedimientos registrados en la acción preventiva 20 y acción de mejora 7 se definieron las actividades de  control aplicables al riesgos y se  realizó su valoración.
• Valoración antes de controles:  Se determinó la probabilidad (1) rara vez  ya que este riesgo no se ha materializado en los últimos cuatro años . El impacto (4 mayor) obedece a que éste riesgo genera incumplimiento de metas de gobierno y los objetivos  institucionales.
•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
•Tratamiento del riesgo: Teniendo en cuenta que el riesgo con la aplicación de las actividades de control quedó en escala de probabilidad rara vez e impacto menor ubicándose en zona baja se determinó aceptar el riesgo. </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</si>
  <si>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</si>
  <si>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</si>
  <si>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</si>
  <si>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</si>
  <si>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t>
  </si>
  <si>
    <t>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t>
  </si>
  <si>
    <t xml:space="preserve">- Dificultad en la articulación de actividades comunes a las dependencias.
- La imagen institucional se ve afectada ante los usuarios que utilizan el servicio, si este no se presta adecuadamente. (pendiente a hoy)
</t>
  </si>
  <si>
    <t xml:space="preserve">- Pérdida de credibilidad institucional
- Desbalance de línea en planta de producción
</t>
  </si>
  <si>
    <t>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</si>
  <si>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</si>
  <si>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Revisión y actualización de mapa de riesgos según el reporte de monitoreo efectuado a corte 31 de diciembre de 2019. Incluir actividades para el fortalecimiento de controles y acciones posteriores y de tratamiento del riesgo.</t>
  </si>
  <si>
    <t>Fila 60. Cambio de proyecto de inversión
Fila 126: Cambio ejecución a "Siempre"
Fila 128: Cambio ejecución a "Siempre"
Fila 142: Cambio ejecución a "Siempre"
Fila 176: Cambio automático a "Moderado"
Fila 214: Se borra AC32 - 2020
Fila 239: Se borra AC 32 - 2020
Fila 240: Se complementa nomenclatura de AP
Fila 241: Se complementa nomenclatura de AP</t>
  </si>
  <si>
    <t>Se ajustó la identificación del riesgo.
Se ajustó la redacción y evaluación de los controles según los criterios definidos.
Se incluyeron los controles correctivos.
Se ajustaron las acciones de contingencia.
Se actualizó el contexto de la gestión del proceso.</t>
  </si>
  <si>
    <t>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</si>
  <si>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Posibles sanciones legales para la Secretaría General de la Alcaldía Mayor de Bogotá D.C.
- Afectar a la entidad emisora del acto o documento administrativo o la ciudadanía, al divulgar información errónea sobre decisiones de la Administración Distrital.
- La buena reputación de la Subdirección de Imprenta Distrital y por consiguiente la Secretaría General de la Alcaldía Mayor de Bogotá, D.C., se vería afectada, lo cual generaría desconfianza ante las partes interesadas.
- Sanciones para los funcionarios o servidores que intervienen en el proceso.
</t>
  </si>
  <si>
    <t>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t>
  </si>
  <si>
    <t>Revisión y actualización de mapa de riesgos según el reporte de monitoreo efectuado a corte 31 de diciembre de 2019.</t>
  </si>
  <si>
    <t>Fila 60. Se modifica proyecto de inversión.</t>
  </si>
  <si>
    <t xml:space="preserve">- Procesos misionales en el Sistema de Gestión de Calidad
- Procesos de apoyo operativo en el Sistema de Gestión de Calidad
</t>
  </si>
  <si>
    <t>Identificación del riesgo
Análisis antes de controles
Análisis de controles
Tratamiento del riesgo</t>
  </si>
  <si>
    <t xml:space="preserve">
Análisis antes de controles
Tratamiento del riesgo</t>
  </si>
  <si>
    <t>Fallas tecnológicas</t>
  </si>
  <si>
    <t>Creación del mapa de riesgos.</t>
  </si>
  <si>
    <t xml:space="preserve">
Análisis de controles
Análisis después de controles
</t>
  </si>
  <si>
    <t>Se realizan ajustes en la descripción de los controles, se elabora e incluyen 3  nuevos controles detectivo, lo que ajustó la escala de impacto  de mayor a moderada, así  mismo, la zona resultante disminuyó de mayor a moderado. Se incluye el Plan de Contingencia de TI</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</si>
  <si>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</si>
  <si>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</si>
  <si>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Se ajustaron las fechas de finalización de la acción conforme a la reprogramación efectuada en el aplicativo SIG de  la actividad 1 de la acción correctiva No.3</t>
  </si>
  <si>
    <t xml:space="preserve">- Constante cambio en la normatividad y exceso de la misma.
</t>
  </si>
  <si>
    <t xml:space="preserve">Identificación del riesgo
Análisis de controles
Análisis después de controles
</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</si>
  <si>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</si>
  <si>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</si>
  <si>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</si>
  <si>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</si>
  <si>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Se cambia tipo de riesgo, a tipo de riesgo de cumplimiento</t>
  </si>
  <si>
    <t>Se actualiza en la parte de probabilidad del riesgo por frecuencia, se registro de las evidencias que soportan la no materialización del riesgo.</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</si>
  <si>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</si>
  <si>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</si>
  <si>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</si>
  <si>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</si>
  <si>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</si>
  <si>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mapa de riesgos Evaluación del Sistema de Control Interno</t>
  </si>
  <si>
    <t>- Jefe Oficina de Control Interno
- Jefe de la Oficina de Control Interno
- Jefe de la Oficina de Control Interno
- Jefe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</si>
  <si>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Mapa de riesgo  Evaluación del Sistema de Control Interno, actualizado.</t>
  </si>
  <si>
    <t>Se actualiza el contexto de la gestión del proceso.
Se identifica un riesgo único de gestión con la nueva estructura de identificación del riesgo.
Se evalúa la probabilidad por exposición.
Se evalúa el impacto.
Se redacta y evalúa la acción de control.
Se define controles correctivos.
Se define acciones de contingencia.</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</si>
  <si>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</si>
  <si>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</si>
  <si>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</si>
  <si>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</si>
  <si>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</si>
  <si>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</si>
  <si>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</si>
  <si>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</si>
  <si>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</si>
  <si>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</si>
  <si>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</si>
  <si>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</si>
  <si>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</si>
  <si>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</si>
  <si>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Posibilidad de afectación reputacional por no lograr fortalecer la administración y la gestión pública distrital, debido a deficiencias al planificar, diseñar y/o ejecutar los cursos y/o diplomados de formación</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</si>
  <si>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en las entidades distritales.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</si>
  <si>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Procesos misionales en el Sistema de Gestión de Calidad
</t>
  </si>
  <si>
    <t xml:space="preserve">- 7868 Desarrollo institucional para una gestión pública eficiente
</t>
  </si>
  <si>
    <t xml:space="preserve">Creación Mapa de riesgos </t>
  </si>
  <si>
    <t>Se incluyeron controles detectivos, las explicaciones del riesgo y de las valoraciones antes y después de controles del riesgo identificado</t>
  </si>
  <si>
    <t xml:space="preserve">"Se  incluyeron los controles que contiene la nueva versión del procedimiento, pasando de tener el riesgo valorado después de controles de moderado a bajo.
Se atendieron las recomendaciones de la retroalimentación del monitoreo de riesgos, bajando el impacto del riesgo frente a la imagen de una calificación 4 (mayor) a  3 (moderado).
Con el fortalecimiento de los controles se robusteció la solidez contribuyendo a que el riesgo se encuentre controlado en zona baja debido a  que se atienden los efectos más significativos.
Se actualizó la matriz DOFA."      </t>
  </si>
  <si>
    <t>Se retiraron los controles detectivos de auditorías. Se modificó la asociación del riesgo a proyectos de inversión, seleccionando la opción "Sin asociación a los proyectos de inversión".</t>
  </si>
  <si>
    <t>Se ajusta el objetivo del proceso, la redacción de los controles, la valoración de uno de los controles, y la valoración del riesgos residual y la medida de tratamiento lo anterior de acuerdo con las oportunidades de mejora identificadas en la auditoría de gestión del riesgo realizada por la OCI durante el 2020 y con los ajustes realizados en la caracterización del proceso y el procedimiento Administración de los programas de formación distrital.</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</si>
  <si>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</si>
  <si>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</si>
  <si>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Se ajusta el objetivo del proceso de acuerdo con los ajustes realizados en la caracterización del proceso.</t>
  </si>
  <si>
    <t>Posibilidad de afectación reputacional por sanción de un ente de control o regulador ,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</si>
  <si>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</si>
  <si>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</si>
  <si>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</si>
  <si>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</si>
  <si>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La valoración antes de controles por exposición tuvo como resultado "baja" sin embargo, en la escala de impacto quedó en "mayor" en consecuencia la zona resultante del riesgo quedo en zona "Alta".</t>
  </si>
  <si>
    <t>-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Gestión de Recursos Físicos</t>
  </si>
  <si>
    <t>-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Mapa de riesgo  Gestión de Recursos Físicos, actualizado.</t>
  </si>
  <si>
    <t>Se define una actividad de control como detectiva y definición de Plan de Contingencia.</t>
  </si>
  <si>
    <t xml:space="preserve">
Análisis antes de controles
Análisis después de controles
</t>
  </si>
  <si>
    <t>Al calificar la probabilidad de riesgos por frecuencia, disminuyó la probabilidad de probable a rara vez, en consecuencia, la zona resultante bajó de extrema a alta. 
La calificación de probabilidad bajó a rara vez (cuadrante 2 a 1)</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</si>
  <si>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</si>
  <si>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</si>
  <si>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Se actualizó el análisis después de controles.
Eliminación de auditorias como controles preventivos.</t>
  </si>
  <si>
    <t>Actualización de controles de acuerdo a las nuevas versiones de procedimientos.</t>
  </si>
  <si>
    <t>Se realiza actualización con respecto a categoría "Sin asociación a los proyectos de inversión"</t>
  </si>
  <si>
    <t>Se actualiza el contexto de la gestión del proceso.
Se ajusta la identificación del riesgo, ampliando el alcance con respecto a la nueva metodología.
Se incluye el riesgo errores (fallas o deficiencias) Cuenta Mensual de almacén,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</si>
  <si>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</si>
  <si>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</si>
  <si>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</si>
  <si>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</si>
  <si>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</si>
  <si>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</si>
  <si>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</si>
  <si>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</si>
  <si>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</si>
  <si>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</si>
  <si>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</si>
  <si>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</si>
  <si>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</si>
  <si>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</si>
  <si>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</si>
  <si>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</si>
  <si>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</si>
  <si>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</si>
  <si>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</si>
  <si>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</si>
  <si>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</si>
  <si>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</si>
  <si>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</si>
  <si>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</si>
  <si>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 xml:space="preserve">- Dificultad en la articulación de actividades comunes a las dependencias.
</t>
  </si>
  <si>
    <t>5. Fortalecer la prestación del servicio a la ciudadanía con oportunidad, eficiencia y transparencia, a través del uso de la tecnología y la cualificación de los servidores.</t>
  </si>
  <si>
    <t xml:space="preserve">- 7870 Servicio a la ciudadanía, moderno, eficiente y de calidad
</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</si>
  <si>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</si>
  <si>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</si>
  <si>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Creación y aprobación del mapa de riesgos del proceso Gestión del Sistema Distrital de Servicio a la Ciudadanía</t>
  </si>
  <si>
    <t>Se analizan y se ajustan causas internas y externas de acuerdo a las fortalezas, oportunidades, debilidades y amenazas identificadas por el proceso.
Se analiza y actualiza la evaluación de la frecuencia e impacto de acuerdo a la nueva herramienta de gestión de riesgos
Se actualiza la valoración del riesgo quedando en zona de riesgo moderada (anteriormente extrema), la valoración después de controles continúa en zona de riesgo baja
Se incluye plan de contingencia</t>
  </si>
  <si>
    <t>Se identificó el proyecto de inversión posiblemente afectado con la posible materialización del riesgo
Se incluyen perspectivas para los efectos(consecuencias) identificados</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</si>
  <si>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ajustó la redacción del control detectivo.
Se ajustó la explicación de la valoración obtenida después de controles.</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</si>
  <si>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</si>
  <si>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inadecuado seguimiento a las actividades, debido a errores (fallas o deficiencias) en el seguimiento de la gestión de las entidades que hacen parte del Sistema Unificado Distrital de Inspección, Vigilancia y Control (SUDIVC).	</t>
  </si>
  <si>
    <t xml:space="preserve">- Desconocimiento por parte de algunos funcionarios acerca de las funciones de la entidad y elementos de la plataforma estratégica.
</t>
  </si>
  <si>
    <t xml:space="preserve">- Incumplimiento de objetivos y metas institucionales. 
- Errores en la consolidación, análisis y presentación de informes de gestión del SUDIVC.  
- Hallazgos por parte de entes de control.
- Retrasos en la elaboración de informes de gestión del SUDIVC.  
</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</si>
  <si>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</si>
  <si>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Se analizan y se ajustan causas internas y externas de acuerdo a las fortalezas, oportunidades, debilidades y amenazas identificadas por el proceso.
Se modifica la redacción del riesgo
Se analiza y actualiza la evaluación de la frecuencia e impacto de acuerdo a la nueva herramienta de gestión de riesgos
Se actualiza la valoración del riesgo quedando en zona de riesgo baja (anteriormente extrema) 
Se actualiza la valoración residual a baja (anteriormente moderada) 
Se incluyen y evalúan nuevas actividades de control
Se incluye plan de contingencia</t>
  </si>
  <si>
    <t>Se modifica la redacción de la actividad clave según actualización de la caracterización del proceso
Se modifica la redacción del riesgo
Se analizan y se ajustan causas internas y externas de acuerdo a las fortalezas, oportunidades, debilidades y amenazas identificadas por el proceso.
Se modifica la redacción de las actividades de control, de acuerdo al instructivo 4222100-IN-059</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</si>
  <si>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ajustó la redacción de los controles preventivos y detectivo.</t>
  </si>
  <si>
    <t>Se ajustó proyectos de inversión posiblemente afectados, teniendo en cuenta que el riesgo no esta asociado a los riesgos del proyecto de inversión.</t>
  </si>
  <si>
    <t>Se ajustó la redacción de las actividades de control preventivo y detectivo, acorde con la actualización efectuada al procedimiento 2212500-PR-310..</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</si>
  <si>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</si>
  <si>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</si>
  <si>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 xml:space="preserve">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</si>
  <si>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</si>
  <si>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Se analizan y se ajustan causas internas y externas de acuerdo a las fortalezas, oportunidades, debilidades y amenazas identificadas por el proceso,
Se analiza y actualiza la evaluación de la frecuencia e impacto de acuerdo a la nueva herramienta de gestión de riesgos,
Se actualiza la valoración del riesgo quedando en zona de riesgo baja (anteriormente alta), la valoración después de controles continúa en zona de riesgo baja,
Se incluyen, ajustan y califican actividades de control,
Se incluye plan de contingencia</t>
  </si>
  <si>
    <t xml:space="preserve">Identificación del riesgo
Análisis antes de controles
Análisis de controles
</t>
  </si>
  <si>
    <t xml:space="preserve">Se modifican causas internas: se incluye caída de la plataforma de la Línea 195, eliminándola de causas externas.
Efectos: se eliminaron efectos que estaban escritos de forma repetida: insatisfacción ciudadana y el incremento de reclamaciones ciudadanas.
En Matriz de Valoración antes de controles: el impacto en cuanto a gestión de procesos, pasó a moderado dado que se modificaron las calificaciones en los diferentes aspectos: financiero, medidas de control interno, operativo, información y cumplimiento.
Modificación de la redacción, se direcciona al PR036 y al instructivo, las actividades de control.
Modificación segundo control, cambió de quien autoriza Director por (profesional responsable de punto de atención) PRP; se modifican las fuentes de información características definidas para la prestación del servicio por condiciones en la prestación del servicio.
Modificación del tercer control relacionado con la Línea 195: se incorpora como documento el contrato interadministrativo de operación de la línea a cambio del PR036, los datos hacen relación al contrato involucrado al personal de ETB, con operador de la Línea 195. </t>
  </si>
  <si>
    <t>Se identificó el proyecto de inversión posiblemente afectado con la posible materialización del riesgo
Se incluyen perspectivas para los cinco efectos(consecuencias) identificados
Se realiza análisis de causas y se determina incluir la causa externa: Condiciones externas que alteran el orden público y la seguridad de los bienes y de las personas. Se elimina en causas externas, la causa tecnológica, en razón a que se considera que es interna y así está registrada en la presente ficha. Se elimina la causa externa tecnológica, sobre fallas en los equipos de las entidades, en razón a que no se puede controlar por la Secretaría General.
Se realiza análisis antes de controles y se modifica la probabilidad con el criterio de frecuencia donde el riesgo pasa de:  "nunca o no se ha presentado en los últimos 4 años (1)" "se presentó al menos una vez en los últimos 2 años (3)"; adicionalmente, se realiza nueva calificación del impacto del riesgo (consecuencias por afectación de perspectivas), cuya calificación para la perspectiva de impacto operativo pasa de menor(2) a moderado(3), esta nueva calificación hizo que la ubicación en la matriz de valoración antes de controles se desplazara y se ajusta la explicación de la valoración obtenida.
La matriz de valoración después de controles presentó desplazamiento en los cuadrantes y como resultado la valoración pasando de baja (probabilidad 1 e impacto 1) a baja (probabilidad 3 e impacto 1), se actualiza la explicación de la valoración de acuerdo con el resultado obtenido
Se ajusta el plan de contingencia a ser aplicado en el evento de que se materialice el riesgo, adicionando una acción</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</si>
  <si>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identificaron dos controles detectivos propios para el proceso
Se ajustaron los controles preventivos acorde a la versión actualizada del procedimiento. 
Se ajustó la explicación de la valoración obtenida después de controles.</t>
  </si>
  <si>
    <t>Modificación del nombre del riesgo acorde a la recomendación de la Oficina de Control Interno radicado 3-2020-23105, en el cual se presenta resultados de auditorías realizadas en los meses de agosto y septiembre de 2020; se incluye como: Interrupciones en el modelo multicanal que impidan a la ciudadanía acceder a la oferta institucional de trámites y servicios.</t>
  </si>
  <si>
    <t>Se ajustó la descripción de las actividades de control en cuanto a los registros establecidos como evidencia y el responsable " Profesional responsable SuperCADE" a "Profesional responsable CADE y SuperCADE".</t>
  </si>
  <si>
    <t>Se ajustan los controles detectivos y preventivos en coherencia con la actualización del procedimiento Administración del Modelo Multicanal de Servicio a la Ciudadanía (2213300-PR-036) versión 14.</t>
  </si>
  <si>
    <t xml:space="preserve">Se ajustan los controles detectivos y preventivos en coherencia con la actualización del procedimiento Administración del Modelo Multicanal de Servicio a la Ciudadanía (2213300-PR-036) versión 15.				</t>
  </si>
  <si>
    <t>Se actualiza el contexto de la gestión del proceso.
Se ajusta la identificación del riesgo, modificando la actividad clave relacionada.
Se define la probabilidad por exposición.
Se ajusta la calificación del impacto.
Se ajusta la redacción y evaluación de los controles según los criterios definidos.
Se incluyeron los controles correctivos..</t>
  </si>
  <si>
    <t>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t>
  </si>
  <si>
    <t>Se analizan y se ajustan causas internas y externas de acuerdo a las fortalezas, oportunidades, debilidades y amenazas identificadas por el proceso,
Se ajusta la redacción del riesgo, para precisar que el riesgo se presenta en la Red CADE,
Se analiza y ajusta la evaluación de la frecuencia e impacto de acuerdo a la nueva herramienta de gestión de riesgos,
Se actualiza la valoración del riesgo quedando en zona de riesgo baja (anteriormente extrema),
Se actualiza la valoración residual quedando en zona de riesgo baja (anteriormente moderada),
Se incluyen, ajustan y califican actividades de control,
Se incluye plan de contingencia</t>
  </si>
  <si>
    <t>Se modifica el nombre del riesgo eliminando los términos de articulación y coordinación, dejando solo el seguimiento. 
La explicación del riesgo se modifica en cuanto a redacción.
En las causas internas se elimina: Baja experticia en el seguimiento al cumplimiento de las obligaciones y en el manejo de las relaciones interinstitucionales en la prestación del servicio en la RED CADE, y se crea: Deficiencia en la coordinación y articulación interinstitucional, así como en el  seguimiento al cumplimiento de las obligaciones de los convenios y/o contratos, relacionadas con la prestación del servicio en la RED CADE.
En las causas externas se elimina: Fallas en la comunicación oportuna por parte de las entidades participantes en los medios de interacción de la RED CADE y se crea: Alta rotación en las entidades del personal responsable de las relaciones interinstitucionales, se incluyen en el DOFA.
Análisis antes de controles: cambia la valoración antes de controles de baja a moderada.
En la explicación de valoración obtenida se modifica la redacción.
Se modifica la redacción de la explicación de la valoración obtenida después de controles.
En las acciones en caso de que el riesgo se presente, se modifica la redacción.</t>
  </si>
  <si>
    <t>Se identificó el proyecto de inversión posiblemente afectado con la posible materialización del riesgo
Se incluyen perspectivas para los cinco efectos(consecuencias) identificados.
Se modificó la redacción de la acción de contingencia.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</si>
  <si>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identificó un control detectivos propios para el proceso
Se ajustaron los controles preventivos acorde a la versión actualizada del procedimiento. 
Se ajustó la explicación de la valoración obtenida después de controles.</t>
  </si>
  <si>
    <t>Se eliminó causa externa: "Alta rotación en las entidades del personal responsable de las relaciones interinstitucionales".
Se modificó la redacción de la actividad de control detectiva eliminando la Guía GS078 de apoyo a la supervisión y cambiando la evidencia.
Se modificó actividad de control detectiva relacionada con el cambio o rotación de personal responsable de seguimiento contractual en la entidad con la cual está asignado como supervisor.
Se incluyó actividad de control detectiva relacionada con posible incumplimiento de las obligaciones establecidas en los convenios y contratos.</t>
  </si>
  <si>
    <t>Se ajustan los controles detectivos y preventivos en coherencia con la actualización del procedimiento Administración del Modelo Multicanal de Servicio a la Ciudadanía (2213300-PR-036) versión 15.</t>
  </si>
  <si>
    <t>Se actualiza el contexto de la gestión del proceso.
Se ajusta la identificación del riesgo.
Se define la probabilidad por exposición.
Se ajusta la calificación del impacto.
Se ajusta la redacción y evaluación de los controles según los criterios definidos.
Se incluyeron los controles correctivos.
Se ajusta la redacción de las acciones de contingencia.</t>
  </si>
  <si>
    <t xml:space="preserve">- Presiones o motivaciones de los ciudadanos que incitan al servidor público a realizar conductas contrarias al deber ser.
</t>
  </si>
  <si>
    <t>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t>
  </si>
  <si>
    <t>Se analizan y se ajustan causas internas y externas de acuerdo a las fortalezas, oportunidades, debilidades y amenazas identificadas por el proceso.
Se ajusta la redacción del riesgo, para precisar que el riesgo se presenta en la Red CADE
Se analiza y ajusta la evaluación de la frecuencia e impacto de acuerdo a la nueva herramienta de gestión de riesgos
Se actualiza la valoración del riesgo quedando en zona de riesgo moderada (anteriormente alta), la valoración después de controles continúa en zona de riesgo baja,   
Se incluye plan de contingencia</t>
  </si>
  <si>
    <t>Se ajusta la redacción de los puntos de control, acorde con la nueva versión del procedimiento 2212200-PR-254 "Soporte técnico y funcional del Sistema Distrital para la Gestión de Peticiones Ciudadanas"
Se realiza ajuste en fechas de la acción preventiva.
Se disminuye el impacto residual en un cuadrante debido a que los controles detectivos atacan los efectos más significativos.</t>
  </si>
  <si>
    <t xml:space="preserve">Identificación del riesgo
Análisis después de controles
</t>
  </si>
  <si>
    <t>Se identificó el proyecto de inversión posiblemente afectado con la posible materialización del riesgo
Se incluyen perspectivas para los efectos(consecuencias) identificados
En tratamiento del riesgo, se modifica la opción de manejo a “aceptar</t>
  </si>
  <si>
    <t>Se asoció el nuevo proyecto de inversión 7870 "Servicio a la ciudadanía, moderno, eficiente y de calidad".
Se ajusta el nombre del riesgo, pues a partir de la versión 10 del procedimiento  2212200-PR-254 no se definirán los tiempos de atención en el mismo, sino a través de una publicación en el SGP.
Se ajusta la explicación del riesgo indicando dónde se encuentran definidos los tiempos a partir de la versión 10 del procedimiento 2212200- PR 254.
Se eliminaron los controles detectivos  asociados a los procedimientos de auditoria de gestión y auditorias de calidad, atendiendo a la observación realizadas por la Oficina de Control  Interno. Se incluye un nuevo control detectivo, el cual será documentado en la versión 10 del procedimiento 2212200-PR-254 y se ajustan los ID de las actividades de acuerdo con los que se definirán en la versión del procedimiento referida.</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</si>
  <si>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</si>
  <si>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</si>
  <si>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</si>
  <si>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</si>
  <si>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</si>
  <si>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Se analizan y se ajustan causas internas y externas de acuerdo a las fortalezas, oportunidades, debilidades y amenazas identificadas por el proceso.
Se ajusta el nombre del riesgo omitiendo lo relacionado con la encuesta de satisfacción 
Se analiza y ajusta la evaluación de la frecuencia e impacto de acuerdo a la nueva herramienta de gestión de riesgos
Se actualiza la valoración del riesgo quedando en zona de riesgo moderada (anteriormente alta), la valoración después de controles continúa en zona de riesgo baja,  
Se incluye plan de contingencia</t>
  </si>
  <si>
    <t>Se realiza actualización en la redacción de la actividades preventivas y detectivas; específicamente en las fuentes de información debido a que se modificó el  Procedimiento Seguimiento y Medición de Servicio a la Ciudadanía 2212200-PR-044  a la versión 12</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</si>
  <si>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identificó un control detectivos propios para el proceso</t>
  </si>
  <si>
    <t>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</si>
  <si>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</si>
  <si>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Se analizan y se ajustan causas internas y externas de acuerdo a las fortalezas, oportunidades, debilidades y amenazas identificadas por el proceso.
Se ajusta el nombre del riesgo y se omite encuesta de satisfacción 
Se analiza y ajusta la evaluación de la frecuencia e impacto de acuerdo a la nueva herramienta de gestión de riesgos
Se actualiza la valoración del riesgo quedando en zona de riesgo moderada (anteriormente extrema)
Se actualiza la valoración residual a baja (anteriormente moderada)  
Se incluye plan de contingencia</t>
  </si>
  <si>
    <t>Actualización del riesgo "Incumplimiento parcial de compromisos en la cualificación de los servidores públicos en actitudes, destrezas, habilidades y conocimientos de servicio a la Ciudadanía, al igual que en competencias de IVC" pasando a "Incumplimiento parcial de compromisos en el total de los servidores públicos a cualificar en actitudes, destrezas, habilidades y conocimientos de servicio a la Ciudadanía".
Se ajusta la información relacionada con las fechas de inicio y terminación de la Acción preventiva 33.</t>
  </si>
  <si>
    <t>Se identificó el proyecto de inversión posiblemente afectado con la posible materialización del riesgo
Se incluyen perspectivas para los efectos(consecuencias) identificados
En tratamiento del riesgo, se modifica la opción de manejo a “aceptar”</t>
  </si>
  <si>
    <t xml:space="preserve">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</si>
  <si>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</si>
  <si>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</si>
  <si>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</si>
  <si>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Se analizan y se ajustan causas internas y externas de acuerdo a las fortalezas, oportunidades, debilidades y amenazas identificadas por el proceso.
Se analiza y ajusta la evaluación de la frecuencia e impacto de acuerdo a la nueva herramienta de gestión de riesgos
Se actualiza la valoración del riesgo quedando en zona de riesgo alta (anteriormente extrema), la valoración después de controles continúa en zona de riesgo moderada, 
Se incluye plan de contingencia</t>
  </si>
  <si>
    <t>Se incluye una nueva causa interna "Desconocimiento por parte de los Servidores acerca de los tiempos de gestión de las peticiones ciudadanas pendientes por atender en la dependencia."
Se ajusta un punto de control preventivo, acorde con la versión 07 del procedimiento "Gestión de peticiones ciudadanas", pues en la versión anterior correspondía a la actividad ID7, el cual corresponde al punto de control del ID4.
Se ajustan las fechas de inicio y terminación de la acción preventiva No 34, puesto que en el documento a elaborar, se incluyen los lineamiento para la elaboración del informe de solicitudes de acceso a la información.
Se incluye la acción preventiva No. 43 de 2018.</t>
  </si>
  <si>
    <t>Se ajusta la redacción del riesgo a "Errores (fallas o deficiencias) en el análisis y direccionamiento de las peticiones ciudadanas".
Se elimina la causa “Desconocimiento por parte de los funcionarios acerca de los tiempos de gestión de las peticiones ciudadanas pendientes por atender en la dependencia” y se eliminan los efectos “Incumplimiento de los términos legales para la atención y respuesta de las peticiones ciudadanas” y “Incumplimiento de compromisos con entidades de control relacionadas con la publicación de información”
En el análisis antes de controles, se realiza ajuste en la calificación de la probabilidad, por tanto, se presenta movimiento en un cuadrante en la escala, así como en la explicación de la valoración obtenida.  	
Se ajusta un punto de control preventivo, acorde con la versión 08 del procedimiento "Gestión de peticiones ciudadanas", pues en la versión anterior correspondía a la actividad ID7, el cual corresponde al punto de control del ID4.
El análisis después de controles presenta modificación debido a la calificación de la frecuencia, se actualizan la redacción de la valoración obtenida
Se identificó el proyecto de inversión posiblemente afectado con la posible materialización del riesgo
Se incluyen perspectivas para los efectos(consecuencias) identificados
En el tratamiento del riesgo, las acciones preventivas No 34 y 43 fueron cerradas y por ende se excluyen de la ficha. 
Se modifica la opción de manejo a “aceptar”</t>
  </si>
  <si>
    <t xml:space="preserve">Se asoció el nuevo proyecto de inversión 7870 "Servicio a la ciudadanía, moderno, eficiente y de calidad".
Se ajusta la explicación del riesgo para que sea acorde con el nombre del riesgo.
Se eliminaron los controles detectivos  asociados a los procedimientos de auditoria de gestión y auditorias de calidad, atendiendo a la observación realizadas por la Oficina de Control  Interno. Se documenta el control detectivo respecto a devoluciones efectivas, el cual se definirá en la versión 2 de la guía para la elaboración de reportes e informes de peticiones ciudadanas y en la versión 9 del PR 291. </t>
  </si>
  <si>
    <t>Se cambio la opción de manejo de aceptar a reducir.</t>
  </si>
  <si>
    <t>Se ajustó proyectos de inversión posiblemente afectados, teniendo en cuenta que el riesgo no esta asociado a los riesgos del proyecto de inversión.
Se ajustó acción de tratamiento de acuerdo con lo registrado en el aplicativo SIG.</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</si>
  <si>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cambió la opción de manejo del riesgo a "aceptar".</t>
  </si>
  <si>
    <t xml:space="preserve">Se ajustan los controles detectivos y preventivos en coherencia con la actualización del procedimiento Direccionamiento de Peticiones Ciudadanas (2212200-PR-291) versión 12.
</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</si>
  <si>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</si>
  <si>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</si>
  <si>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</si>
  <si>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</si>
  <si>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</si>
  <si>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Gestores de transparencia e integridad de la Dirección del Sistema Distrital de Servicio a la Ciudadana.
_______________
</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</si>
  <si>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</si>
  <si>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</si>
  <si>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</si>
  <si>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</si>
  <si>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</si>
  <si>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</si>
  <si>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</si>
  <si>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</si>
  <si>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</si>
  <si>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</si>
  <si>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</si>
  <si>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</si>
  <si>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 de integridad de la Dirección Distrital de Calidad del Servicio.
_______________
</t>
  </si>
  <si>
    <t xml:space="preserve">- Servidores de la DDCS sensibilizados en el Código de Integridad
_______________
</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</si>
  <si>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</si>
  <si>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</si>
  <si>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</si>
  <si>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</si>
  <si>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</si>
  <si>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</si>
  <si>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</si>
  <si>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Posibilidad de afectación reputacional por hallazgos de entes de control internos o externos, debido a incumplimiento de compromisos en la ejecución de las jornadas de cualificación a los servidores públicos</t>
  </si>
  <si>
    <t xml:space="preserve">- Incumplimiento de objetivos y metas institucionales. 
- Hallazgos por parte de entes de control.
</t>
  </si>
  <si>
    <t>Creación y aprobación de la ficha del riesgo proveniente del riesgo "Incumplimiento parcial de compromisos en la cualificación de los servidores públicos en actitudes, destrezas, habilidades y conocimientos de servicio a la Ciudadanía, al igual que en competencias de IVC" Inicialmente compartido con la Dirección Distrital de Calidad del Servicio.</t>
  </si>
  <si>
    <t>Se identificó el proyecto de inversión posiblemente afectado con la posible materialización del riesgo
Se incluyen perspectivas para los efectos(consecuencias) identificados
En tratamiento del riesgo, se modifica la opción de manejo a “reducir", por consiguiente se incluyeron 2 acciones de tratamiento para las actividades de control que no presentaron solidez fuerte</t>
  </si>
  <si>
    <t>Se asoció el nuevo proyecto de inversión 7870 "Servicio a la ciudadanía, moderno, eficiente y de calidad".
Se cambio la tipología del riesgo de" cumplimiento" a "operativo"
Se eliminaron los controles detectivos  asociados a los procedimientos de auditoria de gestión y auditorias de calidad, atendiendo a la observación realizadas por la Oficina de Control  Interno y se identifico un control detectivo propio. 
Se ajustó la redacción de los preventivos.
Se ajustó la explicación de la valoración obtenida después de controles.</t>
  </si>
  <si>
    <t>Se ajustó la fecha de finalización de la acción "Estructurar y formalizar el control en el procedimiento "Gestión, seguimiento y coordinación del Sistema Unificado Distrital de Inspección, Vigilancia y Control", de acuerdo con la fecha de cierre de la acción en el aplicativo SIG.</t>
  </si>
  <si>
    <t xml:space="preserve">Se ajustó la redacción del control preventivo y detectivo acorde con la actualización efectuada en el procedimiento 2212500-PR-310.
</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</si>
  <si>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ajustó la redacción de la acción de contingencia.
Se cambió la opción de manejo del riesgo a "aceptar".</t>
  </si>
  <si>
    <t>Posibilidad de afectación económica (o presupuestal) por información inconsistente en los cobros a las entidades, debido a errores (fallas o deficiencias) en la elaboración de facturas por el uso de los espacios de los CADE y SuperCADE</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</si>
  <si>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</si>
  <si>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Creación de la ficha del riesgo proveniente del riesgo "Errores (fallas o deficiencias) en la elaboración  de facturas y cuentas de cobro de los espacios de la RED CADE".</t>
  </si>
  <si>
    <t>Se modifica la frecuencia antes de controles: a una vez en el último año, cambiando el resultado de la matriz de valoración antes de controles, sin embargo, los controles establecidos permiten que la valoración después de controles de establezca en una zona baja, con una opción de manejo aceptable.</t>
  </si>
  <si>
    <t>Se ajustan los controles detectivos y preventivos en coherencia con la actualización del procedimiento Facturación y cobro por concepto de uso de espacios en los SUPERCADE y CADE (422000-PR-377) versión 03.</t>
  </si>
  <si>
    <t>Se ajustan los controles detectivos y preventivos en coherencia con la actualización del procedimiento Facturación y cobro por concepto de uso de espacios en los SUPERCADE y CADE (422000-PR-377) versión 04.</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</si>
  <si>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ajustó la redacción de las acciones de contingencia.</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</si>
  <si>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</si>
  <si>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Alta rotación de personal generando retrasos en la curva de aprendizaje.
- Falta de actualización de algunos sistemas (interfaz, accesibilidad, disponibilidad) que interactúan con los procesos.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</si>
  <si>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</si>
  <si>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</si>
  <si>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 xml:space="preserve">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t>
  </si>
  <si>
    <t>Creación del Riesgo</t>
  </si>
  <si>
    <t xml:space="preserve">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</si>
  <si>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</si>
  <si>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Cambia redacción procedimiento de consulta y gestión de las solicitudes internas
Se incluye control de calidad frente al procedimiento de digitalización
Acciones de tratamiento se modifican</t>
  </si>
  <si>
    <t>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</si>
  <si>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eliminó el impacto relacionado con la afectación del reporte de indicador del proyecto de inversión 1125, teniendo en cuenta que ya finalizó el proyecto.</t>
  </si>
  <si>
    <t>Se elimina el control asociado al procedimiento 2215100 PR:243 Conservación, restauración y reprografía de la documentación histórica, teniendo en cuenta que el mismo no se encuentra dentro de los puntos de control vigentes establecidos en el procedimiento, y así mismo este control no se aplica en la operación del proceso.</t>
  </si>
  <si>
    <t xml:space="preserve">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Se definieron las acciones de tratamiento.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</si>
  <si>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</si>
  <si>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</si>
  <si>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</si>
  <si>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</si>
  <si>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</si>
  <si>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</si>
  <si>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</si>
  <si>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</si>
  <si>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</si>
  <si>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</si>
  <si>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</si>
  <si>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</si>
  <si>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</si>
  <si>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</si>
  <si>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</si>
  <si>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</si>
  <si>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 xml:space="preserve">-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</si>
  <si>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</si>
  <si>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Inducir a las entidades en errores en la función archivística.
- Pérdida de credibilidad por parte de las otras entidades del Distrito y privadas que cumplen funciones públicas
- Pérdida de documentos del Distrito Capital de valor patrimonial por brindar un inadecuado servicio.
- Incumplimiento en la normatividad archivística vigente
</t>
  </si>
  <si>
    <t xml:space="preserve">
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t>
  </si>
  <si>
    <t xml:space="preserve">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																															</t>
  </si>
  <si>
    <t>Se realizó la valoración antes y después de controles frente a frecuencia e impacto.
Se incluyen controles detectivos frente al riesgo.
Se propuso un plan de contingencia frente a la materialización del riesgo. </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</si>
  <si>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</si>
  <si>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ajustan los tramites y OPAS posiblemente afectados, eliminando Impresión de artes gráficas para las entidades del distrito capital. Lo anterior teniendo en cuenta, que el proceso no realiza impresión de artes gráficas para ninguna entidad del distrito.
4. El proyecto de inversión posiblemente afectado por la materialización del riesgo, es el proyecto 1125 fortalecimiento y modernización de la gestión pública distrital.
5. Se diligencia la columna de perspectivas en la identificación de efectos.
6. Se modifica en causas externas el agente generador de “políticos” a “personal”, frente a la causa externa Insuficiente personal idóneo de los responsables de la gestión documental en las entidades Distritales.
7. Se modifica la explicación de la valoración del riesgo obtenido antes de controles.
8. Conforme a la actualización de los procedimientos realizados en la vigencia 2019, se mantienen los controles preventivos y detectivos, eliminando el monitoreo ambiental ya que está dentro de la actividad de asistencias técnicas.
9. Se modifica la explicación de la valoración del riesgo obtenido después de controles.
10. Se incluyen en el SIG nuevas acciones preventivas y detectivas para el año 2020.
11. Se ajusta el plan contingente.</t>
  </si>
  <si>
    <t>1. 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</si>
  <si>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</si>
  <si>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 xml:space="preserve">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Se definieron las acciones de tratamiento.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</si>
  <si>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</si>
  <si>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</si>
  <si>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</si>
  <si>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</si>
  <si>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</si>
  <si>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</si>
  <si>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</si>
  <si>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</si>
  <si>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</si>
  <si>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</si>
  <si>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</si>
  <si>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</si>
  <si>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</si>
  <si>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</si>
  <si>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mapa de riesgos Gestión Jurídica</t>
  </si>
  <si>
    <t>-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Mapa de riesgo  Gestión Jurídica, actualizado.</t>
  </si>
  <si>
    <t>Creación del riesgo.</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</si>
  <si>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tomó como opción de manejo del riesgo "Aceptar", dado que queda en una zona baja después de controles y se establecieron acciones de contingencia.</t>
  </si>
  <si>
    <t>Se adicionó el "Incumplimiento en los términos judiciales y extrajudiciales" como causa del riesgo.
Se adicionaron nuevas evidencias que respaldan la no materialización del riesgo.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t>
  </si>
  <si>
    <t xml:space="preserve">Se incluye la relación con los proyectos de inversión posiblemente afectados (Proyecto 1125) 
Se incluyeron las perspectivas para los efectos </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</si>
  <si>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</si>
  <si>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</si>
  <si>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</si>
  <si>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</si>
  <si>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</si>
  <si>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</si>
  <si>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</si>
  <si>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 Hallazgos por parte de los Entes de Control.
</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</si>
  <si>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Mapa de riesgo  Gestión Jurídica, actualizado.</t>
  </si>
  <si>
    <t xml:space="preserve">
Análisis antes de controles
Análisis de controles
</t>
  </si>
  <si>
    <t>Se adicionaron nuevas evidencias que respaldan la no materialización del riesgo.
Se ajustó la redacción del control preventivo acorde con lo documentado en el procedimiento de "Elaboración y revisión de actos administrativos".</t>
  </si>
  <si>
    <t xml:space="preserve">Identificación del riesgo
Análisis antes de controles
</t>
  </si>
  <si>
    <t>Se incluye la relación con los proyectos de inversión posiblemente afectados (todos los proyectos) 
Se incluyeron las perspectivas para los efectos 
Se ajustó la valoración del impacto del riesgo, sin embargo, se mantiene en (4 mayor)</t>
  </si>
  <si>
    <t>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</si>
  <si>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conceptos y/o consultas que puede llegar a generar análisis incompleto.
- Divergencias en lo resuelto por los operadores judiciales en casos análogos que generan inseguridad jurídica.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</si>
  <si>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</si>
  <si>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Mapa de riesgo  Gestión Jurídica, actualizado.</t>
  </si>
  <si>
    <t>Se modificó el nombre del riesgo eliminando el término "consultas"
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redujo la valoración del riesgo después de controles
Se tomó como opción de manejo del riesgo "Aceptar", dado que queda en una zona baja después de controles y se establecieron acciones de contingencia.</t>
  </si>
  <si>
    <t>Se adicionaron nuevas evidencias que respaldan la no materialización del riesgo.
Se incluyó 1 control preventivo que se encuentra documentado en el procedimiento de "Emisión de conceptos jurídicos".
Se ajustó la redacción del control preventivo existente, acorde con lo documentado en el procedimiento de "Emisión de conceptos jurídicos".</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</si>
  <si>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</si>
  <si>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</si>
  <si>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</si>
  <si>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</si>
  <si>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</si>
  <si>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</si>
  <si>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</si>
  <si>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</si>
  <si>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</si>
  <si>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</si>
  <si>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</si>
  <si>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</si>
  <si>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Posibilidad de afectación reputacional por baja disponibilidad de los servicios tecnológicos, debido a errores (Fallas o Deficiencias)  en la administración y gestión de los recursos de infraestructura tecnológica</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</si>
  <si>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</si>
  <si>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"MEDIA" y continúa de impacto MODERADO, toda vez que afecta los aspectos: financiero bajo, indisponibilidad de la información lo que lo continúa ubicando al riesgo en zona resultante  MODERADO.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</si>
  <si>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</si>
  <si>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</si>
  <si>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</si>
  <si>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</si>
  <si>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</si>
  <si>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</si>
  <si>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</si>
  <si>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</si>
  <si>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Director(a) de Talento Humano
- Profesional Universitario de Talento Humano. 
- Profesional Universitario de Talento Humano. 
- Profesional Universitario de Talento Humano. 
- Director(a) de Talento Humano</t>
  </si>
  <si>
    <t>Se analiza que por los controles establecidos la probabilidad de ocurrencia disminuyo considerablemente, además de que posibilita un constante seguimiento a este riesgo.
Se incluyen causas internas y externas (incluyendo las DOFA) y complementan consecuencias.
Se ajusta la valoración antes de controles a Alta
Se incluyen causas externas y agente generador del riesgo
Se ajusta el nombre del riesgo y se incluye la explicación del riesgo.
Se incluyeron análisis de controles detectivos.
Se ajusta la valoración después de controles a baja</t>
  </si>
  <si>
    <t>Conforme a la modificación del procedimiento 4232000-PR-372 GESTIÓN DE PELIGROS, RIESGOS Y AMENAZAS se realiza una actualización de los controles.
Se realiza el ajuste al tratamiento de riesgos pasando de Aceptar a Reducir. 
Se incluyen y cierran dos (2) actividades de las tres (3) planeadas inicialmente dentro de la acción preventiva No. 26.
Se incluye un control detectivo relacionado con evidenciar la materialización del riesgo a través del Subcomité de Autocontrol.
Se ajusta el análisis antes de controles pasando de una frecuencia posible a Improbable, así cómo la explicación de la valoración obtenida.</t>
  </si>
  <si>
    <t>El proyecto de inversión posiblemente afectado por la materialización del riesgo, es el proyecto 1125 fortalecimiento y modernización de la gestión pública distrital.
Se diligencia la columna de perspectivas en la identificación de efectos.
Se realiza el cambio por: “Ningún otro proceso en el Sistema de Gestión de Calidad” en Seleccione o mencione otros procesos del SGC posiblemente afectados.</t>
  </si>
  <si>
    <t>Se realiza recategorización de la probabilidad de frecuencia de materialización del riesgo.</t>
  </si>
  <si>
    <t xml:space="preserve">Se retiraron los controles detectivos de auditorías y se modificó la asociación del riesgo a proyectos de inversión que se pueden afectar posiblemente tras la materialización del riesgo. </t>
  </si>
  <si>
    <t>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Se definieron las acciones de tratamiento.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</si>
  <si>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</si>
  <si>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</si>
  <si>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</si>
  <si>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 xml:space="preserve">Posibilidad de afectación reputacional por pérdida de la credibilidad en el compromiso ambiental de la Entidad, debido a decisiones erróneas o no acertadas en la formulación del PIGA y su plan de acción </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</si>
  <si>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</si>
  <si>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</si>
  <si>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</si>
  <si>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</si>
  <si>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1) y el impacto (2 menor).  Por lo tanto el resultado después de los controles continúa siendo (Bajo).</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</si>
  <si>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</si>
  <si>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</si>
  <si>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Se actualiza el contexto de la gestión del proceso
Se ajusta la identificación del riesgo, ampliando su alcance
Se define la probabilidad por exposición
Se ajustó la calificación del impacto
Se ajustó la redacción y evaluación de los controles según los criterios definidos
Se incluyeron los controles correctivos 
Se ajustaron las acciones de contingencia</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</si>
  <si>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</si>
  <si>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</si>
  <si>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</si>
  <si>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contingencia</t>
  </si>
  <si>
    <t>Se ajustó el nombre del riesgos según los servicios
Se ajustó la actividad clave del riesgo 
Se ajustó la calificación de probabilidad de factible a frecuente, lo que redujo la escala de probable a rara vez, en consecuencia disminuyó la zona resultante de externa a alta.
Se incluyó una actividad de control referente a uso de espacios
La valoración del riesgo después de controles se redujo de alto a moderado.
Se ajustaron las fechas de finalización de las acciones</t>
  </si>
  <si>
    <t>Se incluyeron los proyectos de inversión que se pueden ver afectados.
Se ajustaron las causas internas, externas y efectos
Se eliminó un riesgo estratégico que se puede ver afectado.
Se modificó la frecuencia. Su resultado incrementó la escala de insignificante a catastrófico.
Se incluyó el punto de control de Supervisión de contratos
Se modificó la fecha de cierre de acciones de acuerdo con el aplicativo SIG</t>
  </si>
  <si>
    <t xml:space="preserve">Se realiza el ajuste a las actividades de control preventivas No. 3 y la actividad de control detectiva No. 5 y 7 del procedimiento 153, se incluyen las actividades de control detectivo No. 5 y 8 del procedimiento No. 152.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</si>
  <si>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se ha presentado más de una vez en el presente año, así mismo se registran las evidencias que soportan su elección para la vigencia 2020.
Se incluyó una nueva acción preventiva asociada a la revisión integral del riesgo para la vigencia  2021.</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</si>
  <si>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</si>
  <si>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</si>
  <si>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</si>
  <si>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</si>
  <si>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</si>
  <si>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</si>
  <si>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</si>
  <si>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</si>
  <si>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</si>
  <si>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</si>
  <si>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</si>
  <si>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</si>
  <si>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</si>
  <si>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</si>
  <si>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 Incumplimiento de metas establecidas
</t>
  </si>
  <si>
    <t>Creación del mapa de riesgos. Se identifica nuevo riesgo, dando  respuesta a la acción preventiva No, 51. Se define plan de mitigación.</t>
  </si>
  <si>
    <t>Se ajustó la calificación de probabilidad de factible a frecuente,  lo que redujo su escala de probabilidad de posible a rara vez y en consecuencia disminuyó zona resultante de  extrema a alta.
Se ajustaron las fechas de finalización de las acciones</t>
  </si>
  <si>
    <t>Se modifica la categoría en el nombre del riesgo y su descripción.
Se incluyen los proyectos de inversión posiblemente afectados.
Se ajustan las causas y efectos y se incluyen sus perspectivas.
Se ajusta el Plan de contingencia.
Se ajustan las fechas de las acciones de acuerdo con el aplicativo SIG.</t>
  </si>
  <si>
    <t xml:space="preserve">Se ajusta la categoría del riesgo.
Se realiza el ajuste a las actividades de control preventivas No. 2, 5 y 6, se incluyen las actividades de control detectivo No. 9 y 10.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</si>
  <si>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Posibilidad de afectación reputacional por incumplimiento en la entrega de comunicaciones oficiales y tramite de actos administrativos, debido a errores (fallas o deficiencias) en la gestión, trámite y/o expedición de los mismos</t>
  </si>
  <si>
    <t xml:space="preserve">- Incumplimiento de los tiempos de entrega por parte del prestador de servicio postal.
</t>
  </si>
  <si>
    <t xml:space="preserve">- Reprocesos en la entrega de comunicaciones al usuario final.
- Incumplimiento de las funciones o legal por vencimiento de términos en la entrega de comunicaciones oficiales.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</si>
  <si>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</si>
  <si>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</si>
  <si>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 el contexto de la gestión del proceso.
Se ajusta la identificación del riesgo.
Se define la probabilidad por exposición.
Se ajustó la calificación del impacto.
Se ajustó la redacción y evaluación de los controles según los criterios definidos.
Se ajustan los controles preventivos y detectivos.
Se incluyeron los controles correctivos.
Se ajustaron las acciones de contingencia.</t>
  </si>
  <si>
    <t>Se actualizaron las fechas de finalización de las acciones acorde con el aplicativo SIG y los memorandos de solicitud de cierre y reprogramación.</t>
  </si>
  <si>
    <t>Se actualiza el contexto de la gestión del proceso.
Se ajusta la identificación del riesgo.
Se define la probabilidad por exposición.
Se ajusta la calificación del impacto.
Se ajusta la redacción y evaluación de los controles según los criterios definidos.
Se incluyeron los controles correctivos.
Se cambió la opción de manejo del riesgo a "aceptar".
Se ajusta la redacción de las acciones de contingencia.</t>
  </si>
  <si>
    <t xml:space="preserve">- Cambios de estructura organizacional que afecten el desempeño del proceso de gestión documental.
- Altos costos de la tecnología.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</si>
  <si>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</si>
  <si>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Evidencias de sensibilizaciones realizadas
_______________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</si>
  <si>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</si>
  <si>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</si>
  <si>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</si>
  <si>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</si>
  <si>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t>
  </si>
  <si>
    <t>Se incluyen causas internas y externas (incluyendo las DOFA) y complementan consecuencias.
Se ajusta el nombre del riesgo y se incluye la explicación del riesgo.
Se incluyen causas externas.
Se ajusta la valoración antes de controles a moderada
Se incluyeron análisis de controles detectivos.
Se definen acciones de contingencia.
Se ajusta la valoración después de controles a baja.</t>
  </si>
  <si>
    <t>Se incluye un control detectivo relacionado con evidenciar la materialización del riesgo a través del Subcomité de Autocontrol.</t>
  </si>
  <si>
    <t xml:space="preserve">Se ajustó la actividad clave, la categoría del riesgo, se seleccionó el proyecto “1125 Fortalecimiento y modernización de la gestión pública distrital” que se puede ver afectado si se materializa el riesgo, se diligencian las perspectivas de los efectos de riesgos, se ajusta el nivel antes de controles por la materialización del riesgo en el mes de marzo, se ajustan los controles preventivos y detectivos y se ajusta la descripción después de controles. </t>
  </si>
  <si>
    <t xml:space="preserve">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Se definieron las acciones de tratamiento.
</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</si>
  <si>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</si>
  <si>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</si>
  <si>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		</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</si>
  <si>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</si>
  <si>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Se incluyen causas internas y externas (incluyendo las DOFA) y complementan consecuencias.
Análisis antes de controles alta
Se ajusta el nombre del riesgo y se incluye la explicación del riesgo.
Se incluyen causas externas.
Análisis después de controles baja.
Se incluyeron análisis de controles detectivos.
Se definen acciones de contingencia.</t>
  </si>
  <si>
    <t>1. El proyecto de inversión posiblemente afectado por la materialización del riesgo, es el proyecto 1125 fortalecimiento y modernización de la gestión pública distrital.
2. Se diligencia la columna de perspectivas en la identificación de efectos.
3. Se ajusta la explicación de la valoración del riesgo antes y después de controles.</t>
  </si>
  <si>
    <t xml:space="preserve">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</si>
  <si>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</si>
  <si>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</si>
  <si>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</si>
  <si>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</si>
  <si>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</si>
  <si>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t>
  </si>
  <si>
    <t>Se tiene en cuenta que los controles se hacen mes a mes, tanto por la Directora de talento Humano como por la Oficina Asesora de Planeación, por ello el nivel de valoración del riesgo baja antes y después de los controles.
Análisis DOFA
Se incluyen causas externas y agente generador del riesgo
Se ajusta la valoración antes de controles a moderada
Se incluyeron análisis de controles detectivos.
Se definen acciones de contingencia.
Se ajusta la valoración después de controles a baja</t>
  </si>
  <si>
    <t>1. El proyecto de inversión posiblemente afectado por la materialización del riesgo, es el proyecto 1125 fortalecimiento y modernización de la gestión pública distrital.
2. Se incluye el riesgo estratégico “Incumplimiento o atraso en los programas, proyectos y gestión de la Secretaria General”. 
3. Se diligencia la columna de perspectivas en la identificación de efectos.
4. Se ajusta la explicación de la valoración del riesgo obtenido después de controles.
5. Se modifica el control preventivo: "El procedimiento 2211300-PR-164 Gestión del conocimiento y la innovación indica que El profesional especializado o profesional universitario de la Dirección de Talento Humano, autorizado(a) por el (la) Director(a) Técnico(a) de Talento Humano, bimestralmente verifique la ejecución de lo planeado y causas de no cumplimiento para plantear acciones de mejora. La(s) fuente(s) de información utilizadas es(son) seguimiento mensual en los comités de autocontrol. En caso de evidenciar observaciones, desviaciones o diferencias, se debe notificar al Director(a) Técnico(a) de Talento Humano y realizar re programación de actividades. Queda como evidencia radicaciones de los comités a la Oficina de Control Interno." Cambiando la frecuencia de bimestralmente a mensualmente conforme a la actividad No.12. del procedimiento.
6. Se incluyen nuevas acciones preventivas y detectivas.</t>
  </si>
  <si>
    <t>Se modifica el control preventivo: "El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especificando las fuentes de información verificable en términos de la ejecución del Plan Institucional de Bienestar Social e Incentivos - PIB. La solicitud se realizó a través del memorando No 3-2020-28413.</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</si>
  <si>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</si>
  <si>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</si>
  <si>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</si>
  <si>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</si>
  <si>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</si>
  <si>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</si>
  <si>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</si>
  <si>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</si>
  <si>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</si>
  <si>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</si>
  <si>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</si>
  <si>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</si>
  <si>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</si>
  <si>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</si>
  <si>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</si>
  <si>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</si>
  <si>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</si>
  <si>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</si>
  <si>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</si>
  <si>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</si>
  <si>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</si>
  <si>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</si>
  <si>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 xml:space="preserve">Se actualizó el contexto de la gestión del proceso.
Se ajustó la identificación del riesgo. 
Se definió la probabilidad por exposición.
Se ajustó la redacción y evaluación de los controles según los criterios definidos.
Se incluyeron los controles correctivos.
Se ajustaron las acciones de contingencia.  
Se definieron las acciones de tratamiento.       
</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</si>
  <si>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</si>
  <si>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Posibles hallazgos por parte de entes de control.
- Afectación de la imagen institucional
- Pago de indemnizaciones como resultado de demandas.
</t>
  </si>
  <si>
    <t>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t>
  </si>
  <si>
    <t>Se ajustan actividades de control en términos de segregación de responsabilidades, quedando así: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</si>
  <si>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</si>
  <si>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Afectación en la imagen institucional al no verse promovido el teletrabajo como una modalidad laboral 
</t>
  </si>
  <si>
    <t>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</si>
  <si>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</si>
  <si>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</si>
  <si>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</si>
  <si>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</si>
  <si>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</si>
  <si>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</si>
  <si>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mapa de riesgos Gestión Financiera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</si>
  <si>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Mapa de riesgo  Gestión Financiera, actualizado.</t>
  </si>
  <si>
    <t>Actualización de los riesgos del proceso</t>
  </si>
  <si>
    <t>Se incluyeron las perspectivas para los efectos de la materialización del riesgo.
Se modifica la valoración del riesgo antes de controles, teniendo en cuenta que no se ha materializado durante el año en curso.
Se ajusta la explicación de la valoración obtenida antes y después de controles.</t>
  </si>
  <si>
    <t>Se ajusto la acción de proyectos de inversión respecto a la situación vigente</t>
  </si>
  <si>
    <t>Se ajustaron todas las actividades de control de acuerdo con la modificación realizada en el  procedimiento  Gestión Contable 2211400-PR-025   con versión 16</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</si>
  <si>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</si>
  <si>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</si>
  <si>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</si>
  <si>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</si>
  <si>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</si>
  <si>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</si>
  <si>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mapa de riesgos Gestión Financiera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</si>
  <si>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Mapa de riesgo  Gestión Financiera, actualizado.</t>
  </si>
  <si>
    <t>Se incluyeron las perspectivas para los efectos de la materialización del riesgo.
Se ajusta la explicación de la valoración obtenida antes y después de controles.</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</si>
  <si>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</si>
  <si>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</si>
  <si>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</si>
  <si>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</si>
  <si>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</si>
  <si>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mapa de riesgos Gestión Financiera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</si>
  <si>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Mapa de riesgo  Gestión Financiera, actualizado.</t>
  </si>
  <si>
    <t>Se elimina la causa "Las personas que realizan la actividad no cuentan con la experticia suficiente para expedir el CDP y CRP" y se incluye "Errores involuntarios al transcribir la información."
Se realizó actualización de la frecuencia debido a la materialización del riesgo, por tanto la valoración antes de controles pasó de "alta" a "extrema"
En el análisis de controles, se modificó la evaluación del control respecto a su ejecución, pasando de "fuerte" a "moderado"
En el análisis después de controles, se presentó desplazamiento en la valoración después de controles pasando de "baja" a "moderada"
Se complemento el plan de contingencia de acuerdo con lo reportado en el monitoreo
Se implementa una acción preventiva como plan de tratamiento del riesgo.</t>
  </si>
  <si>
    <t>Se incluyeron las perspectivas para los efectos de la materialización del riesgo.
Se modifica la valoración del riesgo antes de controles, teniendo en cuenta que no se ha materializado durante el año en curso.
Se actualiza la fecha de cierre del plan de mejoramiento del riesgo y se unifican las acciones para el mejoramiento del control no fuerte..
Se ajusta la explicación de la valoración obtenida antes y después de controles.</t>
  </si>
  <si>
    <t>Se incluyen soportes para la probabilidad establecida, producto de las auditorías, los seguimientos y la retroalimentación.
Se reprograma la fecha de terminación para la acción de tratamiento.
Se incluye una acción para actualizar el procedimiento Gestión de certificados de registro presupuestal (CRP) 4233200-PR-346 respecto al seguimiento mensual a los saldos de CRPs, lo cual no es realizado de forma semanal.</t>
  </si>
  <si>
    <t>Se ajusto la acción de proyectos de inversión respecto a la situación vigente
Se reprogramaron las actividades asociadas a la acción preventiva # 44
Se definió la acción preventiva # 26</t>
  </si>
  <si>
    <t>Se reprogramaron las actividades asociadas a las acciones preventivas #44 y #26</t>
  </si>
  <si>
    <t xml:space="preserve">
Análisis después de controles
Tratamiento del riesgo</t>
  </si>
  <si>
    <t>Se reprogramaron las actividades asociadas a las acciones preventivas #44 y #26
Se ajustaron todas las actividades de control de acuerdo con la modificación realizada en el  procedimiento de Gestión de Certificados de Disponibilidad Presupuestal (CDP) 2211400-PR-332 con versión 05 y el procedimiento de Gestión de Certificados de Registro Presupuestal 2211400-PR-346 versión  04</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</si>
  <si>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</si>
  <si>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</si>
  <si>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</si>
  <si>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</si>
  <si>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</si>
  <si>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mapa de riesgos Gestión Financiera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</si>
  <si>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Mapa de riesgo  Gestión Financiera, actualizado.</t>
  </si>
  <si>
    <t>Se actualiza el contexto de la gestión del proceso
Se ajusta la probabilidad teniendo en cuenta la materialización del riesgo.
Se incluyen soportes para la probabilidad establecida, producto de las auditorías, los seguimientos y la retroalimentación.
Se define una nueva acción para actualizar el procedimiento Gestión de pagos 2211400-PR-333 indicando que el control se realiza a través del Sistema Hacendario Presupuestal y no OPGET.</t>
  </si>
  <si>
    <t>Se ajusto la acción de proyectos de inversión respecto a la situación vigente
Se programaron las actividades asociadas a la acción preventiva # 16</t>
  </si>
  <si>
    <t>Se reprogramó la actividad asociada a la acción preventiva #16</t>
  </si>
  <si>
    <t>Se ajustaron todas las actividades de control de acuerdo con la modificación realizada en el  procedimiento  2211400-PR-333 Gestión de pagos versión 06
Se reprogramó la actividad asociada a la acción preventiva #16</t>
  </si>
  <si>
    <t>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</si>
  <si>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</si>
  <si>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</si>
  <si>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</si>
  <si>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</si>
  <si>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</si>
  <si>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</si>
  <si>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</si>
  <si>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</si>
  <si>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</si>
  <si>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</si>
  <si>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</si>
  <si>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</si>
  <si>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</si>
  <si>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</si>
  <si>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</si>
  <si>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</si>
  <si>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</si>
  <si>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</si>
  <si>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</si>
  <si>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</si>
  <si>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</si>
  <si>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</si>
  <si>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</si>
  <si>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</si>
  <si>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</si>
  <si>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</si>
  <si>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</si>
  <si>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Director(a) Distrital de Relaciones Internacionales</t>
  </si>
  <si>
    <t>Realizar la gestión de coordinación para la aprobación de la acción con el sector/entidad e instancia de la alcaldía y actores internacionales para el Distrito y Bogotá Región.
Fase (Actividad); Implementar un plan de relacionamiento y cooperación internacional del distrito.</t>
  </si>
  <si>
    <t>Posibilidad de afectación reputacional por información inoportuna, deficiente o insuficiente , debido a errores (fallas o deficiencias) en asistencia técnica a los sectores y/o entidades en relacionamiento, cooperación y posicionamiento internacional</t>
  </si>
  <si>
    <t xml:space="preserve">- Los sistemas de información son sistemas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</si>
  <si>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</si>
  <si>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</si>
  <si>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Por lo anterior, la posibilidad de materialización del riesgo es baja, resultado obtenido de una probabilidad de moderada (3), con un impacto bajo (2), en relación con el cumplimiento de metas y objetivos de la Entidad.</t>
  </si>
  <si>
    <t xml:space="preserve">Teniendo en cuenta los controles aplicados al proceso, el resultado frente a la probabilidad del riesgo (según mapa de calor), se ubica en una zona baja (probabilidad  1 e  Impacto 2).
Es de señalar que, ante su potencial materialización, podrían disminuirse los efectos, aplicando las acciones de contingencia, mitigando el impacto en el objetivo del proceso de Internacionalización.
</t>
  </si>
  <si>
    <t>- Director(a)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Director(a) Distrital de Relaciones Internacionales</t>
  </si>
  <si>
    <t>Creación del mapa de riesgos del proceso</t>
  </si>
  <si>
    <t>Se adicionaron causas de acuerdo con el análisis de la matriz DOFA
Se realizó el análisis de probabilidad por frecuencia y por tanto se redujo la valoración del riesgo antes de controles
Se incluyó la descripción o explicación del riesgo
Se adicionaron como controles detectivos, las auditorías de gestión y calidad realizadas por Control Interno
Se tomó como opción de manejo del riesgo "Aceptar", dado que queda en una zona baja después de controles y se establece acción de contingencia</t>
  </si>
  <si>
    <t>Se identifica el proyecto de inversión que posiblemente se puede ver afectado por el riesgo.
Para cada uno de los efectos (consecuencias) se identifican las perspectivas.</t>
  </si>
  <si>
    <t xml:space="preserve">Se unificaron los riesgos “Errores (fallas o deficiencias) en Asistencia técnica a los sectores y/o entidades en el relacionamiento, cooperación y posicionamiento internacional” y “Errores (fallas o deficiencias) en la emisión del concepto y/o asistencia técnica de cooperación internacional, relacionamiento estratégico internacional y proyección internacional”, teniendo en cuenta la reestructuración al proceso y sus procedimientos publicados y socializados.
Se modifica el objetivo del procedimiento
Se realiza nuevamente el análisis DOFA
Se modificaron las causas a raíz del los cambios a la matriz DOFA
Se modificó la descripción y explicación del riesgo
Se modificaron los controles preventivos y detectivos acorde con las modificaciones de los controles en los procedimientos del proceso
</t>
  </si>
  <si>
    <t>Realizar el acompañamiento y monitoreo durante la implementación de la acción, programa o proyecto de cooperación, relacionamiento y posicionamiento internacional 
 Fase (Actividad); Desarrollar acciones de participación en redes de ciudad, campañas y plataformas de organismos multilaterales.</t>
  </si>
  <si>
    <t>Posibilidad de afectación reputacional por aplicación errónea de criterios o instrucciones para la realización de las actividades, debido a errores (fallas o deficiencias) en el desarrollo de las acciones de cooperación, relacionamiento y posicionamiento internacional.</t>
  </si>
  <si>
    <t xml:space="preserve">- Falta de información y apropiación de los objetivos de desarrollo y transformación de ciudad.  La cultura organizacional está centrada en los procesos y procedimientos en los cuales cada quien interviene.
</t>
  </si>
  <si>
    <t xml:space="preserve">- Falta de continuidad en los programas y proyectos entre administraciones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</si>
  <si>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</si>
  <si>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
Ante su potencial materialización, podrían disminuirse los efectos, aplicando las acciones de contingencia, en caso de requerirse que mitigan el impacto en el objetivo del proceso de Internacionalización.</t>
  </si>
  <si>
    <t>Teniendo en cuenta los controles aplicados al proceso, el resultado frente a la probabilidad del riesgo (según mapa de calor), se ubica en una zona baja (probabilidad 1 e Impacto 1).
Es de señalar que, ante su potencial materialización, podrían disminuirse los efectos, aplicando las acciones de contingencia, mitigando el impacto en el objetivo del proceso de Internacionalización.</t>
  </si>
  <si>
    <t>- Director(a)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Director(a) Distrital de Relaciones Internacionales</t>
  </si>
  <si>
    <t>Se modifica el objetivo del procedimiento
Se realiza nuevamente el análisis DOFA
Se modificaron las causas a raíz del los cambios a la matriz DOFA
Se modificó la descripción y explicación del riesgo
Se modificaron los controles preventivos y detectivos como resultado de las modificaciones de los controles en los procedimientos del proceso</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</si>
  <si>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</si>
  <si>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</si>
  <si>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</si>
  <si>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</si>
  <si>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</si>
  <si>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</si>
  <si>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t>
  </si>
  <si>
    <t xml:space="preserve">Creación del riesgo.                         </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</si>
  <si>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modificó el control preventivo asociado al riesgo, de acuerdo con ajuste realizado en el procedimiento respectivo.
Se modificó el cuadrante de ubicación del riesgo después de controles 
Se estableció plan de contingencia</t>
  </si>
  <si>
    <t>Se adicionaron nuevas evidencias que respaldan la no materialización del riesgo, manteniendo la valoración inicial.
Se establece la opción de tratamiento "reducir" definiendo una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</si>
  <si>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definió una nueva actividad de control frente a la probabilidad para el riesgo de gestión.
Las acciones ejecutadas en la vigencia anterior fueron eliminadas del mapa de riesgos.</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</si>
  <si>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</si>
  <si>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De acuerdo con la Guía de administración del riesgo se modifica la opción de manejo del riesgo a "ACEPTAR" debido a la valoración del riesgo después de la aplicación de los controles.
Adicionalmente se modificó el nombre utilizado como soporte a "Matriz de seguimiento AHI (mes) y correo electrónico" en la evidencia del los controles.
Se retiro la acción de tratamiento 50 de 2020 debido al cumplimiento de su término.</t>
  </si>
  <si>
    <t>Se ajustó el análisis del riesgo en su explicación y nombre, así como sus causas y efectos.
Se verificó la probabilidad e impacto a partir de los responsables que conocen el riesgo en la operación.
Se ajustaron los controles a nivel preventivo y detectivo.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</si>
  <si>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</si>
  <si>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reputacional por bajo nivel de implementación de la Política Publica de Víctimas en el Distrito Capital , debido a deficiencias en el seguimiento a la implementación del Plan de Acción Distrital a través del SDARIV</t>
  </si>
  <si>
    <t xml:space="preserve">- No contar con un procedimiento claro que establezca los parámetros para realiza el seguimiento a la implementación de la Política Pública de Víctimas en el distrito.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</si>
  <si>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</si>
  <si>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</si>
  <si>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 xml:space="preserve">El proceso estima que el riesgo inherente se ubica en la zona moderada, debido a que la frecuencia con la que se realiza la actividad clave asociada al riesgo es trimestral, sin embargo, ante su materialización, podría presentarse afectaciones en la imagen  </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</si>
  <si>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modificó el cuadrante de ubicación del riesgo después de controles
Se estableció plan de contingencia</t>
  </si>
  <si>
    <t xml:space="preserve">"Se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               </t>
  </si>
  <si>
    <t>"Se ajusto el análisis del riesgo en su explicación y nombre, así como sus causas y efectos.
Se verifico la probabilidad e impacto a partir de los responsables que conocen el riesgo en la operación.
Se ajustarnos los controles a nivel preventivo y detectivo."</t>
  </si>
  <si>
    <t xml:space="preserve">Se definió el plan de tratamiento.
                                                 </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</si>
  <si>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reprograman las fechas de finalización de las acciones de mejora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</si>
  <si>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</si>
  <si>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</si>
  <si>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</si>
  <si>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</si>
  <si>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Controles preventivos automáticos implementados en el sistema de información de víctimas de Bogotá - SIVIC
_______________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</si>
  <si>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</si>
  <si>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</si>
  <si>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</si>
  <si>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</si>
  <si>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</si>
  <si>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</si>
  <si>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</si>
  <si>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Subsecretaria Distrital de Fortalecimiento Institucional</t>
  </si>
  <si>
    <t>Desarrollo y fortalecimiento institucional</t>
  </si>
  <si>
    <t>Fase (actividad): Implementar 100% de la estrategia para el fortalecimiento del Sistema de Coordinación Distrital</t>
  </si>
  <si>
    <t>Posibilidad de afectación reputacional por pérdida de la credibilidad ante las entidades y organismos distritales, debido a  fallas al estructurar, articular y orientar la implementación de estrategias</t>
  </si>
  <si>
    <t>Operacionales</t>
  </si>
  <si>
    <t xml:space="preserve">- --  Capacidad (Talento humano/conocimiento/valores)
- Dificultades en la transferencia de conocimiento entre los servidores que se vinculan y retiran de la entidad.
- Elementos de actividades actuales no contemplados en el modelo de operación.
- Debilidades en la comunicación clara y unificada en diferentes niveles de la entidad.
- Alta rotación de personal generando retrasos en la curva de aprendizaje.
- Falta articulación entre las diferentes herramientas en las que están contenidos los productos y servicios.
</t>
  </si>
  <si>
    <t xml:space="preserve">- Recorte de recursos financieros que impiden las ejecución de metas establecidas en el cuatrienio.
- Cambios de administración, no continuidad en los procesos.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 Dificultades en la coordinación de las diferentes secretarias para la prestación de servicios públicos o ejecución de programas, así como la articulación con Entidades del orden nacional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</si>
  <si>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</si>
  <si>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6. Conocer los referentes internacionales de gestión pública, a través de estrategias de cooperación y articulación, para lograr que la administración distrital mejore su gestión pública y posicione las buenas prácticas que realiza.
3. Consolidar una gestión pública eficiente, a través del desarrollo de capacidades institucionales, para contribuir a la generación de valor público.</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</si>
  <si>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</si>
  <si>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</si>
  <si>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deberá revisar y/o establecer cambios en las estrategias con  el fin de subsanar las desviaciones encontradas, en el marco del procedimiento 4202000-PR-348 Formulación, programación y seguimiento a los proyectos de inversión
-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mapa de riesgos 7868 Desarrollo institucional para una gestión pública eficiente</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</si>
  <si>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</si>
  <si>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Mapa de riesgo  7868 Desarrollo institucional para una gestión pública eficiente, actualizado.</t>
  </si>
  <si>
    <t>Actualización de  los riesgos del proyecto 7868 de acuerdo con la metodología de gestión de riesgos de proyectos.</t>
  </si>
  <si>
    <t>Actualización de  los riesgos del proyecto 7868 de acuerdo con la actualización del  Procedimiento 2210111-PR-214 Gestión del riesgo.</t>
  </si>
  <si>
    <t>Fase (componente): Lineamientos técnicos</t>
  </si>
  <si>
    <t xml:space="preserve">Posibilidad de afectación reputacional por perdida de  confianza de las entidades distritales, debido a que los productos y servicios  del proyecto  generen impactos  adversos en la gestión  para  las entidades </t>
  </si>
  <si>
    <t xml:space="preserve">- --  Capacidad (Talento humano/conocimiento/valores)
- Falta articulación entre las diferentes herramientas en las que están contenidos los productos y servicios.
- Debilidades en la comunicación clara y unificada en diferentes niveles de la entidad.
- Debilidades en la comunicación clara y unificada en diferentes niveles de la entidad.
</t>
  </si>
  <si>
    <t xml:space="preserve">- Recorte de recursos financieros que impiden las ejecución de metas establecidas en el cuatrienio.
- Pérdida de credibilidad y de confianza que dificulte el ejercicio de las funciones de la Secretaría General. 
-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</si>
  <si>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</si>
  <si>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</si>
  <si>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</si>
  <si>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
- deberá revisar y/o establecer ajustes en los productos de cada una de  las metas, en el marco del procedimiento 4202000-PR-348 Formulación, programación y seguimiento a los proyectos de inversión
- verifican el avance físico en magnitud  de las metas del proyecto  de inversión y procederán a actualizar los  alcances de productos definidos en cada una de las  metas,  enmarcados en la funciones de los Subcomités de autocontrol
- Actualizar el mapa de riesgos 7868 Desarrollo institucional para una gestión pública eficiente</t>
  </si>
  <si>
    <t>- Reporte de monitoreo indicando la materialización del riesgo de Posibilidad de afectación reputacional por perdida de  confianza de las entidades distritales, debido a que los productos y servicios  del proyecto  generen impactos  adversos en la gestión  para  las entidades 
- Modificación a la programación del proyecto - Hoja de Vida de meta o indicador
- Modificación a la programación del proyecto - Hoja de Vida de meta o indicador
- Mapa de riesgo  7868 Desarrollo institucional para una gestión pública eficiente, actualizado.</t>
  </si>
  <si>
    <t>Fase (propósito): Fortalecer las capacidades institucionales para una Gestión pública efectiva y articulada, orientada a la generación de valor público para los grupos de interés</t>
  </si>
  <si>
    <t>Posibilidad de afectación reputacional por incumplimiento en la ejecución de las actividades del proyecto , debido a una deficiente gestión en la planeación y seguimiento de las metas del proyecto</t>
  </si>
  <si>
    <t xml:space="preserve">- Dificultades en la transferencia de conocimiento entre los servidores que se vinculan y retiran de la entidad.
- Falta articulación entre las diferentes herramientas en las que están contenidos los productos y servicios.
- Debilidades en la comunicación clara y unificada en diferentes niveles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</si>
  <si>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</si>
  <si>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</si>
  <si>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</si>
  <si>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</si>
  <si>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
- deberá revisar y/o establecer ajustes en los planes de trabajo de cada una de las metas proyecto de inversión en el marco del procedimiento 4202000-PR-348 Formulación, programación y seguimiento a los proyectos de inversión
- verifican el avance físico en magnitud y presupuesto de las metas del proyectos de inversión y procederán a actualizar los planes de cada de una de las metas.
- Actualizar el mapa de riesgos 7868 Desarrollo institucional para una gestión pública eficiente</t>
  </si>
  <si>
    <t>- Reporte de monitoreo indicando la materialización del riesgo de Posibilidad de afectación reputacional por incumplimiento en la ejecución de las actividades del proyecto , debido a una deficiente gestión en la planeación y seguimiento de las metas del proyecto
- Modificación a la programación del proyecto - Hoja de Vida de meta o indicador
- Modificación a la programación del proyecto - Hoja de Vida de meta o indicador
- Mapa de riesgo  7868 Desarrollo institucional para una gestión pública eficiente, actualizado.</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</si>
  <si>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</si>
  <si>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Creación del riesgo Posibilidad de desarticulación interinstitucional para desarrollar el modelo de Gobierno Abierto</t>
  </si>
  <si>
    <t>Actualización de las fechas de las acciones "Documentar la naturaleza y características de la coordinación GAB" y Documentar las evidencias resultado de los controles en el marco del Sistema de Gestión de Calidad".</t>
  </si>
  <si>
    <t xml:space="preserve">
Se actualizó el contexto del proyecto de inversión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</si>
  <si>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</si>
  <si>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Posibilidad de afectación reputacional por falta de coordinación entre las entidades que lideran el modelo, debido a decisiones inadecuadas para la implementación del modelo de Gobierno Abierto de Bogotá</t>
  </si>
  <si>
    <t>Creación del riesgo Posibilidad de que se tomen decisiones inadecuadas para la implementación del modelo de Gobierno Abierto de Bogotá</t>
  </si>
  <si>
    <t>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</si>
  <si>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 Jefe Oficina Consejería de Comunicaciones
- Jefe Oficina Consejería de Comunicaciones
- Solicitante de la campaña y profesionales de la Oficina Consejería de Comunicaciones (Agencia en casa y audiovisual)
- Profesionales y Jefe de la Oficina Consejería de Comunicaciones
- Jefe Oficina Consejería de Comunicaciones</t>
  </si>
  <si>
    <t>Se modificó la acción de tratamiento del riesgo (acción preventiva 1094) y se reprogramó la fecha de finalización de la misma,  de acuerdo con la anulación que se realizará al procedimiento de elaboración y/o actualización de instrumentos técnicos para normalizar la gestión documental en el Distrito Capital 2215200-PR-294 y que parte de este se integrará en el procedimiento de Investigaciones para la difusión del conocimiento, el fortalecimiento de la gestión documental y la apropiación social del patrimonio documental del Distrito Capital 2215100-PR-258</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</si>
  <si>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</si>
  <si>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</si>
  <si>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</si>
  <si>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</si>
  <si>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eliminó la actividad de control N° 4, de tipo detectivo, asociada al procedimiento PR-195 "Interventoría y/o supervisión".</t>
  </si>
  <si>
    <t>Se actualizaron las actividades de control N° 3 y 5, de tipo detectivo, que se encuentran documentadas en el procedimiento PR-382 Manejo de Caja Menor, que fue actualizado en enero de 2022 a su versión 02, para su correspondencia exacta en forma de redacción.</t>
  </si>
  <si>
    <t>Se actualizaron las actividades de control N° 1, 2, 3, de tipo preventivo y N° 5 y 6, de tipo detectivo, que se encuentran documentadas en el procedimiento PR-154 Mantenimiento de las Edificaciones, que fue actualizado en junio de 2022 a su versión 10, para su correspondencia exacta en forma de redacción.</t>
  </si>
  <si>
    <t xml:space="preserve">Se ajustan los controles detectivos y preventivos en coherencia con la actualización del procedimiento Direccionamiento de Peticiones Ciudadanas (2212200-PR-291) versión 13.
</t>
  </si>
  <si>
    <t>Jefe de Oficina Jurídica</t>
  </si>
  <si>
    <t>Oficina Jurídica</t>
  </si>
  <si>
    <t>Jefe Oficina de Control Disciplinario Interno</t>
  </si>
  <si>
    <t>Oficina de Control Disciplinario Interno</t>
  </si>
  <si>
    <t>Se modificaron controles preventivos y detectivos en su redacción y características, de acuerdo con la actualización de los procedimientos PR-282, PR-362, PR-073 e instructivo IN-044.</t>
  </si>
  <si>
    <t xml:space="preserve">Se modificaron controles preventivos y detectivos en su redacción y características, de acuerdo con la actualización del  instructivo de Visitas guiadas en el Archivo de Bogotá 4213200-IN-071 </t>
  </si>
  <si>
    <t xml:space="preserve">
Se modificaron controles preventivos en su redacción, de acuerdo con la actualización  del  procedimiento Ingreso de Transferencias Secundarias al Archivo General de Bogotá D.C. 2215300-PR-282</t>
  </si>
  <si>
    <t xml:space="preserve">Se modificaron controles preventivos y detectivos en su redacción y características, de acuerdo con la actualización del procedimiento PR-299,  
Se eliminaron los controles asociados al procedimiento de elaboración y/o actualización de instrumentos técnicos para normalizar la gestión documental en el Distrito Capital 2215200-PR-294 y se incluyeron controles del procedimiento Investigaciones para la difusión del conocimiento, el fortalecimiento de la gestión documental y la apropiación social del patrimonio documental del Distrito Capital 2215100-PR-258
Se actualizó la fecha de finalización de la acción 1094, de acuerdo a la reprogramación de la misma. </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</si>
  <si>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</si>
  <si>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</si>
  <si>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</si>
  <si>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</si>
  <si>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</si>
  <si>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 xml:space="preserve">- Alta rotación de personal generando retrasos en la curva de aprendizaje, represamiento de trámites y dificultades en la transferencia del conocimiento entre los servidores que se vinculan y retiran de la entidad.
- No se cuenta con   equipos asignados a todos los/as servidores/as. Los equipos (su mayoría) no cuentan con los dispositivos requeridos para operar bajo las nuevas condiciones de trabajo (micrófonos, cámaras, entre otros).
- Fallas en la interpretación de los términos previstos para la aplicación de los procedimientos disciplinarios.
- Dificultad en la implementación de la normatividad disciplinaria por modificación de legislación.
- Errores (fallas o deficiencias) en la conformación del expediente disciplinario.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</si>
  <si>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</si>
  <si>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El proceso estima que el riesgo se ubica en una zona moderado, debido a que la frecuencia con la que se realizó la actividad clave asociada al riesgo se presentó 92 veces en el último año, sin embargo, ante su materialización, podrían presentarse efectos significativos, en el pago de indemnizaciones por acciones legales en los procesos disciplinarios.</t>
  </si>
  <si>
    <t>-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mapa de riesgos Control Disciplinario</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</si>
  <si>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Mapa de riesgo  Control Disciplinario, actualizado.</t>
  </si>
  <si>
    <t>Se actualiza el contexto del proceso.
Se actualiza la actividad clave según la nueva ficha de caracterización del proceso.
Se actualiza las causas internas y consecuencias.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t>
  </si>
  <si>
    <t>Adelantar los procesos disciplinarios en etapa de instrucción
Adelantar los procesos disciplinarios según el procedimiento ordinario (Ley 734 de 2002)</t>
  </si>
  <si>
    <t>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t>
  </si>
  <si>
    <t xml:space="preserve">- Daño a la imagen reputacional de la entidad por incumplimiento a los lineamientos fijados por la Constitución Política, el Código Disciplinario Único y el Código General Disciplinario.
- Investigaciones disciplinarias por violación de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</si>
  <si>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92 veces al año, sin embargo, ante su materialización, podrían presentarse efectos significativos, en la imagen de la Entidad a nivel local.</t>
  </si>
  <si>
    <t>-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mapa de riesgos Control Disciplinario</t>
  </si>
  <si>
    <t>-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Mapa de riesgo  Control Disciplinario, actualizado.</t>
  </si>
  <si>
    <t>Se actualiza el contexto del proceso.
Se actualiza la actividad clave según la nueva ficha de caracterización del proceso.
Se actualiza las causas internas y consecuencias.
Se incluyen un detectivo relacionado con el procedimiento de aplicación de la etapa de instrucción.
Se ajustan los controles correctivos y el plan de contingencia, ajustando el nombre del responsable al Jefe de la Oficina de Control Disciplinario Interno</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</si>
  <si>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</si>
  <si>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</si>
  <si>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</si>
  <si>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</si>
  <si>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</si>
  <si>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</si>
  <si>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</si>
  <si>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</si>
  <si>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</si>
  <si>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</si>
  <si>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</si>
  <si>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</si>
  <si>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continúa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</si>
  <si>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Se determina la probabilidad de ocurrencia de este riesgo como  "muy baja", teniendo en cuenta que se definieron 6 controles (3 preventivos) (3 detectivos)  y ante su materialización, podrían disminuirse los efectos, aplicando las acciones de contingencia.</t>
  </si>
  <si>
    <t xml:space="preserve">•Actividad clave: Partiendo de la  actualización de la caracterización del Proceso Direccionamiento Estratégico se incluyó la siguiente actividad clave “”.
• Explicación del riesgo: Teniendo en cuenta la observación realizada por la Oficina de Control Interno Se definió como acción 390  con el fin de “Evaluar la pertinencia de actualización de la descripción del riesgo “Incumplimiento parcial de compromisos en la ejecución de la planeación institucional y la ejecución presupuestal” frente al actual objetivo del proceso Direccionamiento estratégico. Por lo anterior se definió la siguiente explicación del riesgo:" Cuando la ejecución del plan de acción institucional (PAI) no se cumple según lo programado para el periodo por causas internas o externas al proceso, que no sean previsibles y que tengan impacto en el cumplimiento de la misión, visión, plan de desarrollo distrital y objetivos institucionales".
•Probabilidad: se ajustó la calificación de la probabilidad en relación con la frecuencia dado que no se ha presentado el riesgo en los últimos cuatro años.
•Actividades de control preventivo y detectivo: En el marco de la actualización de los procedimientos registrados en la acción preventiva 20 y acción de mejora 7 se definieron las actividades de  control aplicables al riesgos y se  realizó su valoración.
• Valoración antes de controles:  Se determinó la probabilidad (1) rara vez  ya que este riesgo no se ha materializado en los últimos cuatro años . El impacto (4 mayor) obedece a que éste riesgo genera incumplimiento de metas de gobierno y los objetivos  institucionales.
•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
•Tratamiento del riesgo: Teniendo en cuenta que el riesgo con la aplicación de las actividades de control quedó en escala de probabilidad rara vez e impacto menor ubicándose en zona baja se determinó aceptar el riesgo. </t>
  </si>
  <si>
    <t>Teniendo en cuenta la actualización de los procedimientos, Formulación, programación y seguimiento a los proyectos de inversión (4202000-PR-348) y Anteproyecto de presupuesto (4202000- PR-027) se actualizaron los controles. Del mismo se eliminaron los controles asociados al procedimiento Gestión del riesgos (4202000-PR-214) con miras a la implementación del nuevo modelo de operación por proceso.</t>
  </si>
  <si>
    <t>Se actualizó la actividad clave del proceso
Se incluyeron controles que mitigan la materialización del riesgo asociados a los procedimientos Elaboración y Seguimiento del Plan Estratégico de TI basado en la arquitectura empresarial (4204000-PR-116), Gestión de Bienestar e Incentivos ( 2211300-PR-163) , Gestión Organizacional (2211300-PR-221),  Gestión de Peligros, Riesgos y Amenazas (4232000-PR-372) y  Gestión de la Formación y la Capacitación (4232000-PR-164)</t>
  </si>
  <si>
    <t>Se determina la probabilidad de ocurrencia de este riesgo como  "muy baja", teniendo en cuenta que se definieron 9 controles (4 preventivos) (5 detectivos)  y ante su materialización, podrían disminuirse los efectos, aplicando las acciones de contingencia.</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</si>
  <si>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</si>
  <si>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</si>
  <si>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Alcance de Auditoria: Es el marco o límite de la auditoria y de los temas que serán objeto de evaluación, debe ser suficiente para satisfacer sus objetivos y contemplar las posibles limitaciones al alcance (factores externos al equipo de auditoría que pueden impedir obtener toda la información para cumplir con el objetivo).</t>
  </si>
  <si>
    <t>Se ajusta la matríz DOFA.
Se asocia el riesgo a la nueva estructura del proceso.
Se ajusta la definición de controles.</t>
  </si>
  <si>
    <t>Ejecutar las auditorías internas de gestión, seguimientos y realizar informes de ley </t>
  </si>
  <si>
    <t xml:space="preserve">- (AP). Realizar un (1) taller interno de fortalecimiento de la ética del auditor.
_______________
</t>
  </si>
  <si>
    <t xml:space="preserve">- Un (1) Taller interno realizado
_______________
</t>
  </si>
  <si>
    <t>Se ajusta la matríz DOFA.
Se asocia el riesgo a la nueva estructura del proceso.
Se ajusta la definición de controles.
Se define la propuesta de acciones de tratamiento 2023.</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</si>
  <si>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</si>
  <si>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</si>
  <si>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</si>
  <si>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</si>
  <si>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</si>
  <si>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mapa de riesgos Fortalecimiento de la Gestión Pública</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</si>
  <si>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</si>
  <si>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ajusta la explicación del riesgo.
4. Se incluye el riesgo estratégico “Pérdida del conocimiento institucional, que genera obsolescencia de la gestión”.
5. El proyecto de inversión posiblemente afectado por la materialización del riesgo, es el proyecto 1125 fortalecimiento y modernización de la gestión pública distrital.
6. Se diligencia la columna de perspectivas en la identificación de efectos y se incluyen: Perjuicio de la imagen: Pérdida de confianza y credibilidad por parte de los usuarios que requieran consultar un documento de carácter histórico. Afectación operativa: Reprocesos y deterioro de la documentación. (Pasa de Información operativa). Afectación de la información: Pérdida de la integridad de los fondos y colecciones. 2. Limitación en el uso de los recursos de información para los investigadores y la ciudadanía en general. Cumplimiento:  Afectación del reporte del indicador del proyecto de inversión 1125, frente a la meta: “Poner 380.187 unidades documentales al servicio de la administración y la ciudadanía”.    
7. Se incluyen dos (2) causas internas agente generador Tecnología: Fallas en el sistema informático oficial de los fondos históricos, que impida el servicio al público de la documentación histórica.
Agente generador Tecnología: Restricciones en la conectividad de la red wi-fi y la no atención oportuna en los casos de soportes tecnológicos reportados.
8. Se elimina la causa Procesos: Fallas en el seguimiento de la documentación que circula en las áreas para los procesos técnicos y en el servicio al usuario externo en Sala. Teniendo en cuenta que la ejecución de las acciones preventivas 35, 36 y 47 se cierran en el SIG y las mismas son eficaces.
9. Se incluye la causa externa: agente generador tecnológico: El soporte de los aplicativos informáticos son competencia de otra dependencia.
10. Se modifica la explicación de la valoración del riesgo obtenido antes de controles.
11. Conforme a la actualización de los procedimientos realizados en la vigencia 2019, se mantienen los controles preventivos y detectivos, y se incluyen un (1) control detectivo y uno (1) preventivo.
9. Se modifica la explicación de la valoración del riesgo obtenido después de controles.
10. Se incluyen en el SIG nuevas acciones preventivas y detectivas para el año 2020.
11. Se ajusta el plan contingente.</t>
  </si>
  <si>
    <t xml:space="preserve">Se asocia el riesgo al nuevo Mapa de procesos de la Secretaría General. </t>
  </si>
  <si>
    <t xml:space="preserve">Diseñar y emitir lineamientos, desarrollar estrategias, brindar, prestar servicios y realizar análisis, estudios e investigaciones para el fortalecimiento de la gestión pública distrital																																																		</t>
  </si>
  <si>
    <t xml:space="preserve">- Visitas guiadas en el Archivo de Bogotá (OPA)
</t>
  </si>
  <si>
    <t xml:space="preserve">El proceso estima que el riesgo se ubica en una zona moderada, debido a que la frecuencia con la que se realizó las visitas guiadas  asociada al riesgo se presentó 41 veces en el último año, ante su materialización, podrían presentarse efectos menores, en imagen y cumplimiento. </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</si>
  <si>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mapa de riesgos Fortalecimiento de la Gestión Pública</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</si>
  <si>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Mapa de riesgo  Fortalecimiento de la Gestión Pública, actualizado.</t>
  </si>
  <si>
    <t xml:space="preserve">-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</si>
  <si>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</si>
  <si>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 Procedimiento Consulta de los Fondos Documentales Custodiados por el Archivo de Bogotá 2215100-PR-082 actualizado
- Procedimiento Gestión de las solicitudes internas de documentos históricos 4213200-PR-375 actualizado
_______________
</t>
  </si>
  <si>
    <t xml:space="preserve">01/02/2023
01/02/2023
01/02/2023
01/02/2023
_______________
</t>
  </si>
  <si>
    <t xml:space="preserve">31/05/2023
31/05/2023
31/05/2023
31/05/2023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</si>
  <si>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</si>
  <si>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</si>
  <si>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</si>
  <si>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</si>
  <si>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</si>
  <si>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Diseñar y emitir lineamientos, desarrollar estrategias, brindar, prestar servicios y realizar análisis, estudios e investigaciones para el fortalecimiento de la gestión pública distrital																																																																	
																																																																																																																</t>
  </si>
  <si>
    <t xml:space="preserve">-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</si>
  <si>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 Subdirección del Sistema Distrital de Archivos
- Subdirección del Sistema Distrital de Archivos
_______________
</t>
  </si>
  <si>
    <t xml:space="preserve">-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_______________
</t>
  </si>
  <si>
    <t xml:space="preserve">01/02/2023
01/02/2023
01/02/2023
_______________
</t>
  </si>
  <si>
    <t xml:space="preserve">31/05/2023
31/05/2023
31/05/2023
_______________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</si>
  <si>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mapa de riesgos Fortalecimiento de la Gestión Pública</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</si>
  <si>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2213100-FT-449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Mapa de riesgo  Fortalecimiento de la Gestión Pública, actualizado.</t>
  </si>
  <si>
    <t xml:space="preserve">Se asocia el riesgo al nuevo Mapa de procesos de la Secretaría General. 																								
																																																																																								</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</si>
  <si>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</si>
  <si>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</si>
  <si>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</si>
  <si>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</si>
  <si>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 xml:space="preserve">- La inestabilidad de la conectividad, indisponibilidad de servidores de información y vulnerabilidad en la seguridad informática. 
- Cambios de características técnicas del producto por parte de los usuarios.
- Cambios en el diseño del producto por parte de los usuarios.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</si>
  <si>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mapa de riesgos Fortalecimiento de la Gestión Pública</t>
  </si>
  <si>
    <t>-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Mapa de riesgo  Fortalecimiento de la Gestión Pública, actualizado.</t>
  </si>
  <si>
    <t>Se asocia el riesgo al nuevo Mapa de procesos de la Secretaría General. 
Se ajustaron los controles acorde con los procedimientos vigentes.</t>
  </si>
  <si>
    <t xml:space="preserve"> Se asocia el riesgo al nuevo Mapa de procesos de la Secretaría General</t>
  </si>
  <si>
    <t xml:space="preserve">- Falta de actualización de sistemas información (interfaz, accesibilidad, disponibilidad) que interactúan con los procesos.
- Desconocimiento de las demás dependencias, sobre las particularidades de la Subdirección de Imprenta Distrital.
</t>
  </si>
  <si>
    <t xml:space="preserve">- Publicación de actos o documentos administrativos en el Registro Distrital (Trámite)
- Impresión de artes gráficas para las entidades del Distrito Capital (OPA)
</t>
  </si>
  <si>
    <t>-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mapa de riesgos Fortalecimiento de la Gestión Pública</t>
  </si>
  <si>
    <t>-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Mapa de riesgo  Fortalecimiento de la Gestión Pública, actualizado.</t>
  </si>
  <si>
    <t>Diseñar y emitir lineamientos, desarrollar estrategias, brindar, prestar servicios y realizar análisis, estudios e investigaciones para el fortalecimiento de la gestión pública distrital
Fase (componente) Fortalecer la gestión y desempeño para generar valor púbico en nuestros grupos de interés. Fase (actividad): .Desarrollar acciones para la sostenibilidad y mejoramiento del desempeño y la gestión pública distrital.</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</si>
  <si>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las estrategias a diseñar de manera que aporten al fortalecimiento de la gestión distrital y sean útiles para las entidades.
- Necesidad permanente de actualización de los contenidos temáticos de los cursos y/o diplomados de formación.
- Cambios internos (administrativos y rotación de personal) que impacta la continuidad en la implementación de las estrategias y la transferencia del conocimiento.
- La plataforma actual donde se desarrollan las ofertas de formación virtual en ocasiones presenta fallas o inconsistencias.
- Falta de seguimiento al cumplimiento del plan de trabajo o cronograma de los cursos y/o diplomados de formación 
- Falencias u omisiones al momento de revisar los contenidos de las estrategias. 
</t>
  </si>
  <si>
    <t xml:space="preserve">- Programas de formación virtual para servidores públicos del Distrito Capital (OPA)
</t>
  </si>
  <si>
    <t xml:space="preserve">En cuanto a la probabilidad se obtiene una valoración baja, dado que en el año 2022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t>
  </si>
  <si>
    <t>Se determina una probabilidad  Muy baja (1)  teniendo en cuenta que se realiza seguimiento mensual y un impacto menor (2)  Una vez se apliquen los controles establecidos en el procedimiento los cursos y/o diplomados de formación cumplirán su fin.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</si>
  <si>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mapa de riesgos Fortalecimiento de la Gestión Pública</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</si>
  <si>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Mapa de riesgo  Fortalecimiento de la Gestión Pública, actualizado.</t>
  </si>
  <si>
    <t>07/19/2018</t>
  </si>
  <si>
    <t>8/05/20218</t>
  </si>
  <si>
    <t>Se actualiza el DOFA del proceso.
Se complementa el nombre del riesgo.
Se identifica el proyecto de inversión posiblemente afectado.
Se incluyen nuevas causas internas y externas y para cada uno de los efectos (consecuencias) se identifican las perspectivas.
Se actualiza la calificación de probabilidad e impacto del riesgo antes de controles.
Se complementan las actividades de control.
Se complementan el plan de contingencia.</t>
  </si>
  <si>
    <t>Se actualizó el contexto del proceso de acuerdo con la última versión del contexto estratégico de la entidad
Se actualizó la identificación del riesgo teniendo en cuenta los cambios sugeridos en la versión vigente de la Guía para la administración de riesgos de Gestión, corrupción y proyectos de inversión. 
Se realizó el análisis de controles de la probabilidad por el criterio de exposición y se actualizó la valoración del impacto.
Se ajustaron los controles al riesgo y se realizó su respectiva calificación.
Se realizó el análisis después de controles teniendo en cuenta la valoración obtenida con los controles definidos.
Se actualizó el plan de contingencia para el riesgo identificado.
Se definió como opción de tratamiento aceptar el riesgo</t>
  </si>
  <si>
    <t>Se actualizó la identificación del riesgo teniendo en cuenta los cambios sugeridos en la versión vigente de la Guía para la administración de riesgos de Gestión, corrupción y proyectos de inversión</t>
  </si>
  <si>
    <t>Se asocia el riesgo al nuevo Mapa de procesos de la Secretaría General</t>
  </si>
  <si>
    <t xml:space="preserve">- La plataforma actual donde se desarrollan las ofertas de formación virtual no se ajusta a soluciones flexibles y de última tecnología.
- No se revisan adecuadamente o no se tienen en cuenta los insumos establecidos para determinar las necesidades existentes que permiten definir los cursos y/o diplomados a diseñar de manera que aporten al fortalecimiento de la gestión distrital y sean útiles para los usuarios.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</si>
  <si>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En cuanto a la probabilidad se obtiene una valoración baja, dado que en el año 2022 se llevaron a cabo 10 estrategias, y en cuanto al impacto se obtiene una valoración menor, dado que puede verse afectada la imagen institucional a nivel regional por hechos que afectan a algunos usuarios o ciudadanos.</t>
  </si>
  <si>
    <t>Se determina una probabilidad  Muy baja (1) y un impacto menor (2)  Una vez se apliquen los controles establecidos en el procedimiento las estrategias cumplirán su fin.</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</si>
  <si>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</si>
  <si>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t>
  </si>
  <si>
    <t xml:space="preserve">Se incluyeron controles detectivos, las explicaciones del riesgo y de las valoraciones antes y después de controles del riesgo identificado.
Se crearon acciones de contingencia </t>
  </si>
  <si>
    <t>Se actualiza el DOFA del proceso.
Se identifica la asociación adicional para los riesgos estratégicos
Se identifica el proyecto de inversión posiblemente afectado.
Se incluyen nuevas causas internas y efectos (consecuencias) se identifican las perspectivas.
Se ajusta su redacción conforme a la versión vigente del procedimiento Definición, estructuración, desarrollo y evaluación de estrategias (2213100-PR-247) en su versión 06 del 31/10/2019.
Se ajusta la acción del plan de contingencia.</t>
  </si>
  <si>
    <t xml:space="preserve">Se asocia el riesgo al nuevo Mapa de procesos de la Secretaría General																																																	
																																																	</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</si>
  <si>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</si>
  <si>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</si>
  <si>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</si>
  <si>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del Modelo Integrado de Planeación y Gestión
Definir las orientaciones para la elaboración, actualización y control de la información documentada de los procesos institucionales y los sistemas de gestión de la entidad 
Definir las orientaciones para la Gestión Integral de los Riesgos
Definir las orientaciones para formular, medir y realizar seguimiento a los indicadores de los sistemas de gestión de la entidad
Definir las orientaciones para la gestión de acciones preventivas, correctivas, correcciones y de mejora de los procesos institucionales</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</si>
  <si>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</si>
  <si>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</si>
  <si>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</si>
  <si>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</si>
  <si>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</si>
  <si>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"Bajo", teniendo en cuenta que se definieron 5 controles preventivos para evitar que el riego se presente  y 3 correctivos ante la posible materialización del riesgo.</t>
  </si>
  <si>
    <t xml:space="preserve">- 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_______________
</t>
  </si>
  <si>
    <t xml:space="preserve">- Jefe de la Oficina Asesora de Planeación
_______________
</t>
  </si>
  <si>
    <t xml:space="preserve">- Documentos del proceso “Fortalecimiento Institucional” con controles preventivos frente al riesgo
_______________
</t>
  </si>
  <si>
    <t xml:space="preserve">01/02/2023
_______________
</t>
  </si>
  <si>
    <t xml:space="preserve">31/05/2023
_______________
</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</si>
  <si>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mapa de riesgos Fortalecimiento Institucional</t>
  </si>
  <si>
    <t>- Jefe Oficina Asesora de Planeación
- Profesional de la Oficina Asesora de Planeación
- Profesional de la Oficina Asesora de Planeación
- Jefe de la Oficina Asesora de Planeación
- Jefe Oficina Asesora de Planeación</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</si>
  <si>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Mapa de riesgo  Fortalecimiento Institucional, actualizado.</t>
  </si>
  <si>
    <t>Nuevo riesgo en el marco del proceso Fortalecimiento Institucional.</t>
  </si>
  <si>
    <t>Definir las orientaciones y realizar acompañamiento en la implementación y sostenibilidad de los sistemas que integran el sistema de gestión de la entidad</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</si>
  <si>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mapa de riesgos Fortalecimiento Institucional</t>
  </si>
  <si>
    <t>- Jefe Oficina Asesora de Planeación
- Director(a) Administrativo y Financiero - Gestor Ambiental
- Director(a) Administrativo y Financiero - Gestor Ambiental
- Jefe Oficina Asesora de Planeación</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</si>
  <si>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Mapa de riesgo  Fortalecimiento Institucional, actualizado.</t>
  </si>
  <si>
    <t>En el marco del nuevo modelo de operación por procesos, se migra el presente riesgo del proceso Gestión de Servicios administrativos al nuevo proceso Fortalecimiento Institucional.</t>
  </si>
  <si>
    <t>Gestión de Alianzas e Internacionalización de Bogotá</t>
  </si>
  <si>
    <t xml:space="preserve">Lograr acciones estratégicas de cooperación, relacionamiento  y/o posicionamiento de carácter internacional mediante la articulación de la oferta y demanda de cooperación  para gestionar  recursos de cooperación internacional a través de alianzas, convenios de  cooperación, asistencias técnicas y financieras, intercambios de conocimientos,  donaciones y premios </t>
  </si>
  <si>
    <t>Inicia con la formulación y ajustes a los planes de cooperación y posicionamiento internacional, continúa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</si>
  <si>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 No tiene relación directa</t>
  </si>
  <si>
    <t>-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t>
  </si>
  <si>
    <t>-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
- Registro en Matriz de Relacionamiento y cooperación
- Correo electrónico de ajuste y/o documento final de ajuste.
- Correo electrónico, según aplique
- Mapa de riesgo  Gestión de Alianzas e Internacionalización de Bogotá, actualizado.</t>
  </si>
  <si>
    <t>Se ajusto la redacción en los puntos de control según los criterios definidos</t>
  </si>
  <si>
    <t>Se asocia el riesgo al nuevo Mapa de procesos de la Secretaría General.</t>
  </si>
  <si>
    <t>-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
- Realizar la gestión de coordinación para la aprobación de la acción con el sector/entidad e instancia de la alcaldía y actores internacionales para el Distrito y Bogotá Región.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mapa de riesgos Gestión de Alianzas e Internacionalización de Bogotá</t>
  </si>
  <si>
    <t>-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
- Correo de evidencia de la reunión
- Correo y /o  documento de ajuste a las observaciones realizadas 
- Acta de reuniones realizadas y/o evidencia de reunión virtual
- Mapa de riesgo  Gestión de Alianzas e Internacionalización de Bogotá, actualizado.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</si>
  <si>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</si>
  <si>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</si>
  <si>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</si>
  <si>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</si>
  <si>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</si>
  <si>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</si>
  <si>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</si>
  <si>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</si>
  <si>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</si>
  <si>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</si>
  <si>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</si>
  <si>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</si>
  <si>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 xml:space="preserve">Se ajustó la actividad clave del riesgo de conformidad con la caracterización del proceso "Gestión de contratación". 
Se incluyó una acción de tratamiento del riesgo  para la vigencia  2023 </t>
  </si>
  <si>
    <t xml:space="preserv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_______________
</t>
  </si>
  <si>
    <t xml:space="preserve">- Base de revisión de la publicación en el SECOP del acto administrativo de conformación del Comité Evaluador
- Base de revisión de la publicación en el SECOP y/o Tienda Virtual del Estado Colombiano de los informes de evaluación de los procesos de selección 
_______________
</t>
  </si>
  <si>
    <t xml:space="preserve">01/03/2023
01/03/2023
_______________
</t>
  </si>
  <si>
    <t xml:space="preserve">15/12/2023
15/12/2023
_______________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</si>
  <si>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</si>
  <si>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</si>
  <si>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 xml:space="preserve">Se ajustó la actividad clave del riesgo de conformidad con la caracterización del proceso "Gestión de contratación". 
Se ajustó la redacción del responsable de ejecutar el control No 1 de acuerdo con lo mencionado en los procedimientos  4231000-PR-284 "Mínima cuantía", 4231000-PR-339 "Selección Pública de Oferentes" y  4231000-PR-338 "Agregación de Demanda"
Se hizo claridad en la redacción del control No 2 la aplicabilidad del mismo cuando se ejecuta en un proceso bajo las modalidades de Licitación Pública, Concurso de Méritos, Selección Abreviada y/o Mínima Cuantía  y el llevado a cabo mediante Agregación de Demanda.
Se incluyeron acciones de tratamiento del riesgo  para la vigencia  2023 </t>
  </si>
  <si>
    <t>Desarrollar las actividades de Interventoría y/o supervisión</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</si>
  <si>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</si>
  <si>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01/03/2023
_______________
</t>
  </si>
  <si>
    <t xml:space="preserve">30/06/2023
_______________
</t>
  </si>
  <si>
    <t>-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</si>
  <si>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</si>
  <si>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</si>
  <si>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</si>
  <si>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</si>
  <si>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</si>
  <si>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</si>
  <si>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Tramitar la liquidación y/o terminación del contrato o convenio (si a ello hubiere lugar)</t>
  </si>
  <si>
    <t xml:space="preserve">- Adelantar mesas bimestrales con los enlaces de las áreas ordenadoras del gasto a fin de realizar seguimiento a la liquidación de los contratos en los tiempos establecidos por la norma y resolver dudas respecto a este tema.
_______________
</t>
  </si>
  <si>
    <t xml:space="preserve">- Evidencias de la realización de las mesas bimestrales
_______________
</t>
  </si>
  <si>
    <t xml:space="preserve">31/12/2023
_______________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</si>
  <si>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</si>
  <si>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Mapa de riesgo  Gestión de Contratación, actualizado.</t>
  </si>
  <si>
    <t xml:space="preserve">Se ajustó la actividad clave del riesgo de conformidad con la caracterización del proceso "Gestión de contratación". 
Se ajustó la redacción del control No 2 de acuerdo a lo descrito en e procedimiento "42321000-PR-022 "Liquidación de contrato/convenio"
Se incluyó una acción de tratamiento del riesgo para la vigencia  2023 </t>
  </si>
  <si>
    <t>Gestionar las garantías contractuales</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</si>
  <si>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_______________
</t>
  </si>
  <si>
    <t xml:space="preserve">- Base de revisión aleatoria de los memorandos de solicitud de registro presupuestal  con los resultados de la revisión
- Base de revisión aleatoria de los memorandos de inicio de ejecución de contratos, aceptación de oferta o convenios, así como del diligenciamiento adecuado del formato 4231000-FT-960, con los resultados de la revisión
_______________
</t>
  </si>
  <si>
    <t xml:space="preserve">01/02/2023
01/02/2023
_______________
</t>
  </si>
  <si>
    <t xml:space="preserve">Se ajustó la actividad clave del riesgo de conformidad con la caracterización del proceso "Gestión de contratación". 
Se incluyó una acción de tratamiento del riesgo para la vigencia 2023 </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</si>
  <si>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</si>
  <si>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</si>
  <si>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</si>
  <si>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Se identifica el contexto de la gestión del proceso.
Se identifica la probabilidad por exposición.
Se identifica la calificación del impacto.
Se identifica los controles correctivos.
Se identifica las acciones de contingencia.</t>
  </si>
  <si>
    <t xml:space="preserve">- Programar y ejecutar socializaciones de las actividades más relevantes con respecto al correcto manejo de los inventarios según procedimientos internos.
_______________
</t>
  </si>
  <si>
    <t xml:space="preserve">- Profesional Especializado
_______________
</t>
  </si>
  <si>
    <t xml:space="preserve">- Socializaciones ejecutadas
_______________
</t>
  </si>
  <si>
    <t>Se identifica el contexto de la gestión del proceso.
Se identifica la probabilidad por exposición.
Se identifica la calificación del impacto.
Se identifica los controles correctivos.
Se identifica las acciones de contingencia.
Se identifica acción preventiva</t>
  </si>
  <si>
    <t xml:space="preserve">- Programar y ejecutar socializaciones de las actividades mas relevantes con respecto al correcto manejo de los inventarios según procedimientos internos.
_______________
</t>
  </si>
  <si>
    <t xml:space="preserve">01/01/2023
_______________
</t>
  </si>
  <si>
    <t xml:space="preserve">Ejecutar tareas del mantenimiento de la infraestructura tecnológica
Fase (actividad): Actualizar y ampliar los servicios tecnológicos de la Secretaria General  y  Optimizar sistemas de información y de gestión de datos de la Secretaria General																																																	</t>
  </si>
  <si>
    <t>La valoración del riesgo antes de control quedó en escala de probabilidad "BAJA" y continúa de impacto MODERADO, toda vez que afecta los aspectos: financiero bajo, indisponibilidad de la información lo que lo continúa ubicando al riesgo en zona resultante  MODERADO. (3,2)</t>
  </si>
  <si>
    <t>La valoración del riesgo después de controles quedó en MUY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(3,1)</t>
  </si>
  <si>
    <t xml:space="preserve">- Jefe de la OTIC
_______________
</t>
  </si>
  <si>
    <t xml:space="preserve">- Procedimiento 2213200-PR-104 Modificado
_______________
</t>
  </si>
  <si>
    <t>-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Determinar las acciones a seguir conforme al análisis de los hechos para subsanar de manera inmediata
- Actualizar el mapa de riesgos Gestión de Recursos Físicos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</si>
  <si>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Acta o evidencia de reunión 
- Mapa de riesgo  Gestión de Recursos Físicos, actualizado.</t>
  </si>
  <si>
    <t xml:space="preserve"> Se asocia el riesgo al nuevo Mapa de procesos de la Secretaría General.</t>
  </si>
  <si>
    <t>Gestionar el mantenimiento de bienes muebles e inmuebles</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</si>
  <si>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mapa de riesgos Gestión de Recursos Físicos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</si>
  <si>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Mapa de riesgo  Gestión de Recursos Físicos, actualizado.</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</si>
  <si>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</si>
  <si>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</si>
  <si>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</si>
  <si>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</si>
  <si>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No se cuenta con la cultura sobre el uso de la herramienta y los tiempos requeridos para la solicitudes de los servicios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</si>
  <si>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</si>
  <si>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Se asocia el riesgo al nuevo Mapa de procesos de la Secretaría General.
Se cambia el nombre del  riesgo
Se realizó ajuste en las causas internas y externas según el análisis DOFA del nuevo proceso  gestión de servicios administrativos.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</si>
  <si>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</si>
  <si>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</si>
  <si>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Actualizar el procedimiento 4233100-PR-382  "Manejo de la Caja Menor  respecto a la asignación de rubros.              
_______________
</t>
  </si>
  <si>
    <t xml:space="preserve">- Subdirector(a) de Servicios Administrativos
_______________
</t>
  </si>
  <si>
    <t xml:space="preserve">- Procedimiento 4233100-PR-382  "Manejo de la Caja Menor” actualizado
_______________
</t>
  </si>
  <si>
    <t xml:space="preserve">15/02/2023
_______________
</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</si>
  <si>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</si>
  <si>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Gestionar requerimientos, necesidades y/o solicitudes tecnológicas.
Fase (Producto): Servicios de Información para la implementación de la Estrategia de Gobierno digital - Proyecto de inversión 7872 "Transformación Digital y gestión TIC "</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</si>
  <si>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</si>
  <si>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</si>
  <si>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La valoración del riesgo después de controles quedó en MUY BAJA  y de  impacto continua en MENOR, toda vez que se incluyeron actividades de control con solidez fuerte lo que minimiza la materialización del riesgo, y lo ubica en  zona resultante MODERADO.  </t>
  </si>
  <si>
    <t xml:space="preserve">- Realizar una sensibilización sobre el procedimiento "Gestión de Incidentes y problemas tecnológicos (4204000-PR-101)
_______________
</t>
  </si>
  <si>
    <t xml:space="preserve">- Jefe Oficina TIC
_______________
</t>
  </si>
  <si>
    <t xml:space="preserve">- Evidencias de sensibilización sobre el procedimiento "Gestión de Incidentes y problemas tecnológicos (4204000-PR-101)
_______________
</t>
  </si>
  <si>
    <t xml:space="preserve">30/05/2023
_______________
</t>
  </si>
  <si>
    <t xml:space="preserve">
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</si>
  <si>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		</t>
  </si>
  <si>
    <t xml:space="preserve">"Se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Se incluye una nueva acción  en todas las actividades correctivas y preventivas cuya programación es para 2021."					</t>
  </si>
  <si>
    <t>Se ajusta proyecto de inversión al proyecto 7872 "Transformación Digital"</t>
  </si>
  <si>
    <t>Se ajusta proyecto de inversión al proyecto 7869 Implementación del modelo de gobierno abierto, accesible e incluyente de Bogotá</t>
  </si>
  <si>
    <t>Se ajustan las causas del riesgo como respuesta a la acción de mejora #369 registrada en CHIE, derivada de la "Auditoria a la gestión de riesgos de las dependencias de la S.G", efectuada por la Oficina de Control Interno.</t>
  </si>
  <si>
    <t>Se actualiza el contexto de la gestión del proceso.</t>
  </si>
  <si>
    <t>Se elimina asociación al proyecto de inversión 7869 "Implementación del modelo de gobierno abierto, accesible e incluyente de Bogotá" dado que desde el proceso no se participa en el alcance del proyecto.</t>
  </si>
  <si>
    <t>Gestionar requerimientos, necesidades y/o solicitudes tecnológicas.</t>
  </si>
  <si>
    <t xml:space="preserve">"La valoración del riesgo después de controles quedó en escala de probabilidad MUY BAJA y en impacto MENOR, toda vez que se incluyeron actividades de control con solidez fuerte, lo que minimiza la materialización del riesgo. Continúa ubicado en zona resultante BAJO"	</t>
  </si>
  <si>
    <t>Se ajusta la definición del riesgo al contexto de la realidad en el proceso actual.</t>
  </si>
  <si>
    <t>Se cambia la frecuencia de  posible a rara vez y continua el impacto mayor toda vez que afecta los aspectos operativos, el cumplimiento de metas ,objetivos institucionales, pérdida de información critica, como consecuencia  deja al riesgo ubicado en zona resultante de extrema a ALTA.</t>
  </si>
  <si>
    <t>Se incluye el proyecto de inversión 1181 “Rediseño de la arquitectura de la plataforma tecnológica en la Secretaría General” dado que posiblemente puede ser afectado</t>
  </si>
  <si>
    <t>Se elimina proyecto de inversión y se deja "Sin asociación a proyectos de Inversión", teniendo en cuenta que el riesgo no se encuentra asociado al proyecto de inversión vigente.</t>
  </si>
  <si>
    <t>Se ajustan las actividades de control conforme a la ultima actualización efectuada del PR-106 Análisis, diseño, desarrollo e implementación de soluciones publicado el 14 julio 2021.</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</si>
  <si>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</si>
  <si>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Planear y administrar la gestión documental institucional</t>
  </si>
  <si>
    <t xml:space="preserve">- Falta de actualización de algunos sistemas (interfaz, accesibilidad, disponibilidad) que interactúan con los procesos.
</t>
  </si>
  <si>
    <t>Se ajusto actividad clave de acuerdo al ajuste realizado en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Riesgo Errores (fallas o deficiencias) en la gestión y trámite de comunicaciones oficiales:
Se modifico la calificación del control.
Riesgo Interrupciones en la gestión y trámite de comunicaciones oficiales:
Se incluyen acciones de contingencia.
Riesgo Errores (fallas o deficiencias) en la gestión y trámite de actos administrativos:
Se modifico la calificación del control y Se incluyen acciones de contingencia.</t>
  </si>
  <si>
    <t>Se definen las perspectivas para los efectos de los riesgos ya identificados.
Se incluyen para los riesgos valorados por frecuencia las evidencias faltantes de la vigencia 2016-2019 y las evidencias de la vigencia 2020.
Riesgo Errores (fallas o deficiencias) en la gestión y trámite de comunicaciones oficiales:
Se incorporó la siguiente amenaza: “Desconocimiento del impacto que genera la formulación, diseño, ejecución, implementación y demás fases de proyectos institucionales, en el proceso de gestión documental”, teniendo en cuenta las necesidades del proceso. Se incluye la causa externa: "Desconocimiento del propósito, el funcionamiento, los productos y servicios que ofrece el proceso por parte de los usuarios del proceso. Calificación de Impacto: Se cambia la calificación de la perspectiva de “cumplimiento” de insignificante a menor. Análisis de controles: Se cambia la calificación del control preventivo. y se incluye una nueva actividad de control preventivo y detectivo. En el análisis después de controles, cambió la escala de probabilidad de probable a posible manteniéndose en zona resultante Alta pero cambiando la posición del cuadrante de (4,4) a (3,3). Acciones: Se eliminó la acción preventiva No. 30 porque ya se encuentra cerrada en el aplicativo. Se reprograma la fecha de finalización a 30 de abril de 2020 de la actividad 1 de la AM #49. Se incluyen acciones derivadas de la materialización del riesgo. Se incluye tres nuevas acciones en el plan de contingencia.
Riesgo Interrupciones en la gestión y trámite de comunicaciones oficiales: Se eliminaron dos causas y incluyeron dos causas adicionales asociadas al contexto estratégico. Se incluye una nueva acción para la fortalecer las actividades del control del PR-049, asociado al riesgo. Se incluye una nueva actividad asociada a la activación de un plan de contingencia por falta de recursos humano, dentro del plan de contingencia del riesgo.
Riesgo Errores (fallas o deficiencias) en la gestión y trámite de actos administrativos: Se incluyó el riesgo estratégico asociado: Falta de apropiación del modelo de gestión por procesos de la entidad, que genera insatisfacción a los grupos de valor de la Secretaria General. Causas: Se eliminó la siguiente causa: Conocimiento parcial de objetivos y metas del proceso a mediano y largo plazo, teniendo en cuenta que no aplica al riesgo. Efectos: se actualiza el efecto: de "Pérdida de obligatoriedad del acto administrativo" por "Pérdida de los efectos estipulados en el acto administrativo". En Probabilidad por frecuencia:  Se cambió la calificación de probabilidad al siguiente criterio: Se presentó al menos una vez en los últimos 2 años, lo que cambió la calificación en la escala de probabilidad de probable a posible.
En el análisis de controles:  Se cambió de No a SI, la calificación en el diseño del control en lo relacionado con la información en la pregunta: ¿es confiables para la ejecución?, en consecuencia, el resultado pasó de ser débil a fuerte. En el análisis después de controles:  la valoración después de controles, cambió de Alta a Moderada. Tratamiento del Riesgo: en las actividades que no presentaron solidez fuerte se elimina la acción asociada a la actividad que había generado resultado débil en el diseño del control, teniendo en cuenta que se fortaleció con el cumplimiento de la actividad. En las actividades definidas para fortalecer la gestión del riesgo se elimina la Acción Preventiva N° 31, teniendo en cuenta que ya se cumplió y se reprograma la actividad 1 de la AP#45.</t>
  </si>
  <si>
    <t>Se unifican los riesgos: Errores (fallas o deficiencias) en la gestión y trámite de comunicaciones oficiales, Interrupciones en la gestión y trámite de comunicaciones oficiales y Errores (fallas o deficiencias) en la gestión y trámite de actos administrativos bajo el riesgo "Errores (fallas o deficiencias) en la gestión, trámite y/o expedición de comunicaciones oficiales", teniendo en cuenta que se encontraba definido de forma operativa y los tres tipos de documento tienen la misma clasificación de comunicación oficial dando cumplimiento a la función de la dependencia.
Se ajusta el nombre del riesgo, la explicación del riesgo, los riesgos estratégicos asociados, se replantean causas internas, externas y efectos contemplando las definidas para cada uno de los riesgos a unificar.
Se realiza análisis antes de controles frente a probabilidad e impacto, conservando la trazabilidad de cada uno de los riesgos a unificar, en este sentido se ajusta la explicación de la valoración obtenida.
Se unifican y se definen actividades de control preventivas y detectivas para evitar la materialización del riesgo, se realiza la evaluación respectiva frente al diseño, ejecución y solidez.
Se ajusta la explicación obtenida después de controles.
Se ajusta la opción de manejo de "reducir" a "aceptar" el riesgo, teniendo en cuenta que no se ha materializado de forma recurrente, se cuenta con controles fuertes, se ha realizado seguimiento permanente y luego de valorado después de controles se ubica en una zona resultante baja.
Se ajustan las acciones del plan de contingencia de acuerdo con la unificación de los riesgos, puntualizando las actividades a desarrollar en caso de presentarse un evento de materialice el riesgo.</t>
  </si>
  <si>
    <t>Se asocia el riesgo al nuevo Mapa de procesos de la Secretaría General.
Se ajusto el análisis de controles y la redacción de los mismos según los procedimientos vigentes.</t>
  </si>
  <si>
    <t xml:space="preserve">Posibilidad de afectación reputacional por inconsistencias en los planes o instrumentos archivísticos, debido a debido a errores (fallas o deficiencias) en la aplicación de los lineamientos  para su implementación o actualización </t>
  </si>
  <si>
    <t xml:space="preserve">- Falta de actualización de algunos sistemas (interfaz, accesibilidad, disponibilidad) que interactúan con los procesos.
- Falta de Coherencia entre lo documentado en los procesos y la ejecución.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</si>
  <si>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</si>
  <si>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Se incluyen acciones de contingencia.</t>
  </si>
  <si>
    <t>Identificación del riesgo:
Causas Internas y externas: Se identificaron dos agentes generadores de riesgo, uno interno y otro externo
Efectos: Se definen las perspectivas para los efectos ya identificados.
Análisis antes de controles:
Valoración de la Probabilidad: Se incluyen las evidencias faltantes de la vigencia 2016-2019 y las evidencias de la vigencia 2020.
Tratamiento del Riesgo:
Se eliminó la acción preventiva no.30, porque ya se encuentra cerrada en el aplicativo y  Se reprogramó la acción de mejora no. 48</t>
  </si>
  <si>
    <t>Se relaciona en acciones de tratamiento la acción de mejora N° 48, la cual fue cerrada en el aplicativo SIG el 30 de enero de 2021.</t>
  </si>
  <si>
    <t>Se asocia el riesgo al nuevo Mapa de procesos de la Secretaría General.
Se realizó ajuste en las causas internas, externas según el análisis DOFA de nuevo proceso  gestión de servicios administrativos.
Se fusionó las fichas de riego 2 "Posibilidad de afectación reputacional por Incumplimiento en el plan de transferencias, debido a errores (fallas o deficiencias)  en la gestión y tramite de las transferencias documentales" y 4 "Posibilidad de afectación reputacional por inconsistencias en los instrumentos archivísticos, debido a errores (fallas o deficiencias) en la aplicación de los lineamientos  para su actualización" y se unificaron los controles de los mismos.</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</si>
  <si>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</si>
  <si>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</si>
  <si>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</si>
  <si>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</si>
  <si>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 Realizar sensibilización cuatrimestral sobre el manejo y custodia de los documentos conforme a los lineamientos establecidos en el proceso
_______________
</t>
  </si>
  <si>
    <t xml:space="preserve">- Subdirector de Gestión Documental. 
_______________
</t>
  </si>
  <si>
    <t xml:space="preserve">15/12/2023
_______________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</si>
  <si>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</si>
  <si>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</si>
  <si>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</si>
  <si>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</si>
  <si>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continúa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</si>
  <si>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</si>
  <si>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</si>
  <si>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</si>
  <si>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</si>
  <si>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</si>
  <si>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Se determina probabilidad media, teniendo en cuenta que el nivel de ejecución de la actividad es de 100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</si>
  <si>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"baja", teniendo en cuenta que se definieron 5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</si>
  <si>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mapa de riesgos Gestión del Conocimiento</t>
  </si>
  <si>
    <t>- Jefe Oficina Asesora de Planeación
- Profesional de la Oficina Asesora de Planeación
- Jefe Oficina Asesora de Planeación
- Líder de proceso y/o jefe de dependencia 
- Jefe Oficina Asesora de Planeación</t>
  </si>
  <si>
    <t>Creación del riesgo asociado al proceso de Gestión del Conocimiento</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</si>
  <si>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</si>
  <si>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</si>
  <si>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</si>
  <si>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</si>
  <si>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</si>
  <si>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</si>
  <si>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Proyectar Acto Administrativo por medio del cual se rectifica o aclara contenido de Acto Administrativo  por el cual se concede una situación administrativa a un(a) servidor(a) público(a) de la Secretaría General o a un(a) integrante del Gabinete Distrital.
- Suscribir Acto Administrativo por medio del cual se rectifica o aclara contenido de Acto Administrativo  por el cual se concede una situación administrativa a un(a) servidor(a) público(a) de la Secretaría General o a un(a) integrante del Gabinete Distrital.
- Comunicar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mapa de riesgos Gestión del Talento Humano</t>
  </si>
  <si>
    <t>- Director(a) de Talento Humano
- Profesional Especializado o Profesional Universitario de Talento Humano
- Profesional Especializado o Profesional Universitario de Talento Humano
- Alcalde/sa Mayor de Bogotá, D.C. o Secretario/a General según corresponda
- Auxiliar Administrativo de la Subdirección de Servicios Administrativos
- Director(a)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</si>
  <si>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Mapa de riesgo  Gestión del Talento Humano, actualizado.</t>
  </si>
  <si>
    <t>Se asocia el riesgo al nuevo Mapa de procesos de la Secretaría General de la Alcaldía Mayor de Bogotá, D.C.
Se actualizó el contexto de la gestión del proceso. 
Se ajustaron las causas internas y externas
Se actualizaron los controles preventivo y detectivo y la evaluación de los  mismos  y se ajustó la explicación de la  valoración obtenida (Análisis después de  controles).
Se realizó el cambio del nombre del proceso en los controles correctivos pasando de Gestión Estratégica de Talento Humano a Gestión del Talento Humano en el marco del nuevo Mapa de procesos de la Secretaría General de la Alcaldía Mayor de Bogotá, D.C.</t>
  </si>
  <si>
    <t>Gestionar el retiro del talento humano de la Secretaría General de la Alcaldía Mayor de Bogotá, D.C., de miembros del Gabinete Distrital y Jefes de la Oficina de Control Interno de las entidades del Distrito.</t>
  </si>
  <si>
    <t>-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Proyectar Acto Administrativo por medio del cual se rectifica o aclara contenido de Acto administrativo por el cual se acepta la renuncia de un/a servidor/a de la Secretaría General o se desvincula a un servido/a de la Secretaría General.
- Suscribir Acto Administrativo por medio del cual se rectifica o aclara contenido de Acto administrativo por el cual se acepta la renuncia de un/a servidor/a de la Secretaría General o se desvincula a un servido/a de la Secretaría General.
- Comunicar a las partes interesadas el Acto Administrativo por medio del cual se rectifica o aclara contenido de Acto administrativo por el cual se acepta la renuncia de un/a servidor/a de la Secretaría General o se desvincula a un servido/a de la Secretaría General.
- Actualizar el mapa de riesgos Gestión del Talento Humano</t>
  </si>
  <si>
    <t>- Director(a) de Talento Humano
- Profesional Especializado o Profesional Universitario de Talento Humano
- Profesional Especializado o Profesional Universitario de Talento Humano
- Secretario/a General 
- Auxiliar Administrativo de la Subdirección de Servicios Administrativos
- Director(a) de Talento Humano</t>
  </si>
  <si>
    <t>-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Mapa de riesgo  Gestión del Talento Humano, actualizado.</t>
  </si>
  <si>
    <t>Se asocia el riesgo al nuevo Mapa de procesos de la Secretaría General de la Alcaldía Mayor de Bogotá, D.C.
Se actualizó el contexto de la gestión del proceso.
Se ajustaron las causas internas y externas.
Se realizó el cambio del nombre del proceso en los controles correctivos pasando de Gestión Estratégica de Talento Humano a Gestión del Talento Humano en el marco del nuevo Mapa de procesos de la Secretaría General de la Alcaldía Mayor de Bogotá, D.C.</t>
  </si>
  <si>
    <t xml:space="preserve">- Fallas en la realización de seguimiento a las acciones planeadas.
- Aplicación errónea en algunos casos  de criterios o instrucciones para la realización de actividades.
- Cambios presupuestales por contingencias de la entidad.
</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</si>
  <si>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mapa de riesgos Gestión del Talento Humano</t>
  </si>
  <si>
    <t>- Director(a) de Talento Humano
- Profesional Especializado o Profesional Universitario de Talento Humano. 
- Director/a Técnico/a de Talento Humano y Profesional Especializado o Profesional Universitario de Talento Humano.
- Director/a Técnico/a de Talento Humano y Profesional Especializado o Profesional Universitario de Talento Humano.
- Director(a)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</si>
  <si>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Mapa de riesgo  Gestión del Talento Humano, actualizado.</t>
  </si>
  <si>
    <t>Se asocia el riesgo al nuevo Mapa de procesos de la Secretaría General de la Alcaldía Mayor de Bogotá, D.C.
Se actualizó el contexto de la gestión del proceso. 
Se ajustaron las causas internas y externas
Se realizó el cambio del nombre del proceso en los controles correctivos pasando de Gestión Estratégica de Talento Humano a Gestión del Talento Humano en el marco del nuevo Mapa de procesos de la Secretaría General de la Alcaldía Mayor de Bogotá, D.C.</t>
  </si>
  <si>
    <t>Realizar la vinculación del talento humano de la Secretaría General de la Alcaldía Mayor de Bogotá, D.C., de miembros del Gabinete Distrital y Jefes de Oficina de Control Interno de las entidades del Distrito.</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</si>
  <si>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</si>
  <si>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</si>
  <si>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</si>
  <si>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</si>
  <si>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xml:space="preserve">31/12/2023
31/12/2023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</si>
  <si>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</si>
  <si>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</si>
  <si>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</si>
  <si>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</si>
  <si>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</si>
  <si>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</si>
  <si>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</si>
  <si>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Realizar trimestralmente la reprogramación del Plan Anual de Caja con el propósito de proyectar los recursos requeridos para el pago de las nóminas de los(as) servidores(as) de la Entidad.
_______________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</si>
  <si>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</si>
  <si>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</si>
  <si>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</si>
  <si>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</si>
  <si>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</si>
  <si>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</si>
  <si>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</si>
  <si>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</si>
  <si>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</si>
  <si>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</si>
  <si>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</si>
  <si>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</si>
  <si>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</si>
  <si>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mapa de riesgos Gestión del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</si>
  <si>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Mapa de riesgo  Gestión del Talento Humano, actualizado.</t>
  </si>
  <si>
    <t>Se realizó modificación en el nombre del riesgo. 		
Se asocia el riesgo al nuevo Mapa de procesos de la Secretaría General de la Alcaldía Mayor de Bogotá, D.C.
Se actualizó el contexto de la gestión del proceso. 
Se ajustaron las causas internas y externas.
Se realizó la inclusión dos (2) controles preventivos asociados al procedimiento 2211300-PR-166 Gestión de la Salud.
Se realizó el cambio del nombre del proceso en el control correctivo pasando de Gestión Estratégica de Talento Humano a Gestión del Talento Humano en el marco del nuevo Mapa de procesos de la Secretaría General de la Alcaldía Mayor de Bogotá, D.C.</t>
  </si>
  <si>
    <t>Gestionar las relaciones laborales colectivas e individuales entre los servidores(as) públicos(as) y la Entidad</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</si>
  <si>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</si>
  <si>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</si>
  <si>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mapa de riesgos Gestión del Talento Humano</t>
  </si>
  <si>
    <t>- Director(a) de Talento Humano
- Profesional Especializado o Profesional Universitario de Talento Humano
- Secretario/a General, al/a la Subsecretario/a Corporativo/a y al/a la Director/a Técnico de Talento Humano
- Director/a Técnico/a y Profesional Especializado o Profesional Universitario de Talento Humano
- Director(a)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</si>
  <si>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Mapa de riesgo  Gestión del Talento Humano, actualizado.</t>
  </si>
  <si>
    <t>Se asocia el riesgo al nuevo Mapa de procesos de la Secretaría General de la Alcaldía Mayor de Bogotá, D.C.
Se actualizó el contexto de la gestión del proceso. 
Se ajustaron las causas internas y externas.
Se actualizaron los controles preventivos y detectivos  y la evaluación de los  mismos  y se ajustó la explicación de la  valoración obtenida (Análisis después de controles).
Se realizó el cambio del nombre del proceso en el control correctivo pasando de Gestión Estratégica de Talento Humano a Gestión del Talento Humano en el marco del nuevo Mapa de procesos de la Secretaría General de la Alcaldía Mayor de Bogotá, D.C.</t>
  </si>
  <si>
    <t>Gestionar la modalidad laboral de teletrabajo.</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</si>
  <si>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</si>
  <si>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presenta/n incumplimiento. 
- Implementar las acciones definidas para dar cumplimiento a la/s actividad/es relacionadas con la gestión del teletrabajo en la entidad, de manera inmediata o progresiva de acuerdo con los nuevos términos establecidos.
- Actualizar el mapa de riesgos Gestión del Talento Humano</t>
  </si>
  <si>
    <t>- Director(a) de Talento Humano
- Profesional Especializado o Profesional Universitario de Talento Humano
- Profesional Especializado o Profesional Universitario de Talento Humano
- Profesional Especializado o Profesional Universitario de Talento Humano
- Director(a)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</si>
  <si>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</si>
  <si>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</si>
  <si>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</si>
  <si>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</si>
  <si>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cronograma 2023 para la realización de la  verificación de la completitud e idoneidad de los productos contenidos en los botiquines de las sedes de la Secretaría General de la Alcaldía Mayor de Bogotá, D.C.
_______________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</si>
  <si>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</si>
  <si>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</si>
  <si>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</si>
  <si>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</si>
  <si>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</si>
  <si>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</si>
  <si>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</si>
  <si>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</si>
  <si>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</si>
  <si>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 xml:space="preserve">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t>
  </si>
  <si>
    <t xml:space="preserve">Diseñar, ejecutar, orientar y divulgar las acciones de Comunicación Corporativa de la entidad.	</t>
  </si>
  <si>
    <t xml:space="preserve">- Respuestas a temáticas emergentes no previsibles dentro de la planeación de comunicaciones.
</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</si>
  <si>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Gestión Estratégica de Comunicación e Información</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</si>
  <si>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Mapa de riesgo  Gestión Estratégica de Comunicación e Información, actualizado.</t>
  </si>
  <si>
    <t>Se actualiza la matriz DOFA.
Se asocia el riesgo al nuevo proceso Gestión Estratégica de Comunicación e Información y la actividad clave del mismo.
Se ajustan las causas del riesgo.
Se ajusta el diseño de los controles, según las actividades 2,4 y 6 del procedimiento Comunicación Corporativa.
Se incluye la actividad de control 8 del procedimiento Comunicación Corporativa.
Se asocian los controles correctivos al nuevo nombre del proceso</t>
  </si>
  <si>
    <t xml:space="preserve">Diseñar y divulgar contenidos informativos y/o periodísticos relacionados con la gestión de la Administración Distrital a través del Ecosistema Digital de la Alcaldía Mayor de Bogotá.	</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</si>
  <si>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</si>
  <si>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Gestión Estratégica de Comunicación e Información</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</si>
  <si>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Mapa de riesgo  Gestión Estratégica de Comunicación e Información, actualizado.</t>
  </si>
  <si>
    <t>Se actualiza la matriz DOFA.
Se asocia el riesgo al nuevo proceso Gestión Estratégica de Comunicación e Información y la actividad clave del mismo.
Se ajustan las causas del riesgo.
Se asocian los controles correctivos al nuevo nombre del proceso</t>
  </si>
  <si>
    <t>Diseñar, revisar, ejecutar y divulgar las acciones de comunicación hacia la ciudadanía.  
Fase (actividad): Desconocimiento de los intereses comunicacionales del ciudadano que genere barreras de identificación y comprensión de mensajes.</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</si>
  <si>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</si>
  <si>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</si>
  <si>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Gestión Estratégica de Comunicación e Información</t>
  </si>
  <si>
    <t>-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Mapa de riesgo  Gestión Estratégica de Comunicación e Información, actualizado.</t>
  </si>
  <si>
    <t>Se actualiza la matriz DOFA.
Se asocia el riesgo al nuevo proceso Gestión Estratégica de Comunicación e Información y la actividad clave del mismo.
Se ajustan las causas del riesgo.
Se ajusta el diseño de los controles, según las actividades 3,5,6,8 y 10 del procedimiento Comunicación hacía la Ciudadanía.
Se asocia el riesgo al proyecto de inversión 7867, teniendo en cuenta que se incluye lo relacionado con el riesgo eliminado "Posibilidad de afectación reputacional por resultados de mediciones de percepción ciudadana no satisfactorias, debido a generación y divulgación de estrategias, mensajes y/o acciones de comunicación pública, desconociendo los intereses comunicacionales del ciudadano".
Se asocian los controles correctivos al nuevo nombre del proceso</t>
  </si>
  <si>
    <t>Adelantar las actividades necesarias para la publicación de información en los portales y micrositios web de la Secretaría General.</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</si>
  <si>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mapa de riesgos Gestión Estratégica de Comunicación e Información</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</si>
  <si>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Mapa de riesgo  Gestión Estratégica de Comunicación e Información, actualizado.</t>
  </si>
  <si>
    <t>Se actualiza la matriz DOFA.
Se asocia el riesgo al nuevo proceso Gestión Estratégica de Comunicación e Información y la actividad clave del mismo.
Se asocian los controles correctivos al nuevo nombre del proceso</t>
  </si>
  <si>
    <t>Diseñar y emitir lineamientos en materia de comunicación pública.
Fase (propósito): Descoordinación interinstitucional en la aplicación de los lineamientos dictados en materia de comunicación pública.</t>
  </si>
  <si>
    <t xml:space="preserve">- Establecer un documento que permita diseñar y emitir lineamientos en materia de comunicación pública, con sus respectivos controles.
_______________
</t>
  </si>
  <si>
    <t xml:space="preserve">- Jefe de la Oficina Consejería de Comunicaciones
_______________
</t>
  </si>
  <si>
    <t xml:space="preserve">- Documento que permita diseñar y emitir lineamientos en materia de comunicación pública formalizado.
_______________
</t>
  </si>
  <si>
    <t xml:space="preserve">01/03/2023
_______________
</t>
  </si>
  <si>
    <t xml:space="preserve">30/06/2023
_______________
</t>
  </si>
  <si>
    <t>-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mapa de riesgos Gestión Estratégica de Comunicación e Información</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</si>
  <si>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Mapa de riesgo  Gestión Estratégica de Comunicación e Información, actualizado.</t>
  </si>
  <si>
    <t>Se actualiza la matriz DOFA.
Se asocia el riesgo al nuevo proceso Gestión Estratégica de Comunicación e Información y la actividad clave del mismo.
Se ajusta la calificación del control preventivo a "sin documentar".
Se define una acción de tratamiento para documentar los controles de probabilidad.
Se asocian los controles correctivos al nuevo nombre del proceso</t>
  </si>
  <si>
    <t>Diseñar y emitir lineamientos en materia de comunicación pública.
Fase (componente): Falta de adherencia de las entidades del Distrito que impidan la implementación de los lineamientos distritales en materia de comunicación pública.</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</si>
  <si>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mapa de riesgos Gestión Estratégica de Comunicación e Información</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</si>
  <si>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Mapa de riesgo  Gestión Estratégica de Comunicación e Información, actualizado.</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</si>
  <si>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</si>
  <si>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</si>
  <si>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</si>
  <si>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</si>
  <si>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Subdirector(a) Financiero(a)
- Subdirector Financiero - Profesional Especializado (Contador)
- Profesional Especializado
- Profesional Especializado
- Subdirector(a) Financiero(a)</t>
  </si>
  <si>
    <t xml:space="preserve">Se ajusta el objetivo y el alcance del proceso </t>
  </si>
  <si>
    <t>- Subdirector(a) Financiero(a)
- Subdirector Financiero - Profesional Especializado (Contador)
- Subdirector Financiero - Profesional Especializado (Contador)
- Subdirector Financiero - Profesional Especializado (Contador)
- Subdirector(a) Financiero(a)</t>
  </si>
  <si>
    <t>18/02/201</t>
  </si>
  <si>
    <t>- Subdirector(a) Financiero(a)
- Subdirector Financiero - Profesional Universitario - Técnico Operativo
- Subdirector Financiero - Profesional Universitario - Técnico Operativo
- Subdirector(a) Financiero(a)</t>
  </si>
  <si>
    <t xml:space="preserve">Se ajusta el objetivo y el alcance del proceso  </t>
  </si>
  <si>
    <t>- Subdirector(a) Financiero(a)
- Subdirector Financiero - Equipo de trabajo del proceso
- Subdirector Financiero - Equipo de trabajo del proceso
- Subdirector(a) Financiero(a)</t>
  </si>
  <si>
    <t xml:space="preserve">- Realizar un análisis de la ejecución del trámite relacionado con  la gestión de pagos, con el propósito de  encontrar duplicidades con la gestión contable y así poder optimizar su ejecución
_______________
</t>
  </si>
  <si>
    <t xml:space="preserve">- Subdirector Financiero
_______________
</t>
  </si>
  <si>
    <t xml:space="preserve">- Documento con el análisis de la optimización de la gestión de pagos
_______________
</t>
  </si>
  <si>
    <t xml:space="preserve">30/04/2023
_______________
</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</si>
  <si>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</si>
  <si>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</si>
  <si>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xml:space="preserve">- Realizar un análisis de la ejecución del trámite relacionado con  la gestión de pagos, con el propósito de  encontrar duplicidades con la gestión de pagos y así poder optimizar su ejecución
_______________
</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</si>
  <si>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</si>
  <si>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</si>
  <si>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</si>
  <si>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</si>
  <si>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baja, teniendo en cuenta que la actividad clave asociada al riesgo se ejecuta de forma mensual (12 veces). El impacto es leve ya que los efectos de la materialización del riesgo no generan grandes consecuencias.</t>
  </si>
  <si>
    <t>El resultado de la probabilidad es Muy baja, dado que el riesgo no se ha materializado y se tienen 4 controles preventivos. Es impacto es leve ya que se dispone de un control correctivo para disminuir la calificación.</t>
  </si>
  <si>
    <t>- Jefe de Oficina Jurídica
- Comité de Conciliación
- Jefe de Oficina Jurídica</t>
  </si>
  <si>
    <t>Se ajustó el número de veces que se ejecuta la actividad clave  en un periodo de un año
Se ajustaron los controles de conformidad con la versión 8 del procedimiento PR-355 "Gestión Jurídica para la Defensa de los Intereses de la Secretaría General"</t>
  </si>
  <si>
    <t>Elaborar y revisar los actos administrativos que deba suscribir la entidad</t>
  </si>
  <si>
    <t>La probabilidad de riesgo se ubica en zona baja, teniendo en cuenta que la actividad clave asociada al riesgo se ejecuta de forma diaria (1108 veces). El impacto es leve ya que los efectos de la materialización del riesgo no generan grandes consecuencias.</t>
  </si>
  <si>
    <t>El resultado de la probabilidad es Baja, dado que el riesgo no se ha materializado y se tienen 2 controles preventivos. Es impacto es leve ya que se dispone de un control correctivo para disminuir la calificación.</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</si>
  <si>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mapa de riesgos Gestión Jurídica</t>
  </si>
  <si>
    <t>- Jefe de Oficina Jurídica
- Secretario(a) General
- Jefe de Oficina Jurídica</t>
  </si>
  <si>
    <t>Se ajusto el número de veces que se ejecuta la actividad clave  en un periodo de un año
Se ajustaron los controles de conformidad con la nueva versión del procedimiento 4203000-PR-357 "Elaboración o revisión de actos administrativos"</t>
  </si>
  <si>
    <t>Emitir los conceptos jurídicos que sean competencia de la Secretaria General, o que surjan en desarrollo de sus funciones</t>
  </si>
  <si>
    <t>La probabilidad de riesgo se ubica en zona baja, teniendo en cuenta que la actividad clave asociada al riesgo se ejecuta de forma mensual (18 veces). El impacto es leve ya que los efectos de la materialización del riesgo no generan grandes consecuencias.</t>
  </si>
  <si>
    <t>El resultado de la probabilidad es Baja, dado que el riesgo no se ha materializado y se tiene 1 control preventivo. Es impacto es leve ya que se dispone de un control correctivo para disminuir la calificación.</t>
  </si>
  <si>
    <t>-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Devuelve a la Oficina Jurídica para que realice los ajustes
- Actualizar el mapa de riesgos Gestión Jurídica</t>
  </si>
  <si>
    <t>- Jefe de Oficina Jurídica
- Jefe de Oficina Jurídica
- Jefe de Oficina Jurídica</t>
  </si>
  <si>
    <t>Se ajustó el número de veces que se ejecuta la actividad clave en el periodo de un año</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</si>
  <si>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</si>
  <si>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</si>
  <si>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
_______________
</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</si>
  <si>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</si>
  <si>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</si>
  <si>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</si>
  <si>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</si>
  <si>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</si>
  <si>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</si>
  <si>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</si>
  <si>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</si>
  <si>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</si>
  <si>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</si>
  <si>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</si>
  <si>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</si>
  <si>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</si>
  <si>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</si>
  <si>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</si>
  <si>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</si>
  <si>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mapa de riesgos Gobierno Abierto y Relacionamiento con la Ciudadanía</t>
  </si>
  <si>
    <t>- Subsecretario(a) de Servicio a la Ciudadanía y Alto(a) Consejero(a) Distrital de Tecnologías de la Información y las Comunicaciones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 y Alto(a) Consejero(a) Distrital de Tecnologías de la Información y las Comunicaciones</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</si>
  <si>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</si>
  <si>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a canales de relacionamiento con la ciudadanía.
Se ajustan los controles detectivos y preventivos, acorde con la actualización del procedimiento Estructuración de canales de relacionamiento con la ciudadanía (2212100-PR041) Versión 12.
Se ajustan los controles correctivos acorde con el nombre del nuevo proceso.
Se ajustan las acciones de contingencia acorde con el nombre del nuevo proceso.</t>
  </si>
  <si>
    <t>Administrar el Sistema Unificado Distrital de Inspección, Vigilancia y Control - SUDIVC, a través de la coordinación y articulación de acciones conjuntas con las entidades que hacen parte del SUDIVC.</t>
  </si>
  <si>
    <t xml:space="preserve">- Fallas de interoperabilidad en las plataformas tecnológicas de instancias externas.
- La información necesaria en relación con la normatividad nacional y distrital, para el seguimiento a la gestión de las entidades participantes en las estrategias para el relacionamiento con la Ciudadanía, no es suficiente, clara, completa o de calidad.
</t>
  </si>
  <si>
    <t>El proceso estima que el riesgo se ubica en una zona baja, debido a que la frecuencia con la que se realizó la actividad clave asociada al riesgo se presentó 2 veces en el último año y a la fecha no se ha materializado.</t>
  </si>
  <si>
    <t>-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Gobierno Abierto y Relacionamiento con la Ciudadanía</t>
  </si>
  <si>
    <t>- Subsecretario(a) de Servicio a la Ciudadanía y Alto(a) Consejero(a) Distrital de Tecnologías de la Información y las Comunicaciones
- Subdirector de Seguimiento a la Gestión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</si>
  <si>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	
- Acta (s) de compromiso.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</si>
  <si>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ajustan las acciones de contingencia acorde con el nombre del nuevo proceso.
</t>
  </si>
  <si>
    <t>Administrar canales de relacionamiento con la ciudadanía
Fase (actividades): Fortalecer e implementar en los canales de atención disponibles en la Red CADE, estrategias de atención de servicio a la ciudadanía acorde a sus características poblacionales y particulares.</t>
  </si>
  <si>
    <t xml:space="preserve">- Fallas de conectividad e interoperabilidad que dificultan el funcionamiento de plataformas tecnológicas que soportan los canales de relacionamiento con las partes interesadas
</t>
  </si>
  <si>
    <t xml:space="preserve">- Manifestaciones que generan alteraciones en el orden público, en las cuales se vean afectada la gestión propia de la Secretaría General.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</si>
  <si>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</si>
  <si>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mapa de riesgos Gobierno Abierto y Relacionamiento con la Ciudadanía</t>
  </si>
  <si>
    <t>- Subsecretario(a) de Servicio a la Ciudadanía y Alto(a) Consejero(a) Distrital de Tecnologías de la Información y las Comunicaciones
- Profesional responsable del medio de interacción (CADE y SuperCADE)
- Profesional responsable del medio de interacción (CADE y SuperCADE)
- Subsecretario(a) de Servicio a la Ciudadanía y Alto(a) Consejero(a) Distrital de Tecnologías de la Información y las Comunicaciones</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</si>
  <si>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</si>
  <si>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para especificar que corresponde al soporte funcional del sistema distrital para la gestión de peticiones.
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
Se ajustan los controles correctivos acorde con el nombre del nuevo proceso.
</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</si>
  <si>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</si>
  <si>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</si>
  <si>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</si>
  <si>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</si>
  <si>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</si>
  <si>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Gobierno Abierto y Relacionamiento con la Ciudadanía</t>
  </si>
  <si>
    <t>- Subsecretario(a) de Servicio a la Ciudadanía y Alto(a) Consejero(a) Distrital de Tecnologías de la Información y las Comunicaciones
- Servidor(a) asignado(a) por el (la) Director (a)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</si>
  <si>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</si>
  <si>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modificando canales de interacción por relacionamiento.
Se ajustan los controles detectivos y preventivos, acorde con la actualización del procedimiento Administración del Modelo Multicanal de Relacionamiento con la Ciudadanía (2213300-PR-036)  Versión 16.
Se ajustan los controles correctivos acorde con el nombre del nuevo proceso.
Se ajustan las acciones de contingencia acorde con el nombre del nuevo proceso.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</si>
  <si>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
Sensibilizar a la ciudadanía y otros en temas de servicio a la ciudadanía, el funcionamiento del sistema distrital para la gestión de peticiones ciudadanas y en temas de Inspección, Vigilancia y Control- IVC.</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</si>
  <si>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</si>
  <si>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de conectividad e interoperabilidad que dificultan el funcionamiento de plataformas tecnológicas que soportan los canales de relacionamiento con las partes interesadas.
- Alta rotación de personal generando retrasos en la curva de aprendizaje.
</t>
  </si>
  <si>
    <t xml:space="preserve">- Conocimiento parcial del propósito, funcionamiento y productos y servicios del proceso por parte del usuario final
</t>
  </si>
  <si>
    <t xml:space="preserve">- Demora en la gestión de peticiones por parte de las entidades distritales.
- Pérdida de credibilidad y de confianza que dificulte la ejecución de las políticas, programas y proyectos de la Secretaría General. 
- Incumplimiento de objetivos y metas institucionales.
</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</si>
  <si>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Actualizar el mapa de riesgos Gobierno Abierto y Relacionamiento con la Ciudadanía</t>
  </si>
  <si>
    <t>- Subsecretario(a) de Servicio a la Ciudadanía y Alto(a) Consejero(a) Distrital de Tecnologías de la Información y las Comunicaciones
- Profesional, técnico o auxiliar responsable de la atención del soporte
- Subsecretario(a) de Servicio a la Ciudadanía y Alto(a) Consejero(a) Distrital de Tecnologías de la Información y las Comunicaciones</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</si>
  <si>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</si>
  <si>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para especificar que corresponde al soporte funcional del sistema distrital para la gestión de peticiones.
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
Se ajustan los controles correctivos acorde con el nombre del nuevo proceso.
Se ajustan las acciones de contingencia acorde con el nombre del nuevo proceso.</t>
  </si>
  <si>
    <t>Medir y analizar la calidad en la prestación del servicio en los canales de relacionamiento con la Ciudadanía de la administración distrital.
Evaluar los criterios de calidad en las respuestas emitidas a las peticiones ciudadanas.</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</si>
  <si>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Gobierno Abierto y Relacionamiento con la Ciudadanía</t>
  </si>
  <si>
    <t>- Subsecretario(a) de Servicio a la Ciudadanía y Alto(a) Consejero(a) Distrital de Tecnologías de la Información y las Comunicaciones
- Profesional asignado
- Subsecretario(a) de Servicio a la Ciudadanía y Alto(a) Consejero(a) Distrital de Tecnologías de la Información y las Comunicaciones</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</si>
  <si>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</si>
  <si>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ajustan las acciones de contingencia acorde con el nombre del nuevo proceso.</t>
  </si>
  <si>
    <t>Capacitar o cualificar a los servidores públicos en temáticas de funcionalidad del Sistema Distrital para la Gestión de Peticiones Ciudadanas, servicio a la Ciudadanía, al igual que en competencias de Inspección, Vigilancia y Control</t>
  </si>
  <si>
    <t>-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</si>
  <si>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(la) Director (a) Distrital de Calidad del Servicio
- Subsecretario(a) de Servicio a la Ciudadanía y Alto(a) Consejero(a) Distrital de Tecnologías de la Información y las Comunicaciones</t>
  </si>
  <si>
    <t>-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 Plan anual de cualificación ajustado
- Mapa de riesgo  Gobierno Abierto y Relacionamiento con la Ciudadanía, actualizado.</t>
  </si>
  <si>
    <t>Realizar el traslado de las peticiones ciudadanas registradas en el Sistema Distrital para la Gestión de Peticiones Ciudadanas</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</si>
  <si>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Gobierno Abierto y Relacionamiento con la Ciudadanía</t>
  </si>
  <si>
    <t>- Subsecretario(a) de Servicio a la Ciudadanía y Alto(a) Consejero(a) Distrital de Tecnologías de la Información y las Comunicaciones
- Profesional, Técnico operativo o Auxiliar Administrativo encargado del Direccionamiento de Peticiones Ciudadanas
- Subsecretario(a) de Servicio a la Ciudadanía y Alto(a) Consejero(a) Distrital de Tecnologías de la Información y las Comunicaciones</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</si>
  <si>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</si>
  <si>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 la tipología del control número 2 de "correctivo" a "detectivo".
Se ajustan los controles correctivos acorde con el nombre del nuevo proceso.
Se ajustan las acciones de contingencia acorde con el nombre del nuevo proceso.</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</si>
  <si>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</si>
  <si>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</si>
  <si>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Sensibilizar a los servidores de la Dirección del Sistema Distrital de Servicio a la Ciudadanía sobre los valores de integridad y el Código Disciplinario Único. 
_______________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</si>
  <si>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</si>
  <si>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</si>
  <si>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</si>
  <si>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</si>
  <si>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</si>
  <si>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</si>
  <si>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xml:space="preserve">- Sensibilizar a los servidores de la DDCS sobre los valores de integridad, con relación al servicio a la ciudadanía.
_______________
</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</si>
  <si>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</si>
  <si>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</si>
  <si>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</si>
  <si>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</si>
  <si>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</si>
  <si>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Capacitar o cualificar a los servidores públicos en temáticas de funcionalidad del Sistema Distrital para la Gestión de Peticiones Ciudadanas, servicio a la Ciudadanía, al igual que en competencias de Inspección, Vigilancia y Control.</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</si>
  <si>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</si>
  <si>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se presentó 12 veces durante el último año, y a la fecha no se ha materializado el riesgo.</t>
  </si>
  <si>
    <t>-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
- Reprogramar sesión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</si>
  <si>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subdirector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</si>
  <si>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hallazgos de entes de control internos o externos, debido a incumplimiento de compromisos en la ejecución de las jornadas de cualificación a los servidores públicos
- Informe de cualificación, indicando los retrasos, inconvenientes e inconformidades presentados.
- Mapa de riesgo  Gobierno Abierto y Relacionamiento con la Ciudadanía, actualizado.</t>
  </si>
  <si>
    <t xml:space="preserve">- Dificultad en la articulación de actividades comunes a las dependencias.
- Alta rotación de personal generando retrasos en la curva de aprendizaje.
- Fallas de conectividad e interoperabilidad que dificultan el funcionamiento de plataformas tecnológicas que soportan los canales de relacionamiento con las partes interesadas
</t>
  </si>
  <si>
    <t xml:space="preserve">- Pérdida de credibilidad y de confianza que dificulte la ejecución de las políticas, programas y proyectos de la Secretaría General. 
- Intervenciones o hallazgos por partes de entes de control u otro ente regulador, interno o externo.
- Recursos que no ingresan, ingresan por menor o mayor valor a la Tesorería Distrital.
- Incumplimiento de objetivos y metas institucionales.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</si>
  <si>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mapa de riesgos Gobierno Abierto y Relacionamiento con la Ciudadanía</t>
  </si>
  <si>
    <t>- Subsecretario(a) de Servicio a la Ciudadanía y Alto(a) Consejero(a) Distrital de Tecnologías de la Información y las Comunicaciones
- Servidor(a) asignado por el (la) Director(a)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</si>
  <si>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</si>
  <si>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Facturación y Cobro por concepto de uso de espacios en los SuperCADE y CADE (2213300-PR-377) Versión 5.
Se ajustan los controles correctivos acorde con el nombre del nuevo proceso.
Se ajustan las acciones de contingencia acorde con el nombre del nuevo proceso.</t>
  </si>
  <si>
    <t>Gestionar asesorías y formular e implementar proyectos en materia de transformación digital
Fase:(propósito): Generar valor público para la ciudadanía, la Secretaria General y sus grupos de interés, mediante el uso y aprovechamiento estratégico de TIC)</t>
  </si>
  <si>
    <t>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</si>
  <si>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</si>
  <si>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</si>
  <si>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Reportar el riesgo materializado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en el informe de monitoreo a la Oficina Asesora de Planeación.
- Analizar los errores que se evidenciaron en la definición de la asesoría y formulación del proyecto
- Se reformula el proyecto  y se pasa para su revisión y aprobación
- Actualizar el mapa de riesgos Gobierno Abierto y Relacionamiento con la Ciudadanía</t>
  </si>
  <si>
    <t>- Subsecretario(a) de Servicio a la Ciudadanía y Alto(a) Consejero(a) Distrital de Tecnologías de la Información y las Comunicaciones
- Jefe de Oficina Alta Consejería Distrital de Tecnologías de la Información y las Comunicaciones -TIC-
- Jefe de Oficina Alta Consejería Distrital de Tecnologías de la Información y las Comunicaciones -TIC-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</si>
  <si>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 Documento de análisis de errores 
- Proyecto reformulado
- Mapa de riesgo  Gobierno Abierto y Relacionamiento con la Ciudadanía, actualizado.</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</si>
  <si>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</si>
  <si>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
</t>
  </si>
  <si>
    <t>Posibilidad de afectación reputacional por perdida de credibilidad y confianza de las entidades y la ciudadanía, debido a incumplimiento de compromisos en la gestión de asesorías y formulación e implementación de proyectos en materia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</si>
  <si>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</si>
  <si>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 Reportar el riesgo materializado de Posibilidad de afectación reputacional por perdida de credibilidad y confianza de las entidades y la ciudadanía, debido a incumplimiento de compromisos en la gestión de asesorías y formulación e implementación de proyectos en materia de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Gobierno Abierto y Relacionamiento con la Ciudadanía</t>
  </si>
  <si>
    <t>- Subsecretario(a) de Servicio a la Ciudadanía y Alto(a) Consejero(a) Distrital de Tecnologías de la Información y las Comunicaciones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</si>
  <si>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y la ciudadanía, debido a incumplimiento de compromisos en la gestión de asesorías y formulación e implementación de proyectos en materia de transformación digital
- Causas de incumplimiento identificadas
- Acción formulada en el aplicativo Sistema Integrado de Gestión
- Plan de trabajo actualizado 
- Mapa de riesgo  Gobierno Abierto y Relacionamiento con la Ciudadanía, actualizado.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</si>
  <si>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</si>
  <si>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</si>
  <si>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xml:space="preserve">- Sensibilizar cuatrimestralmente al equipo de la Alta Consejería Distrital de TIC sobre los valores de integridad
_______________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</si>
  <si>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</si>
  <si>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</si>
  <si>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</si>
  <si>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</si>
  <si>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</si>
  <si>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</si>
  <si>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</si>
  <si>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(Fase: Actividad) Desarrollar el modelo de Gobierno Abierto con articulación y coordinación interinstitucional.
- Formular, implementar y realizar seguimiento a las estrategias, lineamientos y proyectos en materia gobierno abierto y la transformación digital</t>
  </si>
  <si>
    <t>Posibilidad de afectación reputacional por  la ausencia de un modelo que agrupe los avances y estrategias de los diferentes sectores y entidades del Distrito, debido a desarticulación institucional para desarrollar el modelo de Gobierno Abierto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</si>
  <si>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</si>
  <si>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</si>
  <si>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- 7869 Implementación del modelo de gobierno abierto, accesible e incluyente de Bogotá
</t>
  </si>
  <si>
    <t xml:space="preserve">Una vez analizado el riesgo antes de controles la probabilidad se calificó por exposición generando como resultado 1. Muy baja. La calificación del impacto quedó en  2. Menor. En consecuencia, el riesgo quedó ubicado en zona resultante bajo (1,2). </t>
  </si>
  <si>
    <t>Una vez analizado el riesgo después de controles la probabilidad se calificó por probabilidad generando como resultado 1. Muy baja La calificación del impacto quedó en 1. Leve En consecuencia, el riesgo quedó ubicado en zona resultante Baja (1,1).</t>
  </si>
  <si>
    <t xml:space="preserve">- Definir e incorporar los controles producto de la documentación del gobierno abierto en el marco del nuevo proceso 'Gobierno abierto y relacionamiento con la ciudadanía'
_______________
</t>
  </si>
  <si>
    <t xml:space="preserve">- Gerente del proyecto
_______________
</t>
  </si>
  <si>
    <t xml:space="preserve">- Documentos formalizados con controles
_______________
</t>
  </si>
  <si>
    <t xml:space="preserve">15/09/2023
_______________
</t>
  </si>
  <si>
    <t>-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vigente.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</si>
  <si>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</si>
  <si>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
- Acta con los compromisos adquiridos. En caso contrario, se reportan como ejecutadas las actividades
- Informe semestral
- Correo electrónico solicitando ajustes o precisiones a la información remitida o Memorando de retroalimentación
- Mapa de riesgo  Gobierno Abierto y Relacionamiento con la Ciudadanía, actualizado.</t>
  </si>
  <si>
    <t>Se cambia la fuente del riesgos de "Proyecto de inversión" a "Gestión de procesos".
Se actualiza el contexto de la gestión del proceso, de acuerdo con las actividades definidas en el proceso Gobierno abierto y relacionamiento con la ciudadanía. 
Se actualizan las causas internas, externas efectos según el análisis DOFA del nuevo proceso.
Se realiza la valoración del riesgo antes de controles por "exposición, teniendo en cuenta el cambio generado en  la fuente del riesgo.
Se ajustan los controles correctivos acorde con el nombre del nuevo proceso.
Se define acción de tratamiento para fortalecer la gestión del riesgo.
Se ajustan las acciones de contingencia acorde con el nombre del nuevo proceso.</t>
  </si>
  <si>
    <t>(Propósito): Implementar un modelo de Gobierno Abierto de Bogotá que promueva una relación democrática, incluyente, accesible y transparente con la ciudadanía.
- Formular, implementar y realizar seguimiento a las estrategias, lineamientos y proyectos en materia gobierno abierto y la transformación digital</t>
  </si>
  <si>
    <t xml:space="preserve">Una vez analizado el riesgo antes de controles la probabilidad se calificó por exposición generando como resultado 1. Muy baja. La calificación del impacto quedó en 3. Moderado. En consecuencia, el riesgo quedó ubicado en zona resultante Moderado (1,3).           </t>
  </si>
  <si>
    <t>Una vez analizado el riesgo después de controles la probabilidad se calificó por probabilidad generando como resultado 1. Muy baja La calificación del impacto quedó en 2. Menor. En consecuencia, el riesgo quedó ubicado en zona resultante Baja (1,2).</t>
  </si>
  <si>
    <t>-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4202000-FT-1006 –Hoja programación y seguimiento,  ficha ID, visor gerente y perfil del proyecto de inversión. 
- Actualizar el mapa de riesgos Gobierno Abierto y Relacionamiento con la Ciudadanía</t>
  </si>
  <si>
    <t>- Reporte de monitoreo indicando la materialización del riesgo de Posibilidad de afectación reputacional por falta de coordinación entre las entidades que lideran el modelo, debido a decisiones inadecuadas para la implementación del modelo de Gobierno Abierto de Bogotá
- Acta de compromisos adquiridos
- Informe semestral
- Correo electrónico solicitando ajustes o precisiones a la información remitida o Memorando de retroalimentación.
- Mapa de riesgo  Gobierno Abierto y Relacionamiento con la Ciudadanía, actualizado.</t>
  </si>
  <si>
    <t>Se cambia la fuente del riesgo de "Proyecto de inversión" a "Gestión de procesos".
Se actualiza el contexto de la gestión del proceso, de acuerdo con las actividades definidas en el proceso Gobierno abierto y relacionamiento con la ciudadanía. 
Se actualizan las causas internas, externas efectos según el análisis DOFA del nuevo proceso.
Se realiza la valoración del riesgo antes de controles por "exposición”, teniendo en cuenta el cambio generado en la fuente del riesgo.
Se ajustan los controles correctivos acorde con el nombre del nuevo proceso.
Se define acción de tratamiento para fortalecer la gestión del riesgo.
Se ajustan las acciones de contingencia acorde con el nombre del nuevo proceso.</t>
  </si>
  <si>
    <t>(Producto): Documentos de lineamientos técnicos elaborados
- Formular, implementar y realizar seguimiento a las estrategias, lineamientos y proyectos en materia gobierno abierto y la transformación digital</t>
  </si>
  <si>
    <t xml:space="preserve">Una vez analizado el riesgo antes de controles la probabilidad se calificó por exposición generando como resultado 1. Muy baja. La calificación del impacto quedó en 3. Moderado. En consecuencia, el riesgo quedó ubicado en zona resultante moderada (1,3).           </t>
  </si>
  <si>
    <t>Una vez analizado el riesgo después de controles, la probabilidad se calificó como 1. Muy baja. La calificación del impacto quedó en 1. Leve. En consecuencia, el riesgo quedó ubicado en zona resultante baja (1,1).</t>
  </si>
  <si>
    <t>-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Reportar el seguimiento al proyecto de inversión haciendo uso de fuentes de información. tales como, las  programación y seguimiento de metas indicadores del plan de desarrollo 4202000-FT-1006 –Hoja programación y seguimiento,  ficha ID, visor gerente y perfil del proyecto de inversión. 
- Solicitar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 Llevar a las sesiones de la coordinación de gobierno abierto las alertas del incumplimiento de plazos para la difusión e implementación de los documentos de lineamientos técnicos elaborados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</si>
  <si>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</si>
  <si>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 Acta de compromisos adquiridos
- Correo electrónico solicitando ajustes o precisiones a la información remitida o Memorando de retroalimentación.
- Solicitud de reporte de seguimiento al Plan de Acción General de Gobierno Abierto
- Alertas del incumplimiento de plazos
- Mapa de riesgo  Gobierno Abierto y Relacionamiento con la Ciudadanía, actualizado.</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</si>
  <si>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</si>
  <si>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</si>
  <si>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</si>
  <si>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</si>
  <si>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(componente): Otorgar el 100% de medidas de ayuda humanitaria inmediata en el distrito capital, conforme a los requisitos establecidos  por la legislación vigente.</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</si>
  <si>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</si>
  <si>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</si>
  <si>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Mapa de riesgo  Paz, Víctimas y Reconciliación, actualizado.</t>
  </si>
  <si>
    <t xml:space="preserve"> 10/09/2018</t>
  </si>
  <si>
    <t xml:space="preserve">21/10/2019    
    </t>
  </si>
  <si>
    <t>Se ajustan los controles, de acuerdo a la actualización del procedimiento.
Se actualiza el nombre del proceso al cual esta asociado el riesgo.</t>
  </si>
  <si>
    <t>Coordinar la formulación, seguimiento, y actualización del Plan de Acción Distrital y sus planes conexos en el marco de la política pública de víctimas en Bogotá.
Fase (propósito): Mejorar la integración de las acciones, servicios y escenarios que dan respuesta a las obligaciones derivadas de ley para las víctimas, el Acuerdo de Paz, y los demás compromisos distritales en materia de memoria, reparación, paz y reconciliación.</t>
  </si>
  <si>
    <t>-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mapa de riesgos Paz, Víctimas y Reconciliación</t>
  </si>
  <si>
    <t>- Jefe de Oficina Alta Consejería de Paz, Víctimas y Reconciliación
- Profesional universitario y/o especializado Oficina Alta Consejería de Paz, Víctimas y Reconciliación
- Profesional universitario y/o especializado Oficina Alta Consejería de Paz, Víctimas y Reconciliación
- Profesional universitario y/o especializado Oficina Alta Consejería de Paz, Víctimas y Reconciliación
- Jefe de Oficina Alta Consejería de Paz, Víctimas y Reconciliación</t>
  </si>
  <si>
    <t>-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
- Evidencia de Reunión
Listado de Asistencia
-  Oficios enviados a las entidades - Actas de asistencia técnica.
- Informe trimestral del PAD
- Mapa de riesgo  Paz, Víctimas y Reconciliación, actualizado.</t>
  </si>
  <si>
    <t xml:space="preserve">01/09/2020    
    </t>
  </si>
  <si>
    <t xml:space="preserve">Se ajustan los controles, de acuerdo a la actualización del procedimiento
Se actualiza el nombre del proceso al cual esta asociado el riesgo.
</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</si>
  <si>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</si>
  <si>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xml:space="preserve">-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</si>
  <si>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 Director de Reparación Integral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</si>
  <si>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</si>
  <si>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</si>
  <si>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</si>
  <si>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</si>
  <si>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</si>
  <si>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Actualización en la redacción de los riesgos del proyecto e identificación de tipo de controles</t>
  </si>
  <si>
    <t xml:space="preserve">01/08/2023
_______________
</t>
  </si>
  <si>
    <t xml:space="preserve">30/08/2023
_______________
</t>
  </si>
  <si>
    <t>-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</si>
  <si>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Mapa de riesgo  Gestión de Contratación, actualizado.</t>
  </si>
  <si>
    <t>Oficina de Control Disciplinario Interno y Oficina Jurídica</t>
  </si>
  <si>
    <t>- Oficina de Control Disciplinario Interno y Oficina Jurídica
- Profesionales, Jefe de la Oficina de Control Disciplinario Interno, Jefe de la Oficina Jurídica y/o Asesor del Despacho de la Secretaría General
- Profesionales, Jefe de la Oficina de Control Disciplinario Interno, Jefe de la Oficina Jurídica y/o Asesor del Despacho de la Secretaría General
- Jefe de la Oficina de Control Disciplinario Interno, Jefe de la Oficina Jurídica y/o Asesor del Despacho de la Secretaría General
- Oficina de Control Disciplinario Interno y Oficina Jurídica</t>
  </si>
  <si>
    <t>- Oficina de Control Disciplinario Interno y Oficina Jurídica
- Jefe de la Oficina de Control Disciplinario Interno
- Jefe de la Oficina de Control Disciplinario Interno
- 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</si>
  <si>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</si>
  <si>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</si>
  <si>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</si>
  <si>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</si>
  <si>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Jefe Oficina de Tecnologías de la Información y las Comunicaciones
- Subdirector(a) de Servicios Administrativos y Oficina de Tecnologías de la Información y las Comunicaciones</t>
  </si>
  <si>
    <t>- Subdirector(a) de Servicios Administrativos y Oficina de Tecnologías de la Información y las Comunicaciones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Subdirector(a) de Servicios Administrativos y Oficina de Tecnologías de la Información y las Comunicaciones</t>
  </si>
  <si>
    <t>Gestión de Servicios Administrativos y Tecnológicos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</si>
  <si>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Contactar al usuario para ampliar la información de la calificación del valor insatisfecho del  servicio y trasladar al competente en aras de mejorar el servicio.
- Actualizar el mapa de riesgos Gestión de Servicios Administrativos y Tecnológicos</t>
  </si>
  <si>
    <t>- Subdirector(a) de Servicios Administrativos y Oficina de Tecnologías de la Información y las Comunicaciones
- Profesional o Auxiliar administrativo de la Subdirección de Servicios Administrativos
- Profesional o Auxiliar administrativo de la Subdirección de Servicios Administrativos
- Profesional o Auxiliar administrativo de la Subdirección de Servicios Administrativos
- Subdirector(a) de Servicios Administrativos y Oficina de Tecnologías de la Información y las Comunicaciones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</si>
  <si>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Correo electrónico
- Mapa de riesgo  Gestión de Servicios Administrativos y Tecnológicos, actualizado.</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</si>
  <si>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</si>
  <si>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</si>
  <si>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</si>
  <si>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Gestión de Servicios Administrativos y Tecnológicos</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</si>
  <si>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Mapa de riesgo  Gestión de Servicios Administrativos y Tecnológicos, actualizado.</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</si>
  <si>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Gestión de Servicios Administrativos y Tecnológicos</t>
  </si>
  <si>
    <t>- Subdirector(a) de Servicios Administrativos y Oficina de Tecnologías de la Información y las Comunicaciones
- Jefe Oficina de Tecnologías de la Información y las Comunicaciones
- Jefe Oficina de Tecnologías de la Información y las Comunicaciones
- Jefe Oficina de Tecnologías de la Información y las Comunicaciones
- Subdirector(a) de Servicios Administrativos y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</si>
  <si>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Gestión de Servicios Administrativos y Tecnológicos, actualizado.</t>
  </si>
  <si>
    <t>-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</si>
  <si>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</si>
  <si>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t>
  </si>
  <si>
    <t>- Reportar el riesgo materializado de Posibilidad de afectación reputacional por inconsistencias en los planes o instrumentos archivísticos, debido a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</si>
  <si>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</si>
  <si>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ajustado (TRD)
- Memorando de solicitud de Transferencia documental
- Cronograma de Transferencias documentales ajustado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</si>
  <si>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</si>
  <si>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</si>
  <si>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</si>
  <si>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Se determina la probabilidad (4 Alta)  teniendo en cuenta el número de veces que se ejecuta la actividad clave durante el año. El impacto (3 Moderado) obedece al análisis de las consecuencias de las diferentes perspectivas de acuerdo con la metodología.</t>
  </si>
  <si>
    <t>Se determina la probabilidad (Muy baja 1) ya que las actividades de control preventivas son fuertes y mitigan la mayoría de las causas. El impacto  (menor 2) ya que las actividades de control  cubren los efectos más significativos, reduciendo el impacto inicial para una valoración después de los controles a (Moderado).</t>
  </si>
  <si>
    <t>Subsecretario(a) Distrital de Fortalecimiento Institucional</t>
  </si>
  <si>
    <t>- Subsecretario(a) Distrital de Fortalecimiento Institucional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Subsecretario(a) Distrital de Fortalecimiento Institucional</t>
  </si>
  <si>
    <t>- Subsecretario(a) Distrital de Fortalecimiento Institucional
- Profesional Universitario de la Dirección Distrital de Archivo de Bogotá
- Profesional Universitario de la Dirección Distrital de Archivo de Bogotá
- Subsecretario(a) Distrital de Fortalecimiento Institucional</t>
  </si>
  <si>
    <t>Se asocia el riesgo al nuevo Mapa de procesos de la Secretaría General. 
Se realiza análisis antes de controles verificando el impacto y probabilidad ya que disminuyó debido a que no se ha materializado el riesgo en la vigencia</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</si>
  <si>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</si>
  <si>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</si>
  <si>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</si>
  <si>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 Subsecretario(a) Distrital de Fortalecimiento Institucional
- Subdirector(a) de Imprenta Distrital
- Subdirector(a) de Imprenta Distrital
- Profesional Universitario (Producción)
- Profesional Universitario (Producción)
- Profesional Universitario (Producción)
- Subsecretario(a) Distrital de Fortalecimiento Institucional</t>
  </si>
  <si>
    <t>- Subsecretario(a) Distrital de Fortalecimiento Institucional
- Subdirector(a) de Imprenta Distrital
- Subdirector(a) de Imprenta Distrital
- Subdirector(a) de Imprenta Distrital
- Técnico Operativo
- Subdirector(a) de Imprenta Distrital
- Subsecretario(a) Distrital de Fortalecimiento Institucional</t>
  </si>
  <si>
    <t>- Subsecretario(a) Distrital de Fortalecimiento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Subsecretario(a) Distrital de Fortalecimiento Institucional</t>
  </si>
  <si>
    <t>- Subsecretario(a) Distrital de Fortalecimiento Institucional
- el Director(a) y/o Subdirector(a) Técnico (a) de Desarrollo Institucional 
- Subsecretario(a) Distrital de Fortalecimiento Institucional</t>
  </si>
  <si>
    <t xml:space="preserve">- (AP# Aplicativo DARUMA) Revisar la precisión de las evidencias que se generan como resultado de la aplicación del control del procedimiento 2213200-PR-104
_______________
</t>
  </si>
  <si>
    <t xml:space="preserve">Se modifica  la descripción del Control No. 2 se ajusta el responsable de autorizar la aplicación del control al Subdirector Financiero, por error en la digitación.
 </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</si>
  <si>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</si>
  <si>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Objetivos de Desarrollo Sostenible</t>
  </si>
  <si>
    <t>Sin asociación</t>
  </si>
  <si>
    <t>16. Paz, justicia e instituciones sólidas</t>
  </si>
  <si>
    <t>16. Paz, justicia e instituciones sólidas
17. Alianzas para Lograr los Objetivos</t>
  </si>
  <si>
    <t>9. Industria, innovación e infraestructura</t>
  </si>
  <si>
    <t>9. Industria, innovación e infraestructura
16. Paz, justicia e instituciones sólidas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</si>
</sst>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dashed">
        <color auto="1"/>
      </left>
      <right/>
      <top/>
      <bottom/>
      <diagonal/>
    </border>
    <border>
      <left style="dashed">
        <color auto="1"/>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48">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0" fillId="0" borderId="22" xfId="0" applyFont="1" applyBorder="1" applyAlignment="1" applyProtection="1">
      <alignment horizontal="justify" vertical="center" wrapText="1"/>
      <protection hidden="1"/>
    </xf>
    <xf numFmtId="0" fontId="10" fillId="0" borderId="21"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0" fillId="0" borderId="15" xfId="0" applyFill="1" applyBorder="1" applyAlignment="1" applyProtection="1">
      <alignment wrapText="1"/>
      <protection hidden="1"/>
    </xf>
    <xf numFmtId="0" fontId="1" fillId="0" borderId="5" xfId="0" applyFont="1" applyFill="1" applyBorder="1" applyProtection="1">
      <protection hidden="1"/>
    </xf>
    <xf numFmtId="0" fontId="13" fillId="25" borderId="17" xfId="0" applyFont="1" applyFill="1" applyBorder="1" applyAlignment="1" applyProtection="1">
      <alignment horizontal="center" vertical="center" wrapText="1"/>
      <protection hidden="1"/>
    </xf>
    <xf numFmtId="0" fontId="0" fillId="0" borderId="9" xfId="0" applyFill="1" applyBorder="1" applyAlignment="1" applyProtection="1">
      <alignment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0" fontId="0" fillId="0" borderId="5" xfId="0" applyFill="1" applyBorder="1" applyProtection="1">
      <protection hidden="1"/>
    </xf>
    <xf numFmtId="10" fontId="0" fillId="0" borderId="5" xfId="3" applyNumberFormat="1" applyFont="1" applyFill="1" applyBorder="1" applyAlignment="1" applyProtection="1">
      <alignment horizontal="center" vertical="center"/>
      <protection hidden="1"/>
    </xf>
    <xf numFmtId="0" fontId="0" fillId="0" borderId="5" xfId="0" applyFill="1" applyBorder="1" applyAlignment="1" applyProtection="1">
      <alignment vertical="top"/>
      <protection hidden="1"/>
    </xf>
    <xf numFmtId="0" fontId="1" fillId="0" borderId="5" xfId="0" applyFont="1" applyFill="1" applyBorder="1" applyAlignment="1" applyProtection="1">
      <alignment horizontal="center" vertical="center"/>
      <protection hidden="1"/>
    </xf>
    <xf numFmtId="10" fontId="1" fillId="0" borderId="5" xfId="0" applyNumberFormat="1" applyFont="1" applyFill="1" applyBorder="1" applyAlignment="1" applyProtection="1">
      <alignment horizontal="center" vertical="center"/>
      <protection hidden="1"/>
    </xf>
    <xf numFmtId="10" fontId="0" fillId="0" borderId="5" xfId="0" applyNumberForma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0" borderId="0" xfId="0" applyFill="1" applyBorder="1" applyAlignment="1" applyProtection="1">
      <alignment vertical="top"/>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9" xfId="0" applyFill="1" applyBorder="1" applyAlignment="1">
      <alignment horizontal="left" vertical="center"/>
    </xf>
    <xf numFmtId="0" fontId="0" fillId="14" borderId="9" xfId="0" applyFill="1" applyBorder="1" applyAlignment="1">
      <alignment horizontal="left" vertical="center"/>
    </xf>
    <xf numFmtId="0" fontId="0" fillId="14" borderId="5" xfId="0" applyFill="1" applyBorder="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0" fillId="0" borderId="25" xfId="0" applyBorder="1" applyAlignment="1" applyProtection="1">
      <alignment wrapText="1"/>
      <protection hidden="1"/>
    </xf>
    <xf numFmtId="0" fontId="0" fillId="0" borderId="25" xfId="0" applyNumberFormat="1" applyBorder="1" applyAlignment="1" applyProtection="1">
      <alignment wrapText="1"/>
      <protection hidden="1"/>
    </xf>
    <xf numFmtId="0" fontId="0" fillId="0" borderId="26" xfId="0" applyNumberFormat="1" applyBorder="1" applyAlignment="1" applyProtection="1">
      <alignment wrapText="1"/>
      <protection hidden="1"/>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2" fillId="0" borderId="29" xfId="0" applyFont="1" applyBorder="1" applyAlignment="1" applyProtection="1">
      <alignment wrapText="1"/>
      <protection hidden="1"/>
    </xf>
    <xf numFmtId="0" fontId="2" fillId="0" borderId="0" xfId="0" applyFont="1" applyAlignment="1" applyProtection="1">
      <alignment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cellXfs>
  <cellStyles count="4">
    <cellStyle name="Hipervínculo" xfId="1" builtinId="8"/>
    <cellStyle name="Normal" xfId="0" builtinId="0"/>
    <cellStyle name="Normal 2" xfId="2" xr:uid="{00000000-0005-0000-0000-000002000000}"/>
    <cellStyle name="Porcentaje" xfId="3" builtinId="5"/>
  </cellStyles>
  <dxfs count="65">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border>
        <left style="dashed">
          <color auto="1"/>
        </left>
      </border>
    </dxf>
    <dxf>
      <border>
        <left style="dashed">
          <color auto="1"/>
        </left>
      </border>
    </dxf>
    <dxf>
      <border>
        <bottom style="dashed">
          <color auto="1"/>
        </bottom>
      </border>
    </dxf>
    <dxf>
      <border>
        <bottom style="dash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[Mapa_de_Riesgos_Institucional_2023-01-27_SC.xlsx]Procesos_riesgos!TablaDinámica3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Procesos_riesgos!$A$5:$A$22</c:f>
              <c:strCache>
                <c:ptCount val="17"/>
                <c:pt idx="0">
                  <c:v>7868 Desarrollo institucional para una gestión pública eficiente</c:v>
                </c:pt>
                <c:pt idx="1">
                  <c:v>Control Disciplinario</c:v>
                </c:pt>
                <c:pt idx="2">
                  <c:v>Direccionamiento Estratégico</c:v>
                </c:pt>
                <c:pt idx="3">
                  <c:v>Evaluación del Sistema de Control Interno</c:v>
                </c:pt>
                <c:pt idx="4">
                  <c:v>Gestión de Recursos Físicos</c:v>
                </c:pt>
                <c:pt idx="5">
                  <c:v>Gestión Financiera</c:v>
                </c:pt>
                <c:pt idx="6">
                  <c:v>Gestión Jurídica</c:v>
                </c:pt>
                <c:pt idx="7">
                  <c:v>Fortalecimiento de la Gestión Pública</c:v>
                </c:pt>
                <c:pt idx="8">
                  <c:v>Fortalecimiento Institucional</c:v>
                </c:pt>
                <c:pt idx="9">
                  <c:v>Gestión de Alianzas e Internacionalización de Bogotá</c:v>
                </c:pt>
                <c:pt idx="10">
                  <c:v>Gestión de Contratación</c:v>
                </c:pt>
                <c:pt idx="11">
                  <c:v>Gestión de Servicios Administrativos y Tecnológicos</c:v>
                </c:pt>
                <c:pt idx="12">
                  <c:v>Gestión del Conocimiento</c:v>
                </c:pt>
                <c:pt idx="13">
                  <c:v>Gestión del Talento Humano</c:v>
                </c:pt>
                <c:pt idx="14">
                  <c:v>Gestión Estratégica de Comunicación e Información</c:v>
                </c:pt>
                <c:pt idx="15">
                  <c:v>Gobierno Abierto y Relacionamiento con la Ciudadanía</c:v>
                </c:pt>
                <c:pt idx="16">
                  <c:v>Paz, Víctimas y Reconciliación</c:v>
                </c:pt>
              </c:strCache>
            </c:strRef>
          </c:cat>
          <c:val>
            <c:numRef>
              <c:f>Procesos_riesgos!$B$5:$B$22</c:f>
              <c:numCache>
                <c:formatCode>General</c:formatCode>
                <c:ptCount val="17"/>
                <c:pt idx="0">
                  <c:v>3</c:v>
                </c:pt>
                <c:pt idx="1">
                  <c:v>3</c:v>
                </c:pt>
                <c:pt idx="2">
                  <c:v>2</c:v>
                </c:pt>
                <c:pt idx="3">
                  <c:v>2</c:v>
                </c:pt>
                <c:pt idx="4">
                  <c:v>5</c:v>
                </c:pt>
                <c:pt idx="5">
                  <c:v>6</c:v>
                </c:pt>
                <c:pt idx="6">
                  <c:v>4</c:v>
                </c:pt>
                <c:pt idx="7">
                  <c:v>9</c:v>
                </c:pt>
                <c:pt idx="8">
                  <c:v>2</c:v>
                </c:pt>
                <c:pt idx="9">
                  <c:v>2</c:v>
                </c:pt>
                <c:pt idx="10">
                  <c:v>7</c:v>
                </c:pt>
                <c:pt idx="11">
                  <c:v>7</c:v>
                </c:pt>
                <c:pt idx="12">
                  <c:v>1</c:v>
                </c:pt>
                <c:pt idx="13">
                  <c:v>9</c:v>
                </c:pt>
                <c:pt idx="14">
                  <c:v>6</c:v>
                </c:pt>
                <c:pt idx="15">
                  <c:v>18</c:v>
                </c:pt>
                <c:pt idx="16">
                  <c:v>3</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3</xdr:row>
      <xdr:rowOff>111778</xdr:rowOff>
    </xdr:from>
    <xdr:to>
      <xdr:col>8</xdr:col>
      <xdr:colOff>571500</xdr:colOff>
      <xdr:row>25</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14.663060069448" createdVersion="6" refreshedVersion="7" minRefreshableVersion="3" recordCount="89" xr:uid="{C6E5ACE6-FB74-4714-A30B-9BB6C3137F71}">
  <cacheSource type="worksheet">
    <worksheetSource ref="A11:CB100" sheet="Mapa_riesgos"/>
  </cacheSource>
  <cacheFields count="103">
    <cacheField name="Proceso / Proyecto de inversión" numFmtId="0">
      <sharedItems count="33">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Internacionalización de Bogotá" u="1"/>
        <s v="Asesoría Técnica y Proyectos en Materia TIC" u="1"/>
        <s v="Fortalecimiento de la Administración y la Gestión Pública Distrital"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Gestión de procesos"/>
        <s v="Corrupción"/>
        <s v="Proyecto de inversión"/>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1"/>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2"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longText="1"/>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9755795177881582E-5" maxValue="0.33599999999999997"/>
    </cacheField>
    <cacheField name="impacto residual" numFmtId="0">
      <sharedItems/>
    </cacheField>
    <cacheField name="Valor porcentual impacto residual" numFmtId="166">
      <sharedItems containsSemiMixedTypes="0" containsString="0" containsNumber="1" minValue="0.15000000000000002"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longText="1"/>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Date="1" containsMixedTypes="1" minDate="2018-09-04T00:00:00" maxDate="2022-12-17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29T00:00:00" maxDate="2022-12-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2T00:00:00" maxDate="2022-12-17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3-26T00:00:00" maxDate="2022-12-17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2-12-03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03-02T00:00:00" maxDate="2022-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19T00:00:00" maxDate="2022-12-17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4-30T00:00:00" maxDate="2022-12-15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09-08T00:00:00" maxDate="2022-12-1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1-12-06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2-12-12T00:00:00" maxDate="2022-12-15T00:00:00"/>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Posibilidad de afectación económica (o presupuestal) por fallo judicial en contra de los intereses de la entidad, debido a errores (fallas o deficiencias) en el trámite de los procesos disciplinarios"/>
    <x v="0"/>
    <s v="Ejecución y administración de procesos"/>
    <s v="No"/>
    <s v="- Alta rotación de personal generando retrasos en la curva de aprendizaje, represamiento de trámites y dificultades en la transferencia del conocimiento entre los servidores que se vinculan y retiran de la entidad._x000a_- No se cuenta con   equipos asignados a todos los/as servidores/as. Los equipos (su mayoría) no cuentan con los dispositivos requeridos para operar bajo las nuevas condiciones de trabajo (micrófonos, cámaras, entre otros)._x000a_- Fallas en la interpretación de los términos previstos para la aplicación de los procedimientos disciplinarios._x000a_- Dificultad en la implementación de la normatividad disciplinaria por modificación de legislación._x000a_- Errores (fallas o deficiencias) en la conformación del expediente disciplinario._x000a__x000a__x000a__x000a__x000a_"/>
    <s v="- Cambios en las plataformas tecnológicas que no interactúen con las anteriores, generando posibles perdidas de información._x000a_- Dificultad en la transición para adaptar los procedimientos al nuevo código general disciplinario, el cual exige la utilización de medios tecnológicos para su ejecución._x000a__x000a__x000a__x000a__x000a__x000a__x000a__x000a_"/>
    <s v="- Sanciones de orden legal y pecuniaria a la entidad por indebida aplicación de la ley 734 de 2002 o ley 1952 de 2019, según corresponda._x000a_- Insatisfacción frente al desarrollo del proceso disciplinario de conformidad con la ley 734 de 2002 o ley 1952 de 2019, según corresponda._x000a_- Beneficio al sujeto disciplinable en el trámite del proceso disciplinari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Menor (2)"/>
    <s v="Menor (2)"/>
    <s v="Menor (2)"/>
    <s v="Leve (1)"/>
    <s v="Leve (1)"/>
    <s v="Menor (2)"/>
    <s v="Menor (2)"/>
    <n v="0.4"/>
    <s v="Moderado"/>
    <s v="El proceso estima que el riesgo se ubica en una zona moderado, debido a que la frecuencia con la que se realizó la actividad clave asociada al riesgo se presentó 92 veces en el último año, sin embargo, ante su materialización, podrían presentarse efectos significativos, en el pago de indemnizaciones por acciones legales en los procesos disciplinarios."/>
    <s v="- 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_x000a_- 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_x000a_- 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_x000a_- 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_x000a_- 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9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_x000a_- 10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12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_x000a_- 13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4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5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_x000a_"/>
    <s v="- Continua_x000a_- Continua_x000a_- Continua_x000a_- Continua_x000a_- Continua_x000a_- Continua_x000a_- Continua_x000a_- Continua_x000a_- Continua_x000a_- Continua_x000a_- Continua_x000a_- Continua_x000a_- Continua_x000a_- Continua_x000a_- Continua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
    <s v="- Preventivo_x000a_- Preventivo_x000a_- Preventivo_x000a_- Preventivo_x000a_- Preventivo_x000a_- Preventivo_x000a_- Detectivo_x000a_- Detectivo_x000a_- Preventivo_x000a_- Preventivo_x000a_- Detectivo_x000a_- Preventivo_x000a_- Detectivo_x000a_- Detectivo_x000a_- Detectivo_x000a__x000a__x000a__x000a__x000a_"/>
    <s v="25%_x000a_25%_x000a_25%_x000a_25%_x000a_25%_x000a_25%_x000a_15%_x000a_15%_x000a_25%_x000a_25%_x000a_15%_x000a_25%_x000a_15%_x000a_15%_x000a_15%_x000a__x000a__x000a__x000a__x000a_"/>
    <s v="- Manual_x000a_- Manual_x000a_- Manual_x000a_- Manual_x000a_- Manual_x000a_- Manual_x000a_- Manual_x000a_- Manual_x000a_- Manual_x000a_- Manual_x000a_- Manual_x000a_- Manual_x000a_- Manual_x000a_- Manual_x000a_- Manual_x000a__x000a__x000a__x000a__x000a_"/>
    <s v="15%_x000a_15%_x000a_15%_x000a_15%_x000a_15%_x000a_15%_x000a_15%_x000a_15%_x000a_15%_x000a_15%_x000a_15%_x000a_15%_x000a_15%_x000a_15%_x000a_15%_x000a__x000a__x000a__x000a__x000a_"/>
    <s v="40%_x000a_40%_x000a_40%_x000a_40%_x000a_40%_x000a_40%_x000a_30%_x000a_30%_x000a_40%_x000a_40%_x000a_30%_x000a_40%_x000a_30%_x000a_30%_x000a_30%_x000a__x000a__x000a__x000a__x000a_"/>
    <s v="- 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_x000a_- 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1137851402240009E-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_x000a_- Analizar la falla o error presentado (causas y consecuencias)._x000a_- Proyectar y suscribir la decisión que subsane la falla o error presentado._x000a_- Comunicar a la Oficina Jurídica con el fin de analizar si hay lugar a iniciar alguna acción judicial en contra del funcionario que eventualmente haya dado lugar al fallo que condenó a la Entidad._x000a__x000a__x000a__x000a__x000a__x000a_- Actualizar el mapa de riesgos Control Disciplinario"/>
    <s v="- Oficina de Control Disciplinario Interno y Oficina Jurídica_x000a_- Profesionales, Jefe de la Oficina de Control Disciplinario Interno, Jefe de la Oficina Jurídica y/o Asesor del Despacho de la Secretaría General_x000a_- Profesionales, Jefe de la Oficina de Control Disciplinario Interno, Jefe de la Oficina Jurídica y/o Asesor del Despacho de la Secretaría General_x000a_- Jefe de la Oficina de Control Disciplinario Interno, Jefe de la Oficina Jurídica y/o Asesor del Despacho de la Secretaría General_x000a__x000a__x000a__x000a__x000a__x000a_- Oficina de Control Disciplinario Interno y Oficina Jurídica"/>
    <s v="- Reporte de monitoreo indicando la materialización del riesgo de Posibilidad de afectación económica (o presupuestal) por fallo judicial en contra de los intereses de la entidad, debido a errores (fallas o deficiencias) en el trámite de los procesos disciplinarios_x000a_- Acta de reunión con el análisis y plan de acción a seguir para subsanar el correspondiente error._x000a_- Auto o decisión subsanando el error y/o falla procedimental._x000a_- Memorando comunicando a la Oficina Jurídica.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Cambió la valoración del riesgo antes de controles, quedando en zona de riesgo moderada (valoración anterior: extrema), la valoración del riesgo residual se mantuvo en zona baja._x000a_Se incluyó plan de contingencia para el riesgo"/>
    <d v="2019-10-25T00:00:00"/>
    <s v="Identificación del riesgo_x000a__x000a__x000a__x000a_"/>
    <s v="Se elimina la causa &quot;Insuficiencia de personal para la ejecución de las actividades del proceso&quot; y se identifica la causa &quot;Falta de planeación y/o priorización para adelantar los procesos disciplinarios que llevan largo tiempo en la dependencia y/o asuntos próximos a vencerse&quot;"/>
    <d v="2020-03-05T00:00:00"/>
    <s v="Identificación del riesgo_x000a__x000a__x000a__x000a_"/>
    <s v="Se actualiza el contexto de la gestión del proceso._x000a_Se cambia el riesgo estratégico asociado._x000a_Se analizan los proyectos de inversión que posiblemente se afecten con la materialización del riesgo._x000a_Se revisó y ajustó la información de causas internas, externas y efectos._x000a_Se asociaron las perspectivas a las consecuencia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d v="2021-02-18T00:00:00"/>
    <s v="Identificación del riesgo_x000a__x000a__x000a__x000a_"/>
    <s v="Se indica que el riesgo no tiene proyectos de inversión  vigentes asociados"/>
    <d v="2021-04-07T00:00:00"/>
    <s v="_x000a__x000a_Análisis de controles_x000a__x000a_"/>
    <s v="Se modificó la totalidad de las actividades de control en cuanto a su diseño, teniendo en cuenta la actualización del procedimiento Proceso Disciplinario Verbal  2210113-PR-008."/>
    <d v="2021-12-02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 y consecuenci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
    <s v=""/>
    <s v="_x000a__x000a__x000a__x000a_"/>
    <s v=""/>
    <s v=""/>
    <s v="_x000a__x000a__x000a__x000a_"/>
    <s v=""/>
    <s v=""/>
    <s v="_x000a__x000a__x000a__x000a_"/>
    <s v=""/>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según el procedimiento ordinario (Ley 734 de 2002)"/>
    <s v="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Los expedientes no cuentan con la custodia adecuada y/o descuido de los/as servidores/as en el manejo de la información reservada._x000a__x000a__x000a__x000a__x000a__x000a__x000a_"/>
    <s v="- Ataques informáticos a la Infraestructura de la entidad. _x000a_-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
    <s v="- Daño a la imagen reputacional de la entidad por incumplimiento a los lineamientos fijados por la Constitución Política, el Código Disciplinario Único y el Código General Disciplinario._x000a_- Investigaciones disciplinarias por violación de la reserva sumarial._x000a_- Posible violación al principio de independencia de la autoridad disciplinaria, por eventual injerencia de tercer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Leve (1)"/>
    <s v="Menor (2)"/>
    <s v="Menor (2)"/>
    <s v="Leve (1)"/>
    <s v="Leve (1)"/>
    <s v="Leve (1)"/>
    <s v="Menor (2)"/>
    <n v="0.4"/>
    <s v="Moderado"/>
    <s v="El proceso estima que el riesgo se ubica en una zona moderado, debido a que la frecuencia con la que se realizó la actividad clave asociada al riesgo se presentó 92 veces al año, sin embargo, ante su materialización, podrían presentarse efectos significativos, en la imagen de la Entidad a nivel local."/>
    <s v="- 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_x000a_- 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_x000a_- 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4088000000000001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_x000a_- Adelantar las actuaciones disciplinarias en contra del funcionario que reveló la información reservada_x000a_- Reasignar el expediente disciplinario a otro profesional de la Oficina de Control Disciplinario Interno, con el fin de continuar con el proceso._x000a__x000a__x000a__x000a__x000a__x000a__x000a_- Actualizar el mapa de riesgos Control Disciplinario"/>
    <s v="- Oficina de Control Disciplinario Interno y Oficina Jurídica_x000a_- Jefe de la Oficina de Control Disciplinario Interno_x000a_- Jefe de la Oficina de Control Disciplinario Interno_x000a__x000a__x000a__x000a__x000a__x000a__x000a_- Oficina de Control Disciplinario Interno y Oficina Jurídica"/>
    <s v="-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_x000a_- Auto de indagación previa o investigación disciplinaria en contra del funcionario que reveló la información reservada_x000a_- Acta de reparto reasignando el expediente disciplinario a otro profesional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realiza ajuste en la redacción del nombre del riesgo, teniendo en cuenta que se encontraba muy generalizado _x000a_Se analizan y se ajustan causas internas y externas de acuerdo a las fortalezas, oportunidades, debilidades y amenazas identificadas por el proceso._x000a_Se analiza y ajusta la evaluación de la frecuencia e impacto de acuerdo a la nueva herramienta de gestión de riesgos y de acuerdo a la nueva redacción del mismo_x000a_Se ajusta la valoración del riesgo quedando en zona de riesgo bajo (anteriormente extrema), la valoración del riesgo residual mantuvo la ubicación en zona baja, sin embargo se desplazó un cuadrante en la escala de impacto._x000a_Se incluyó plan de contingencia para el riesgo"/>
    <d v="2019-10-25T00:00:00"/>
    <s v="Identificación del riesgo_x000a__x000a_Análisis de controles_x000a__x000a_Tratamiento del riesgo"/>
    <s v="Ajuste en la redacción de una de las causas externas: &quot;Aplazamiento de la entrada en vigencia del nuevo código general disciplinario&quot;_x000a_Ajuste en la redacción de los dos controles de acuerdo con la actualización de los procedimientos: Proceso Ordinario Disciplinario y Proceso Verbal Disciplinario en cuanto a las evidencias._x000a_La evidencia como producto de la actividad se encuentra completa para los dos controles preventivos, teniendo en cuenta que se actualizaron los controles en los procedimientos correspondientes_x000a_Se ajusta la información relacionada con la acción de mejora No. 4 de acuerdo con lo registrado en el aplicativo del SIG."/>
    <d v="2020-03-05T00:00:00"/>
    <s v="Identificación del riesgo_x000a__x000a__x000a__x000a_Tratamiento del riesgo"/>
    <s v="Se actualiza el contexto de la gestión del proceso._x000a_Se cambia el riesgo estratégico asociado._x000a_Se cambian los procesos de SGC posiblemente afectados._x000a_Se analizan los proyectos de inversión que posiblemente se afecten con la materialización del riesgo._x000a_Se revisó y ajustó la información de causas internas, externas y efectos._x000a_Se asociaron las perspectivas a las consecuencias._x000a_La opción de tratamiento cambia a Aceptar._x000a_Se suprimen las acciones de tratamiento ya que se ejecutaron durante la vigencia 2019."/>
    <d v="2020-08-31T00:00:00"/>
    <s v="_x000a__x000a_Análisis de controles_x000a__x000a_"/>
    <s v="Se suprimen los controles detectivos institucionales, asociados con la realización de auditorías internas de gestión y de calidad, y se incluyen controles propios del proceso."/>
    <d v="2021-02-18T00:00:00"/>
    <s v="Identificación del riesgo_x000a__x000a__x000a__x000a_"/>
    <s v="Se indica que el riesgo no tiene proyectos de inversión  vigentes asociados"/>
    <d v="2021-04-07T00:00:00"/>
    <s v="_x000a__x000a_Análisis de controles_x000a__x000a_"/>
    <s v="Se modificó la totalidad de las actividades de control en cuanto a su diseño, teniendo en cuenta la actualización de los procedimientos Proceso Ordinario Disciplinario 2210113-PR-007 y Proceso Disciplinario Verbal  2210113-PR-008."/>
    <d v="2021-12-02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 y consecuencias._x000a_Se incluyen un detectivo relacionado con el procedimiento de aplicación de la etapa de instrucción._x000a_Se ajustan los controles correctivos y el plan de contingencia, ajustando el nombre del responsable al Jefe de la Oficina de Control Disciplinario Interno"/>
    <s v=""/>
    <s v="_x000a__x000a__x000a__x000a_"/>
    <s v=""/>
    <s v=""/>
    <s v="_x000a__x000a__x000a__x000a_"/>
    <s v=""/>
    <s v=""/>
    <s v="_x000a__x000a__x000a__x000a_"/>
    <s v=""/>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1"/>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_______________x000a__x000a__x000a__x000a__x000a__x000a__x000a__x000a__x000a__x000a__x000a_"/>
    <s v="- Jefe de la Oficina de Control Disciplinario Interno_x000a_- Jefe de la Oficina de Control Disciplinario Interno_x000a__x000a__x000a__x000a__x000a__x000a__x000a__x000a__x000a_________________x000a__x000a__x000a__x000a__x000a__x000a__x000a__x000a__x000a__x000a__x000a_"/>
    <s v="-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x000a_________________x000a__x000a__x000a__x000a__x000a__x000a__x000a__x000a__x000a__x000a__x000a_"/>
    <s v="13/02/2023_x000a_01/04/2023_x000a__x000a__x000a__x000a__x000a__x000a__x000a__x000a__x000a_________________x000a__x000a__x000a__x000a__x000a__x000a__x000a__x000a__x000a__x000a__x000a_"/>
    <s v="30/11/2023_x000a_31/12/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ú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Definir lineamientos y directrices para la formulación y seguimiento de la plataforma estratégica, Plan estratégico sectorial, Plan estratégico institucional y Plan de acción institucional._x000a_Fase (componente): Fortalecer la planeación institucional de la Entidad de acuerdo con las necesidades y nuevas realidades, soportada en un esquema de medición, seguimiento y mejora continua._x000a_Fase (actividad): Diseñar e implementar una estrategia para el monitoreo del cumplimiento de las metas del Plan Distrital de Desarrollo y las acciones de políticas públicas distritales a cargo de la Entidad."/>
    <s v="Posibilidad de afectación económica (o presupuestal) por decisión (sanción) de un organismo de control u otra entidad, debido a incumplimiento parcial de compromisos en la  ejecución de la planeación institucional y la ejecución presupuestal"/>
    <x v="0"/>
    <s v="Ejecución y administración de procesos"/>
    <s v="Sí"/>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Baja (2)"/>
    <n v="0.4"/>
    <s v="Mayor (4)"/>
    <s v="Moderado (3)"/>
    <s v="Mayor (4)"/>
    <s v="Moderado (3)"/>
    <s v="Moderado (3)"/>
    <s v="Mayor (4)"/>
    <s v="Mayor (4)"/>
    <n v="0.8"/>
    <s v="Alto"/>
    <s v="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
    <s v="- 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_x000a_Queda como evidencia el documento de seguimiento al plan de acción institucional, Evidencia Reunión 2213100-FT-449 de revisión al seguimiento del plan de acción institucional y/o correo de validación por parte de la Jefe de la Oficina Asesora de Planeación.._x000a_- 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_x000a_- 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_x000a__x000a_Quedan como evidencias correo electrónico notificando el registro de los movimientos presupuestales o los ajustes a partir de las diferencias encontradas._x000a_- 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_x000a__x000a_Queda como evidencia Correo electrónico con observaciones Memorando 2211600-FT-011 de retroalimentación._x000a_- 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_x000a_- 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_x000a_ El equipo de políticas públicas de la Oficina Asesora     de     Planeación     realiza     una retroalimentación al reporte de avance en el que se podrán hacer observaciones y solicitar ajustes a la información presentada por parte de la dependencia líder_x000a_ .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_x000a__x000a_Queda como evidencias Plan de seguimiento a la política pública Informes de seguimiento a la política pública Memorando 2211600-FT-011 de comunicación de retroalimentación y/o de radicación de las fichas de seguimiento ajustadas._x000a_- 7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_x000a_- 8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_x000a_- 9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_x000a_- 10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_x0009_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_x000a_- 11 El procedimiento Elaboración y Seguimiento del Plan Estratégico de TI basado en la arquitectura empresarial (4204000-PR-116) PC#14  (Evaluar la ejecución del_x000a_PETI) indica que El Profesional designado por la Oficina TIC, autorizado(a) por  jefe de la Oficina de Tecnologías de la información y las comunicaciones, trimestralmente verifica el_x000a_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_x000a_- 12 El procedimiento 2211300-PR-163 - Gestión de Bienestar e Incentivos indica que el Profesional Especializado o Profesional Universitario de Talento Humano, autorizado(a) por El(la) Director(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_x000a_- 13 El procedimiento 2211300-PR-221 - Gestión Organizacional indica que El(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 14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_x000a_- 15 El procedimiento 4232000-PR-164  Gestión de la Formación y la Capacitación indica que el Profesional Especializado o Profesional Universitario de Talento Humano, autorizado(a) por El(la) Director(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_x000a_"/>
    <s v="- Continua_x000a_- Continua_x000a_- Continua_x000a_- Continua_x000a_- Continua_x000a_- Continua_x000a_- Continua_x000a_- Continua_x000a_- Continua_x000a_- Continua_x000a_- Continua_x000a_- Continua_x000a_- Continua_x000a_- Continua_x000a_- Continua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
    <s v="- Preventivo_x000a_- Preventivo_x000a_- Detectivo_x000a_- Preventivo_x000a_- Detectivo_x000a_- Detectivo_x000a_- Preventivo_x000a_- Preventivo_x000a_- Preventivo_x000a_- Detectivo_x000a_- Detectivo_x000a_- Detectivo_x000a_- Detectivo_x000a_- Detectivo_x000a_- Detectivo_x000a__x000a__x000a__x000a__x000a_"/>
    <s v="25%_x000a_25%_x000a_15%_x000a_25%_x000a_15%_x000a_15%_x000a_25%_x000a_25%_x000a_25%_x000a_15%_x000a_15%_x000a_15%_x000a_15%_x000a_15%_x000a_15%_x000a__x000a__x000a__x000a__x000a_"/>
    <s v="- Manual_x000a_- Manual_x000a_- Manual_x000a_- Manual_x000a_- Manual_x000a_- Manual_x000a_- Manual_x000a_- Manual_x000a_- Manual_x000a_- Manual_x000a_- Manual_x000a_- Manual_x000a_- Manual_x000a_- Manual_x000a_- Manual_x000a__x000a__x000a__x000a__x000a_"/>
    <s v="15%_x000a_15%_x000a_15%_x000a_15%_x000a_15%_x000a_15%_x000a_15%_x000a_15%_x000a_15%_x000a_15%_x000a_15%_x000a_15%_x000a_15%_x000a_15%_x000a_15%_x000a__x000a__x000a__x000a__x000a_"/>
    <s v="40%_x000a_40%_x000a_30%_x000a_40%_x000a_30%_x000a_30%_x000a_40%_x000a_40%_x000a_40%_x000a_30%_x000a_30%_x000a_30%_x000a_30%_x000a_30%_x000a_30%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_x000a_- 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7.5309515527679973E-4"/>
    <s v="Menor (2)"/>
    <n v="0.33750000000000002"/>
    <s v="Bajo"/>
    <s v="Se determina la probabilidad de ocurrencia de este riesgo como  &quot;muy baja&quot;, teniendo en cuenta que se definieron 6 controles (3 preventivos) (3 detectivos)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Presentar los  avances en la ejecución de la planeación institucional y presupuestal al Comité Institucional de Gestión y Desempeño_x000a__x000a__x000a__x000a__x000a__x000a_- Actualizar el mapa de riesgos Direccionamiento Estratégico"/>
    <s v="- Jefe Oficina Asesora de Planeación_x000a_- Jefe Oficina Asesora de Planeación_x000a_- Los profesionales de la  Oficina Asesora de Planeación_x000a_- Jefe Oficina Asesora de Planeación_x000a__x000a__x000a__x000a__x000a__x000a_- Jefe Oficina Asesora de Planeación"/>
    <s v="-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_x000a_- Memorando de solicitud de ajustes de la planeación institucional_x000a_- Evidencia de reunión de revisión o retroalimentación al proceso, proyecto o política _x000a_- Acta de reunión de  comité institucional de Gestión y Desempeño_x000a__x000a__x000a__x000a__x000a__x000a_- Mapa de riesgo  Direccionamiento Estratégico, actualizado."/>
    <d v="2019-05-09T00:00:00"/>
    <s v="Identificación del riesgo_x000a_Análisis antes de controles_x000a_Análisis de controles_x000a_Análisis después de controles_x000a_Tratamiento del riesgo"/>
    <s v="Creación del mapa de riesgos, incorporando el anterior denominado &quot;Omisión en el monitoreo y evaluación de la Planeación Institucional&quot; ya que es un control de este riesgo."/>
    <d v="2019-11-18T00:00:00"/>
    <s v="Identificación del riesgo_x000a__x000a_Análisis de controles_x000a__x000a_Tratamiento del riesgo"/>
    <s v="Se ajusto la explicación del riesgo._x000a_Se actualiza el control relacionado con el procedimiento 4202000-PR-365 &quot;Actualización presupuestal de los Proyectos de Inversión&quot;, debido a que el procedimiento fue actualizado.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Actividad clave: Con base en la actualización de la caracterización del Proceso Direccionamiento Estratégico se incluyeron  las siguientes actividades clave “Ejecutar las actividades definidas en el Plan Estratégico Cuatrienal y Plan de Acción Institucional y  ejecutar las actividades definidas en los Proyectos de Inversión, y el Presupuesto Anual”._x000a_•Nombre del riesgo: se complemento el riesgo incluyendo la ejecución presupuestal._x000a_•Causas internas, externas y efectos: Se ajustaron las causas internas y externas y los efectos de conformidad con los cambios realizados en la matriz DOFA del proceso._x000a_•Actividades de control preventivo y detectivo: Se validaron los controles definidos en los procedimientos y se calificaron._x000a_•Se actualizaron los controles preventivos y detectivos de acuerdo con las ultimas  versiones de los procedimientos  2210111-PR-182 y 2210111-PR-365_x000a_•Plan de contingencia:  Se validaron las actividades definidas en caso de que el riesgo se presente._x000a_• Se decidió reducir el riesgo y se formulan actividades con el fin de redefinir los controles en los respectivos procedimientos."/>
    <d v="2020-08-28T00:00:00"/>
    <s v="_x000a__x000a_Análisis de controles_x000a_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Identificación del riesgo_x000a_Análisis antes de controles_x000a_Análisis de controles_x000a_Análisis después de controles_x000a_Tratamiento del riesgo"/>
    <s v="•Actividad clave: Partiendo de la  actualización de la caracterización del Proceso Direccionamiento Estratégico se incluyó la siguiente actividad clave “”._x000a_• Explicación del riesgo: Teniendo en cuenta la observación realizada por la Oficina de Control Interno Se definió como acción 390  con el fin de “Evaluar la pertinencia de actualización de la descripción del riesgo “Incumplimiento parcial de compromisos en la ejecución de la planeación institucional y la ejecución presupuestal” frente al actual objetivo del proceso Direccionamiento estratégico. Por lo anterior se definió la siguiente explicación del riesgo:&quot; Cuando la ejecución del plan de acción institucional (PAI) no se cumple según lo programado para el periodo por causas internas o externas al proceso, que no sean previsibles y que tengan impacto en el cumplimiento de la misión, visión, plan de desarrollo distrital y objetivos institucionales&quot;.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d v="2021-03-02T00:00:00"/>
    <s v="Identificación del riesgo_x000a__x000a__x000a__x000a_"/>
    <s v="Se asoció el riesgo al proyecto de inversión 7873 Fortalecimiento de la capacidad institucional de la Secretaría General."/>
    <d v="2021-09-27T00:00:00"/>
    <s v="_x000a__x000a_Análisis de controles_x000a__x000a_"/>
    <s v="En el marco de la actualización del procedimiento 4202000-PR-365 &quot; Modificaciones al presupuesto de los proyectos de inversión&quot;, se actualizó el control de la actividad 2, la cual se fortaleció en cuanto a los registros que quedan como aplicación del control, de conformidad con la observación identificada en la auditoría de calidad."/>
    <d v="2021-11-30T00:00:00"/>
    <s v="Identificación del riesgo_x000a_Análisis antes de controles_x000a_Análisis de controles_x000a_Análisis después de controles_x000a_"/>
    <s v="Se actualizó el contexto del proceso_x000a_Se actualizó la identificación del riesgo teniendo en cuenta los cambios sugeridos por la Guía para la administración de riesgos de Gestión, corrupción y proyectos de inversión. _x000a_Se realizó el análisis de controles de la probabilidad por el criterio de exposición y se actualizó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12-13T00:00:00"/>
    <s v="_x000a__x000a_Análisis de controles_x000a__x000a_"/>
    <s v="Teniendo en cuenta la actualización de los procedimientos, Formulación, programación y seguimiento a los proyectos de inversión (4202000-PR-348) y Anteproyecto de presupuesto (4202000- PR-027) se actualizaron los controles. Del mismo se eliminaron los controles asociados al procedimiento Gestión del riesgos (4202000-PR-214) con miras a la implementación del nuevo modelo de operación por proceso."/>
    <d v="2022-12-16T00:00:00"/>
    <s v="Identificación del riesgo_x000a__x000a_Análisis de controles_x000a__x000a_"/>
    <s v="Se actualizó la actividad clave del proceso_x000a_Se incluyeron controles que mitigan la materialización del riesgo asociados a los procedimientos Elaboración y Seguimiento del Plan Estratégico de TI basado en la arquitectura empresarial (4204000-PR-116), Gestión de Bienestar e Incentivos ( 2211300-PR-163) , Gestión Organizacional (2211300-PR-221),  Gestión de Peligros, Riesgos y Amenazas (4232000-PR-372) y  Gestión de la Formación y la Capacitación (4232000-PR-164)"/>
    <s v=""/>
    <s v="_x000a__x000a__x000a__x000a_"/>
    <s v=""/>
    <s v=""/>
    <s v="_x000a__x000a__x000a__x000a_"/>
    <s v=""/>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ú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Definir lineamientos y directrices para la formulación y seguimiento de la plataforma estratégica, Plan estratégico sectorial, Plan estratégico institucional y Plan de acción institucional._x000a_Fase (componente): Fortalecer la planeación institucional de la Entidad de acuerdo con las necesidades y nuevas realidades, soportada en un esquema de medición, seguimiento y mejora continua._x000a_Fase (actividad): Diseñar e implementar una estrategia para el monitoreo del cumplimiento de las metas del Plan Distrital de Desarrollo y las acciones de políticas públicas distritales a cargo de la Entidad."/>
    <s v="Posibilidad de afectación reputacional por Pérdida de credibilidad de los grupos de valor y partes interesadas, debido a errores fallas o deficiencias  en  la formulación y actualización de la planeación institucional"/>
    <x v="0"/>
    <s v="Ejecución y administración de procesos"/>
    <s v="Sí"/>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Mayor (4)"/>
    <s v="Moderado (3)"/>
    <s v="Mayor (4)"/>
    <s v="Moderado (3)"/>
    <s v="Mayor (4)"/>
    <s v="Mayor (4)"/>
    <s v="Mayor (4)"/>
    <n v="0.8"/>
    <s v="Alto"/>
    <s v="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
    <s v="- 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_x000a__x000a_Queda como evidencia la matriz de plan de acción institucional  y evidencia Reunión 2213100-FT-449 de revisión del plan de acción consolidado._x000a__x000a_._x000a_- 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_x000a_Queda como evidencia los correos electrónicos de solicitud de ajustes o la justificación técnica, legal y financiera (4202000-FT-1197) y los documentos soporte para la formulación de anteproyecto de presupuesto._x000a_- 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_x000a__x000a_Queda como evidencia el correo electrónico con observaciones o informando el registro del proyecto de inversión y las fichas de proyecto en las herramientas dispuestas por la Secretaría Distrital de Planeación registradas._x000a_- 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_x000a__x000a_Queda como evidencia el correo electrónico remitiendo las  observaciones y  memorando de respuesta a la radicación de las hojas de vida de metas o indicadores._x000a_- 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_x000a__x000a_Queda como evidencia Correo electrónico con observaciones Memorando de respuesta a la radicación de la programación ._x000a_- 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_x000a_- 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_x000a__x000a_Quedan como evidencias correo electrónico notificando el registro de los movimientos presupuestales o los ajustes a partir de las diferencias encontradas._x000a_- 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_x000a_- 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_x000a__x000a_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_x000a_Queda como evidencia el documento de análisis de la necesidad y la problemática revisado Correo electrónico con solicitud de ajustes.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_x000a_- 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_x000a_- 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_x000a_- 13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_x0009_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_x000a_- 14 El procedimiento Elaboración y Seguimiento del Plan Estratégico de TI basado en la arquitectura empresarial (4204000-PR-116) PC#14  (Evaluar la ejecución del_x000a_PETI) indica que El Profesional designado por la Oficina TIC, autorizado(a) por  jefe de la Oficina de Tecnologías de la información y las comunicaciones, trimestralmente verifica el_x000a_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_x000a_- 15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_x000a_- 16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_x000a_- 17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_x000a_- 18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
    <s v="- Continua_x000a_- Continua_x000a_- Continua_x000a_- Continua_x000a_- Continua_x000a_- Continua_x000a_- Continua_x000a_- Continua_x000a_- Continua_x000a_- Continua_x000a_- Continua_x000a_- Continua_x000a_- Continua_x000a_- Continua_x000a_- Continua_x000a_- Continua_x000a_- Continua_x000a_- Continua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
    <s v="- Preventivo_x000a_- Preventivo_x000a_- Preventivo_x000a_- Detectivo_x000a_- Detectivo_x000a_- Detectivo_x000a_- Detectivo_x000a_- Detectivo_x000a_- Preventivo_x000a_- Preventivo_x000a_- Preventivo_x000a_- Preventivo_x000a_- Detectivo_x000a_- Detectivo_x000a_- Preventivo_x000a_- Preventivo_x000a_- Preventivo_x000a_- Preventivo_x000a__x000a_"/>
    <s v="25%_x000a_25%_x000a_25%_x000a_15%_x000a_15%_x000a_15%_x000a_15%_x000a_15%_x000a_25%_x000a_25%_x000a_25%_x000a_25%_x000a_15%_x000a_15%_x000a_25%_x000a_25%_x000a_25%_x000a_25%_x000a__x000a_"/>
    <s v="- Manual_x000a_- Manual_x000a_- Manual_x000a_- Manual_x000a_- Manual_x000a_- Manual_x000a_- Manual_x000a_- Manual_x000a_- Manual_x000a_- Manual_x000a_- Manual_x000a_- Manual_x000a_- Manual_x000a_- Manual_x000a_- Manual_x000a_- Manual_x000a_- Manual_x000a_- Manual_x000a__x000a_"/>
    <s v="15%_x000a_15%_x000a_15%_x000a_15%_x000a_15%_x000a_15%_x000a_15%_x000a_15%_x000a_15%_x000a_15%_x000a_15%_x000a_15%_x000a_15%_x000a_15%_x000a_15%_x000a_15%_x000a_15%_x000a_15%_x000a__x000a_"/>
    <s v="40%_x000a_40%_x000a_40%_x000a_30%_x000a_30%_x000a_30%_x000a_30%_x000a_30%_x000a_40%_x000a_40%_x000a_40%_x000a_40%_x000a_30%_x000a_30%_x000a_40%_x000a_40%_x000a_40%_x000a_40%_x000a__x000a_"/>
    <s v="- 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_x000a_- 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5.9755795177881582E-5"/>
    <s v="Menor (2)"/>
    <n v="0.33750000000000002"/>
    <s v="Bajo"/>
    <s v="Se determina la probabilidad de ocurrencia de este riesgo como  &quot;muy baja&quot;, teniendo en cuenta que se definieron 9 controles (4 preventivos) (5 detectivos)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Definir  una estrategia de comunicación para informar la situación y las decisiones tomadas o acciones emprendidas para subsanarlas._x000a__x000a__x000a__x000a__x000a__x000a_- Actualizar el mapa de riesgos Direccionamiento Estratégico"/>
    <s v="- Jefe Oficina Asesora de Planeación_x000a_- Jefe Oficina Asesora de Planeación_x000a_- Los profesionales de la  Oficina Asesora de Planeación_x000a_- Jefe Oficina Asesora de Planeación_x000a__x000a__x000a__x000a__x000a__x000a_- Jefe Oficina Asesora de Planeación"/>
    <s v="-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_x000a_- Memorando de solicitud de ajustes de la planeación institucional_x000a_- Evidencia de reunión de revisión o retroalimentación al proceso, proyecto o política _x000a_- Evidencia de la estrategia de comunicación implementada_x000a__x000a__x000a__x000a__x000a__x000a_- Mapa de riesg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d v="2019-11-18T00:00:00"/>
    <s v="_x000a_Análisis antes de controles_x000a_Análisis de controles_x000a_Análisis después de controles_x000a_Tratamiento del riesgo"/>
    <s v="Se ajusta la valoración inherente a Alta en atención a la materialización del riesgo (probabilidad 2 improbable, impacto 4 mayor)._x000a_De acuerdo con los controles, la valoración del riesgo después de estos pasa a &quot;Baja&quot; (Probabilidad 1 rara vez, impacto 2 menor)_x000a_Se actualizaron los controles de acuerdo con las nuevas versiones de los procedimientos 2210111-PR-182 y 2210111-PR-183.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_x000a_•Actividad clave: Con base en la actualización de la caracterización del Proceso Direccionamiento Estratégico se incluyó la siguiente actividad clave “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_x000a_•Nombre del riesgo: Se cambio el nombre de riesgo incluyendo la categoría del riesgo y el evento definiéndose el siguiente riesgo: “Errores fallas o deficiencias en la formulación y actualización de la planeación institucional”._x000a_•Causas internas, externas y efectos: Se ajustaron las causas internas y externas y los efectos de conformidad con los cambios realizados en la matriz DOFA del proceso._x000a_•Probabilidad: se ajustó la calificación de la probabilidad en relación con la frecuencia en la que se ha presentado el riesgo con base en la nueva denominación del riesgo. _x000a_•Impacto: Se cambió la calificación de algunas perspectivas de impacto ubicándose en la matriz de calor antes de controles en zona extrema. _x000a_•Actividades de control preventivo y detectivo: Se validaron los controles definidos en los procedimientos y se calificaron._x000a_•Plan de contingencia: Se validaron las actividades definidas en caso de que el riesgo se presente._x000a_•Se actualizaron los controles preventivos y detectivos de acuerdo con las ultimas versiones de los procedimientos._x000a_• Se decidió reducir el riesgo y se formulan actividades con el fin de redefinir los controles en los respectivos procedimientos."/>
    <d v="2020-08-28T00:00:00"/>
    <s v="_x000a__x000a__x000a_Análisis después de controles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_x000a_Análisis antes de controles_x000a_Análisis de controles_x000a_Análisis después de controles_x000a_Tratamiento del riesgo"/>
    <s v="_x000a_•Actividad clave: Partiendo de la  actualización de la caracterización del Proceso Direccionamiento Estratégico se incluyó la siguiente actividad clave “”.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d v="2020-03-02T00:00:00"/>
    <s v="Identificación del riesgo_x000a__x000a__x000a__x000a_"/>
    <s v="Se asoció el riesgo al proyecto de inversión 7873 Fortalecimiento de la capacidad institucional de la Secretaría General."/>
    <d v="2021-09-27T00:00:00"/>
    <s v="_x000a__x000a_Análisis de controles_x000a__x000a_"/>
    <s v="En el marco de la actualización del procedimiento 4202000-PR-365 &quot; Modificaciones al presupuesto de los proyectos de inversión&quot;, se actualizó el control de la actividad 2, la cual se fortaleció en cuanto a los registros que quedan como aplicación del control, de conformidad con la observación identificada en la auditoría de calidad."/>
    <d v="2021-11-30T00:00:00"/>
    <s v="Identificación del riesgo_x000a_Análisis antes de controles_x000a_Análisis de controles_x000a_Análisis después de controles_x000a_"/>
    <s v="Se actualizó el contexto del proceso_x000a_Se actualizó la identificación del riesgo teniendo en cuenta los cambios sugeridos por la Guía para la administración de riesgos de Gestión, corrupción y proyectos de inversión. 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12-13T00:00:00"/>
    <s v="_x000a__x000a_Análisis de controles_x000a__x000a_"/>
    <s v="Teniendo en cuenta la actualización de los procedimientos, Formulación, programación y seguimiento a los proyectos de inversión (4202000-PR-348) y Anteproyecto de presupuesto (4202000- PR-027) se actualizaron los controles. Del mismo se eliminaron los controles asociados al procedimiento Gestión del riesgos (4202000-PR-214) con miras a la implementación del nuevo modelo de operación por proceso."/>
    <d v="2022-12-16T00:00:00"/>
    <s v="Identificación del riesgo_x000a__x000a_Análisis de controles_x000a__x000a_"/>
    <s v="Se actualizó la actividad clave del proceso_x000a_Se incluyeron controles que mitigan la materialización del riesgo asociados a los procedimientos Elaboración y Seguimiento del Plan Estratégico de TI basado en la arquitectura empresarial (4204000-PR-116), Gestión de Bienestar e Incentivos ( 2211300-PR-163) , Gestión Organizacional (2211300-PR-221),  Gestión de Peligros, Riesgos y Amenazas (4232000-PR-372) y  Gestión de la Formación y la Capacitación (4232000-PR-164)"/>
    <s v=""/>
    <s v="_x000a__x000a__x000a__x000a_"/>
    <s v=""/>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Alcance de Auditoria: Es el marco o límite de la auditoria y de los temas que serán objeto de evaluación, debe ser suficiente para satisfacer sus objetivos y contemplar las posibles limitaciones al alcance (factores externos al equipo de auditoría que pueden impedir obtener toda la información para cumplir con el objetivo)."/>
    <s v="Posibilidad de afectación reputacional por la no detección de desviaciones críticas en la muestra establecida para las unidades auditables, debido a errores en la aplicación de los controles claves del proceso auditor"/>
    <x v="0"/>
    <s v="Ejecución y administración de procesos"/>
    <s v="No"/>
    <s v="- Errores en la aplicación de controles claves del procedimiento de auditoria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en la función de auditoria interna de gest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Leve (1)"/>
    <s v="Moderado (3)"/>
    <s v="Menor (2)"/>
    <s v="Leve (1)"/>
    <s v="Leve (1)"/>
    <s v="Menor (2)"/>
    <s v="Moderado (3)"/>
    <n v="0.6"/>
    <s v="Moderado"/>
    <s v="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se aclaren inquietudes,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las observaciones para su ajuste, dentro del documento. De lo contrario, se aprueba el informe preliminar y se remite mediante memorando electrónico._x000a_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_x000a_- 2 El mapa de riesgos del proceso Evaluación del Sistema de Control Interno indica que el Jefe de la Oficina de Control Interno, autorizado(a) por el  Manual Específico de Funciones y Competencias Laborales, cada vez que se identifique la materialización del riesgo ajusta el contenido del informe de auditoria, de acuerdo a las objeciones válidas del líder del proceso audita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_x000a_- Generar Plan de mejoramiento para la OCI_x000a_- Ajustar el informe de auditoria, según las objeciones válidas del líder del proceso auditado_x000a__x000a__x000a__x000a__x000a__x000a__x000a_- Actualizar el mapa de riesgos Evaluación del Sistema de Control Interno"/>
    <s v="- Jefe Oficina de Control Interno_x000a_- Jefe de la Oficina de Control Interno_x000a_- Jefe de la Oficina de Control Interno_x000a__x000a__x000a__x000a__x000a__x000a__x000a_- Jefe Oficina de Control Interno"/>
    <s v="-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_x000a_- Plan de mejoramiento_x000a_- Informe ajustado_x000a__x000a__x000a__x000a__x000a__x000a__x000a_- Mapa de riesgo  Evaluación del Sistema de Control Interno, actualizado."/>
    <d v="2021-12-03T00:00:00"/>
    <s v="Identificación del riesgo_x000a_Análisis antes de controles_x000a_Análisis de controles_x000a_Análisis después de controles_x000a_Tratamiento del riesgo"/>
    <s v="Se actualiza el contexto de la gestión del proceso._x000a_Se identifica un riesgo único de gestión con la nueva estructura de identificación del riesgo._x000a_Se evalúa la probabilidad por exposición._x000a_Se evalúa el impacto._x000a_Se redacta y evalúa la acción de control._x000a_Se define controles correctivos._x000a_Se define acciones de contingencia."/>
    <d v="2022-12-09T00:00:00"/>
    <s v="Identificación del riesgo_x000a__x000a_Análisis de controles_x000a__x000a_"/>
    <s v="Se ajusta la matríz DOFA._x000a_Se asocia el riesgo a la nueva estructura del proceso._x000a_Se ajusta la definición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s v="Posibilidad de afectación reputacional por uso indebido de información privilegiada para beneficio propio o de un tercero, debido a debilidades en el proceder ético del auditor"/>
    <x v="1"/>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Realizar un (1) taller interno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Un (1) Taller interno realizado_x000a__x000a__x000a__x000a__x000a__x000a__x000a__x000a__x000a__x000a_________________x000a__x000a__x000a__x000a__x000a__x000a__x000a__x000a__x000a__x000a__x000a_"/>
    <s v="01/08/2023_x000a__x000a__x000a__x000a__x000a__x000a__x000a__x000a__x000a__x000a_________________x000a__x000a__x000a__x000a__x000a__x000a__x000a__x000a__x000a__x000a__x000a_"/>
    <s v="30/08/2023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í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x v="0"/>
    <s v="Ejecución y administración de procesos"/>
    <s v="Sí"/>
    <s v="- Alta rotación de personal generando retrasos en la curva de aprendizaje._x000a_- Falta de actualización de algunos sistemas (interfaz, accesibilidad, disponibilidad) que interactúan con los procesos._x000a_- Aplicación errónea de criterios e instrucciones establecidas para la realización de las actividades relacionadas con la función archivística del Archivo Patrimonial del Distrito_x000a_- Cadenas de revisión, validación y aprobación que  retrasan la gestión._x000a_-  La planta de personal asignada al proceso no es suficiente para la gestión del mismo_x000a__x000a__x000a__x000a__x000a_"/>
    <s v="- Desconocimiento del propósito, el funcionamiento, los productos y servicios que ofrece el proceso por parte de los usuarios del proceso_x000a_- Cambios en la normatividad legal que afecten la operación del proceso y requieran ajustes en poco tiempo para su cumplimiento_x0009__x0009__x0009__x0009__x0009__x0009__x0009__x0009__x0009__x0009__x0009__x0009__x0009__x0009__x0009__x0009__x0009__x0009__x0009__x0009__x0009__x0009__x0009__x000a__x000a__x000a__x000a__x000a__x000a__x000a__x000a_"/>
    <s v="- Insatisfacción frente al servicio de consulta del patrimonio documental de Bogotá y frente al préstamo de documentos históricos a nivel interno._x000a_- Pérdida de confianza y credibilidad con el manejo de la documentación patrimonial del Distrito_x0009__x0009__x0009__x0009__x0009__x0009__x0009__x0009__x0009__x0009__x0009__x0009__x0009__x0009__x0009__x0009__x0009__x0009__x0009__x0009__x0009__x0009__x0009__x0009__x0009__x0009__x0009__x0009__x000a_- Eventual afectación de la disponibilidad y recuperación oportuna de los documentos de valor patrimonial_x000a_- Deterioro en la documentación patrimonial del distrito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 por eventual incumplimiento de requisitos legales relacionados con la función archivística del patrimonio documental de Bogotá.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alta (5)"/>
    <n v="1"/>
    <s v="Leve (1)"/>
    <s v="Menor (2)"/>
    <s v="Moderado (3)"/>
    <s v="Moderado (3)"/>
    <s v="Moderado (3)"/>
    <s v="Menor (2)"/>
    <s v="Moderado (3)"/>
    <n v="0.6"/>
    <s v="Alto"/>
    <s v="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
    <s v="- 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_x000a_- 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_x000a_- 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 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_x000a_- 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_x000a_- 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_x000a_- 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_x000a_- 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_x0009__x0009_.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_x000a__x000a__x000a__x000a__x000a__x000a_"/>
    <s v="- Continua_x000a_- Continua_x000a_- Continua_x000a_- Continua_x000a_- Continua_x000a_- Continua_x000a_- Continua_x000a_- Continua_x000a_- Continua_x000a_- Continua_x000a_- Continua_x000a_- Continua_x000a_- Continua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
    <s v="- Preventivo_x000a_- Preventivo_x000a_- Preventivo_x000a_- Preventivo_x000a_- Preventivo_x000a_- Detectivo_x000a_- Detectivo_x000a_- Detectivo_x000a_- Preventivo_x000a_- Detectivo_x000a_- Detectivo_x000a_- Detectivo_x000a_- Detectivo_x000a__x000a__x000a__x000a__x000a__x000a__x000a_"/>
    <s v="25%_x000a_25%_x000a_25%_x000a_25%_x000a_25%_x000a_15%_x000a_15%_x000a_15%_x000a_25%_x000a_15%_x000a_15%_x000a_15%_x000a_15%_x000a__x000a__x000a__x000a__x000a__x000a__x000a_"/>
    <s v="- Manual_x000a_- Manual_x000a_- Manual_x000a_- Manual_x000a_- Manual_x000a_- Manual_x000a_- Manual_x000a_- Manual_x000a_- Manual_x000a_- Manual_x000a_- Manual_x000a_- Manual_x000a_- Manual_x000a__x000a__x000a__x000a__x000a__x000a__x000a_"/>
    <s v="15%_x000a_15%_x000a_15%_x000a_15%_x000a_15%_x000a_15%_x000a_15%_x000a_15%_x000a_15%_x000a_15%_x000a_15%_x000a_15%_x000a_15%_x000a__x000a__x000a__x000a__x000a__x000a__x000a_"/>
    <s v="40%_x000a_40%_x000a_40%_x000a_40%_x000a_40%_x000a_30%_x000a_30%_x000a_30%_x000a_40%_x000a_30%_x000a_30%_x000a_30%_x000a_30%_x000a__x000a__x000a__x000a__x000a__x000a__x000a_"/>
    <s v="- 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_x000a_- 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_x000a_- 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3.8423222207999998E-3"/>
    <s v="Menor (2)"/>
    <n v="0.25312499999999999"/>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_x000a_-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_x000a_- Entregar a los solicitantes el/los documento(s) objetos de consulta o solicitud interna, frente a  los cuales se presentaron fallas o errores en la disponibilidad para su consulta y/o entrega_x000a_- Determinar el nivel de deterioro de la documentación, el tipo de actividad de conservación, restauración o reprografía que requiera el documento y realizar la actividad correspondiente y el respectivo control de calidad frente al(los) documento(s) que presenta(n) la incidencia._x000a__x000a__x000a__x000a__x000a__x000a_- Actualizar el mapa de riesgos Fortalecimiento de la Gestión Pública"/>
    <s v="- Subsecretario(a) Distrital de Fortalecimiento Institucional_x000a_- Profesional Universitario o Auxiliar Administrativo de la Subdirección de Gestión del Patrimonio Documental del Distrito_x000a_- Profesional Universitario o Auxiliar Administrativo de la Subdirección de Gestión del Patrimonio Documental del Distrito_x000a_- Profesional Universitario de la Subdirección de Gestión del Patrimonio Documental del Distrito_x0009__x0009__x0009__x0009__x0009__x0009__x0009__x0009__x0009__x0009__x0009__x0009__x0009__x0009__x0009__x0009__x0009__x0009__x0009__x0009__x0009__x0009__x0009__x0009__x0009__x0009__x0009__x0009__x0009__x000a__x000a__x000a__x000a__x000a__x000a_- Subsecretario(a) Distrital de Fortalecimiento Institucional"/>
    <s v="-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_x000a_- Registro de Circulación interna de documentos históricos 2215100-FT-161_x000a_- Registro de Solicitudes Usuario 2215100-FT-163_x000a_-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_x000a__x000a__x000a__x000a__x000a__x000a_- Mapa de riesgo  Fortalecimiento de la Gestión Pública, actualizado."/>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09T00:00:00"/>
    <s v="_x000a__x000a_Análisis de controles_x000a__x000a_Tratamiento del riesgo"/>
    <s v="Cambia redacción procedimiento de consulta y gestión de las solicitudes internas_x000a_Se incluye control de calidad frente al procedimiento de digitalización_x000a_Acciones de tratamiento se modifican"/>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 la explicación del riesgo._x000a_4. Se incluye el riesgo estratégico “Pérdida del conocimiento institucional, que genera obsolescencia de la gestión”._x000a_5. El proyecto de inversión posiblemente afectado por la materialización del riesgo, es el proyecto 1125 fortalecimiento y modernización de la gestión pública distrital._x000a_6. Se diligencia la columna de perspectivas en la identificación de efectos y se incluyen: Perjuicio de la imagen: Pérdida de confianza y credibilidad por parte de los usuarios que requieran consultar un documento de carácter histórico. Afectación operativa: Reprocesos y deterioro de la documentación. (Pasa de Información operativa). Afectación de la información: Pérdida de la integridad de los fondos y colecciones. 2. Limitación en el uso de los recursos de información para los investigadores y la ciudadanía en general. Cumplimiento:  Afectación del reporte del indicador del proyecto de inversión 1125, frente a la meta: “Poner 380.187 unidades documentales al servicio de la administración y la ciudadanía”.    _x000a_7. Se incluyen dos (2) causas internas agente generador Tecnología: Fallas en el sistema informático oficial de los fondos históricos, que impida el servicio al público de la documentación histórica._x000a_Agente generador Tecnología: Restricciones en la conectividad de la red wi-fi y la no atención oportuna en los casos de soportes tecnológicos reportados._x000a_8. Se elimina la causa Procesos: Fallas en el seguimiento de la documentación que circula en las áreas para los procesos técnicos y en el servicio al usuario externo en Sala. Teniendo en cuenta que la ejecución de las acciones preventivas 35, 36 y 47 se cierran en el SIG y las mismas son eficaces._x000a_9. Se incluye la causa externa: agente generador tecnológico: El soporte de los aplicativos informáticos son competencia de otra dependencia._x000a_10. Se modifica la explicación de la valoración del riesgo obtenido antes de controles._x000a_11. Conforme a la actualización de los procedimientos realizados en la vigencia 2019, se mantienen los controles preventivos y detectivos, y se incluyen un (1) control detectivo y uno (1) preventivo._x000a_9. Se modifica la explicación de la valoración del riesgo obtenido después de controles._x000a_10. Se incluyen en el SIG nuevas acciones preventivas y detectivas para el año 2020._x000a_11. Se ajusta el plan contingente."/>
    <d v="2020-12-04T00:00:00"/>
    <s v="_x000a__x000a__x000a__x000a_Tratamiento del riesgo"/>
    <s v="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eliminó el impacto relacionado con la afectación del reporte de indicador del proyecto de inversión 1125, teniendo en cuenta que ya finalizó el proyecto."/>
    <d v="2021-09-09T00:00:00"/>
    <s v="_x000a_Análisis antes de controles_x000a__x000a__x000a_"/>
    <s v="Se elimina el control asociado al procedimiento 2215100 PR:243 Conservación, restauración y reprografía de la documentación histórica, teniendo en cuenta que el mismo no se encuentra dentro de los puntos de control vigentes establecidos en el procedimiento, y así mismo este control no se aplica en la operación del proceso."/>
    <d v="2021-12-22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definió la probabilidad por exposición._x000a_Se ajustó la redacción y evaluación de los controles según los criterios definidos._x000a_Se incluyeron los controles correctivos._x000a_Se ajustaron las acciones de contingencia._x000a_Se definieron las acciones de tratamiento._x0009__x0009__x0009__x0009__x0009__x0009__x0009__x0009__x0009__x0009__x0009__x0009__x0009__x0009__x0009__x0009__x0009__x0009__x0009__x0009__x0009__x0009_"/>
    <d v="2022-09-30T00:00:00"/>
    <s v="_x000a__x000a_Análisis de controles_x000a__x000a_"/>
    <s v="Se modificaron controles preventivos y detectivos en su redacción y características, de acuerdo con la actualización de los procedimientos PR-282, PR-362, PR-073 e instructivo IN-044."/>
    <d v="2022-12-02T00:00:00"/>
    <s v="Identificación del riesgo_x000a__x000a__x000a__x000a_Tratamiento del riesgo"/>
    <s v="Se asocia el riesgo al nuevo Mapa de procesos de la Secretaría General. "/>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x v="0"/>
    <s v="Ejecución y administración de procesos"/>
    <s v="Sí"/>
    <s v="-  La planta de personal asignada al proceso no es suficiente para la gestión del mismo_x000a_- No hay distribución equitativa y objetiva de responsabilidades y tareas._x000a__x000a__x000a__x000a__x000a__x000a__x000a__x000a_"/>
    <s v="- Falta de continuidad en los programas y proyectos entre administraciones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érdida de confianza y credibilidad por parte de los usuarios del servicio._x000a_- Generación de reprocesos_x000a__x000a__x000a__x000a__x000a__x000a__x000a__x000a_"/>
    <s v="3. Consolidar una gestión pública eficiente, a través del desarrollo de capacidades institucionales, para contribuir a la generación de valor público."/>
    <s v="- Visitas guiadas en el Archivo de Bogotá (OPA)_x000a__x000a_"/>
    <s v="- Todos los procesos en el Sistema de Gestión de Calidad_x000a__x000a__x000a__x000a_"/>
    <s v="- No aplica_x000a__x000a__x000a__x000a_"/>
    <s v="Media (3)"/>
    <n v="0.6"/>
    <s v="Leve (1)"/>
    <s v="Menor (2)"/>
    <s v="Menor (2)"/>
    <s v="Leve (1)"/>
    <s v="Leve (1)"/>
    <s v="Menor (2)"/>
    <s v="Menor (2)"/>
    <n v="0.4"/>
    <s v="Moderado"/>
    <s v="El proceso estima que el riesgo se ubica en una zona moderada, debido a que la frecuencia con la que se realizó las visitas guiadas  asociada al riesgo se presentó 41 veces en el último año, ante su materialización, podrían presentarse efectos menores, en imagen y cumplimiento. "/>
    <s v="- 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_x000a_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_x000a_- 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_x000a_- 3 El Instructivo de visitas guiadas en el Archivo Bogotá 4213200-IN-071 indica que El Director Distrital de Archivo de Bogotá, autorizado(a) por el Manual específico de funciones y competencias laborales_x0009__x0009__x0009__x0009__x0009__x0009_,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_x000a_- 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_x000a_- Contactar nuevamente al usuario para reprogramar el servicio de visita guiada que presentó incumplimiento_x000a_- Realizar la visita guiada concertada con los usuarios frente a los que se presentó el incumplimiento de la prestación del servicio_x0009__x0009__x0009__x0009__x0009__x0009__x0009__x0009__x0009__x0009__x0009__x000a__x000a__x000a__x000a__x000a__x000a__x000a_- Actualizar el mapa de riesgos Fortalecimiento de la Gestión Pública"/>
    <s v="- Subsecretario(a) Distrital de Fortalecimiento Institucional_x000a_- Profesional Universitario de la Dirección Distrital de Archivo de Bogotá_x000a_- Profesional Universitario de la Dirección Distrital de Archivo de Bogotá_x000a__x000a__x000a__x000a__x000a__x000a__x000a_- Subsecretario(a) Distrital de Fortalecimiento Institucional"/>
    <s v="-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_x000a_- Correo electrónico u Oficio 2211600-FT-012 de contacto y reprogramación del servicio de visita guiada_x000a_- Base de datos de la prestación del servicio de visita guiada_x000a__x000a__x000a__x000a__x000a__x000a__x000a_- Mapa de riesgo  Fortalecimiento de la Gestión Pública, actualizado."/>
    <d v="2021-12-22T00:00:00"/>
    <s v="Identificación del riesgo_x000a_Análisis antes de controles_x000a_Análisis de controles_x000a_Análisis después de controles_x000a_Tratamiento del riesgo"/>
    <s v="Creación del Riesgo"/>
    <d v="2022-09-30T00:00:00"/>
    <s v="_x000a__x000a_Análisis de controles_x000a__x000a_"/>
    <s v="Se modificaron controles preventivos y detectivos en su redacción y características, de acuerdo con la actualización del  instructivo de Visitas guiadas en el Archivo de Bogotá 4213200-IN-071 "/>
    <d v="2022-12-02T00:00:00"/>
    <s v="Identificación del riesgo_x000a_Análisis antes de controles_x000a__x000a__x000a_"/>
    <s v="Se asocia el riesgo al nuevo Mapa de procesos de la Secretaría General. _x000a_Se realiza análisis antes de controles verificando el impacto y probabilidad ya que disminuyó debido a que no se ha materializado el riesgo en la v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1"/>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 Subdirector de Gestión de Patrimonio Documental del Distrito_x000a_- Subdirector de Gestión de Patrimonio Documental del Distrito_x000a__x000a__x000a__x000a__x000a__x000a__x000a_________________x000a__x000a__x000a__x000a__x000a__x000a__x000a__x000a__x000a__x000a__x000a_"/>
    <s v="- Procedimiento Consulta de los Fondos Documentales Custodiados por el Archivo de Bogotá 2215100-PR-082 actualizado_x000a_- Procedimiento Gestión de las solicitudes internas de documentos históricos 4213200-PR-375 actualizado_x000a_- Procedimiento Consulta de los Fondos Documentales Custodiados por el Archivo de Bogotá 2215100-PR-082 actualizado_x000a_- Procedimiento Gestión de las solicitudes internas de documentos históricos 4213200-PR-375 actualizado_x000a__x000a__x000a__x000a__x000a__x000a__x000a_________________x000a__x000a__x000a__x000a__x000a__x000a__x000a__x000a__x000a__x000a__x000a_"/>
    <s v="01/02/2023_x000a_01/02/2023_x000a_01/02/2023_x000a_01/02/2023_x000a__x000a__x000a__x000a__x000a__x000a__x000a_________________x000a__x000a__x000a__x000a__x000a__x000a__x000a__x000a__x000a__x000a__x000a_"/>
    <s v="31/05/2023_x000a_31/05/2023_x000a_31/05/2023_x000a_31/05/2023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x v="0"/>
    <s v="Ejecución y administración de procesos"/>
    <s v="Sí"/>
    <s v="- Cadenas de revisión, validación y aprobación que  retrasan la gestión._x000a_- La planta de personal asignada al proceso no es suficiente para la gestión del mismo_x000a_- No contar con el equipo interdisciplinario (ingeniero, archivista, abogado, restaurador y conservador)_x000a__x000a__x000a__x000a__x000a__x000a__x000a_"/>
    <s v="- No hay suficiente personal calificado para el desarrollo de la gestión documental en las entidades del distrito._x000a_- El posicionamiento de la gestión documental no es considerado estratégico a nivel directivo en las entidades del Distrito Capital._x000a_- Desconocimiento del propósito, el funcionamiento, los productos y servicios que ofrece el proceso por parte de los usuarios del proceso_x000a_- Cambios en la normatividad legal que afecten la operación del proceso y requieran ajustes en poco tiempo para su cumplimiento_x000a__x000a__x000a__x000a__x000a__x000a_"/>
    <s v="- Inducir a las entidades en errores en la función archivística._x000a_- Pérdida de credibilidad por parte de las otras entidades del Distrito y privadas que cumplen funciones públicas_x000a_- Pérdida de documentos del Distrito Capital de valor patrimonial por brindar un inadecuado servicio._x000a_- Incumplimiento en la normatividad archivística vigente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 No aplica_x000a__x000a__x000a__x000a_"/>
    <s v="Alta (4)"/>
    <n v="0.8"/>
    <s v="Leve (1)"/>
    <s v="Menor (2)"/>
    <s v="Menor (2)"/>
    <s v="Leve (1)"/>
    <s v="Leve (1)"/>
    <s v="Leve (1)"/>
    <s v="Menor (2)"/>
    <n v="0.4"/>
    <s v="Moderado"/>
    <s v="_x000a_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
    <s v="- 1 El procedimiento de investigaciones para la difusión del conocimiento, el fortalecimiento de la gestión documental y la apropiación social del patrimonio documental del Distrito Capital 22151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_x000a_- 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_x000a_- 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_x000a_- 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_x000a_- 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_x000a_- 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_x000a_- 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_x000a_- 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_x000a_- 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 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 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_x000a_- 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_x000a_- 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_x000a_- 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
    <s v="- Continua_x000a_- Continua_x000a_- Continua_x000a_- Continua_x000a_- Continua_x000a_- Continua_x000a_- Continua_x000a_- Continua_x000a_- Continua_x000a_- Continua_x000a_- Continua_x000a_- Continua_x000a_- Continua_x000a_- Continua_x000a_- Continua_x000a_- Continua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
    <s v="- Preventivo_x000a_- Preventivo_x000a_- Preventivo_x000a_- Preventivo_x000a_- Preventivo_x000a_- Detectivo_x000a_- Detectivo_x000a_- Detectivo_x000a_- Detectivo_x000a_- Preventivo_x000a_- Preventivo_x000a_- Detectivo_x000a_- Preventivo_x000a_- Preventivo_x000a_- Detectivo_x000a_- Detectivo_x000a__x000a__x000a__x000a_"/>
    <s v="25%_x000a_25%_x000a_25%_x000a_25%_x000a_25%_x000a_15%_x000a_15%_x000a_15%_x000a_15%_x000a_25%_x000a_25%_x000a_15%_x000a_25%_x000a_25%_x000a_15%_x000a_15%_x000a__x000a__x000a__x000a_"/>
    <s v="- Manual_x000a_- Manual_x000a_- Manual_x000a_- Manual_x000a_- Manual_x000a_- Manual_x000a_- Manual_x000a_- Manual_x000a_- Manual_x000a_- Manual_x000a_- Manual_x000a_- Manual_x000a_- Manual_x000a_- Manual_x000a_- Manual_x000a_- Manual_x000a__x000a__x000a__x000a_"/>
    <s v="15%_x000a_15%_x000a_15%_x000a_15%_x000a_15%_x000a_15%_x000a_15%_x000a_15%_x000a_15%_x000a_15%_x000a_15%_x000a_15%_x000a_15%_x000a_15%_x000a_15%_x000a_15%_x000a__x000a__x000a__x000a_"/>
    <s v="40%_x000a_40%_x000a_40%_x000a_40%_x000a_40%_x000a_30%_x000a_30%_x000a_30%_x000a_30%_x000a_40%_x000a_40%_x000a_30%_x000a_40%_x000a_40%_x000a_30%_x000a_30%_x000a__x000a__x000a__x000a_"/>
    <s v="- 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_x000a_- 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6395327975423963E-4"/>
    <s v="Menor (2)"/>
    <n v="0.22500000000000003"/>
    <s v="Bajo"/>
    <s v="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_x0009__x0009__x0009__x0009__x0009__x0009__x0009__x0009__x0009__x0009__x0009__x0009__x0009__x0009__x0009__x0009__x0009__x0009__x0009__x0009__x0009__x0009__x0009__x0009__x0009__x0009__x0009__x0009__x0009__x0009__x0009_"/>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 Subdirección del Sistema Distrital de Archivos_x000a_- Subdirección del Sistema Distrital de Archivos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_x000a__x000a__x000a__x000a__x000a__x000a__x000a_________________x000a__x000a__x000a__x000a__x000a__x000a__x000a__x000a__x000a__x000a__x000a_"/>
    <s v="01/02/2023_x000a_01/02/2023_x000a_01/02/2023_x000a__x000a__x000a__x000a__x000a__x000a__x000a__x000a_________________x000a__x000a__x000a__x000a__x000a__x000a__x000a__x000a__x000a__x000a__x000a_"/>
    <s v="31/05/2023_x000a_31/05/2023_x000a_31/05/2023_x000a__x000a__x000a__x000a__x000a__x000a__x000a__x000a_________________x000a__x000a__x000a__x000a__x000a__x000a__x000a__x000a__x000a__x000a__x000a_"/>
    <s v="-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en el informe de monitoreo a la Oficina Asesora de Planeación._x000a_- Informar por escrito al Subdirector del Sistema Distrital de Archivos, los errores (fallas o deficiencias) en las orientaciones técnicas y seguimiento al cumplimiento de la función archivística, presentados. _x000a_-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_x000a_-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_x0009__x0009__x0009__x0009__x0009__x0009__x0009__x0009__x0009__x0009__x0009__x0009__x000a__x000a__x000a__x000a__x000a__x000a_- Actualizar el mapa de riesgos Fortalecimiento de la Gestión Pública"/>
    <s v="- Subsecretario(a) Distrital de Fortalecimiento Institucional_x000a_- Profesional Universitario y Profesional Especializado de la Subdirección del Sistema Distrital de Archivos   _x000a_- Subdirector del Sistema Distrital de Archivos, Profesional Universitario, Profesional Especializado de la Subdirección del Sistema Distrital de Archivos _x000a_- Director Distrital de Archivo de Bogotá_x000a_Subdirector del Sistema Distrital de Archivos_x000a_Profesional Universitario y Profesional Especializado de la Subdirección del Sistema Distrital de Archivos _x000a__x000a__x000a__x000a__x000a__x000a_- Subsecretario(a) Distrital de Fortalecimiento Institucional"/>
    <s v="-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_x000a_- Correo electrónico a través del cual se informan los errores (fallas o deficiencias) en las orientaciones técnicas y seguimiento al cumplimiento de la función archivística, presentados_x000a_- Evidencia de reunión 2213100-FT-449 de análisis y definición de acciones frente a la materialización del riesgo_x000a_- Los registros establecidos que evidencien la realización de la asistencia técnica, la visita de seguimiento, el concepto de TRD o TVD, o actualizar el instrumentos de normalización, según corresponda_x000a__x000a__x000a__x000a__x000a__x000a_- Mapa de riesgo  Fortalecimiento de la Gestión Pública, actualizado."/>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n los tramites y OPAS posiblemente afectados, eliminando Impresión de artes gráficas para las entidades del distrito capital. Lo anterior teniendo en cuenta, que el proceso no realiza impresión de artes gráficas para ninguna entidad del distrito._x000a_4. El proyecto de inversión posiblemente afectado por la materialización del riesgo, es el proyecto 1125 fortalecimiento y modernización de la gestión pública distrital._x000a_5. Se diligencia la columna de perspectivas en la identificación de efectos._x000a_6. Se modifica en causas externas el agente generador de “políticos” a “personal”, frente a la causa externa Insuficiente personal idóneo de los responsables de la gestión documental en las entidades Distritales._x000a_7. Se modifica la explicación de la valoración del riesgo obtenido antes de controles._x000a_8. Conforme a la actualización de los procedimientos realizados en la vigencia 2019, se mantienen los controles preventivos y detectivos, eliminando el monitoreo ambiental ya que está dentro de la actividad de asistencias técnicas._x000a_9. Se modifica la explicación de la valoración del riesgo obtenido después de controles._x000a_10. Se incluyen en el SIG nuevas acciones preventivas y detectivas para el año 2020._x000a_11. Se ajusta el plan contingente."/>
    <d v="2020-12-04T00:00:00"/>
    <s v="_x000a__x000a__x000a__x000a_Tratamiento del riesgo"/>
    <s v="1. 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12-22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definió la probabilidad por exposición._x000a_Se ajustó la redacción y evaluación de los controles según los criterios definidos._x000a_Se incluyeron los controles correctivos._x000a_Se ajustaron las acciones de contingencia._x000a_Se definieron las acciones de tratamiento._x000a_"/>
    <d v="2022-06-28T00:00:00"/>
    <s v="_x000a__x000a__x000a__x000a_Tratamiento del riesgo"/>
    <s v="Se modificó la acción de tratamiento del riesgo (acción preventiva 1094) y se reprogramó la fecha de finalización de la misma,  de acuerdo con la anulación que se realizará al procedimiento de elaboración y/o actualización de instrumentos técnicos para normalizar la gestión documental en el Distrito Capital 2215200-PR-294 y que parte de este se integrará en el procedimiento de Investigaciones para la difusión del conocimiento, el fortalecimiento de la gestión documental y la apropiación social del patrimonio documental del Distrito Capital 2215100-PR-258"/>
    <d v="2022-09-30T00:00:00"/>
    <s v="_x000a__x000a_Análisis de controles_x000a__x000a_Tratamiento del riesgo"/>
    <s v="Se modificaron controles preventivos y detectivos en su redacción y características, de acuerdo con la actualización del procedimiento PR-299,  _x000a_Se eliminaron los controles asociados al procedimiento de elaboración y/o actualización de instrumentos técnicos para normalizar la gestión documental en el Distrito Capital 2215200-PR-294 y se incluyeron controles del procedimiento Investigaciones para la difusión del conocimiento, el fortalecimiento de la gestión documental y la apropiación social del patrimonio documental del Distrito Capital 2215100-PR-258_x000a__x000a_Se actualizó la fecha de finalización de la acción 1094, de acuerdo a la reprogramación de la misma. "/>
    <d v="2022-12-02T00:00:00"/>
    <s v="Identificación del riesgo_x000a__x000a__x000a__x000a_Tratamiento del riesgo"/>
    <s v="Se asocia el riesgo al nuevo Mapa de procesos de la Secretaría General. 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1"/>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 Subdirección del Sistema Distrital de Archivos_x000a_- Subdirección del Sistema Distrital de Archivos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_x000a__x000a__x000a__x000a__x000a__x000a__x000a_________________x000a__x000a__x000a__x000a__x000a__x000a__x000a__x000a__x000a__x000a__x000a_"/>
    <s v="01/02/2023_x000a_01/02/2023_x000a_01/02/2023_x000a__x000a__x000a__x000a__x000a__x000a__x000a__x000a_________________x000a__x000a__x000a__x000a__x000a__x000a__x000a__x000a__x000a__x000a__x000a_"/>
    <s v="31/05/2023_x000a_31/05/2023_x000a_31/05/2023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x v="0"/>
    <s v="Ejecución y administración de procesos"/>
    <s v="No"/>
    <s v="- Dificultad en la articulación de actividades comunes a las dependencias._x000a_- La imagen institucional se ve afectada ante los usuarios que utilizan el servicio, si este no se presta adecuadamente. (pendiente a hoy)_x000a__x000a__x000a__x000a__x000a__x000a__x000a__x000a_"/>
    <s v="- La inestabilidad de la conectividad, indisponibilidad de servidores de información y vulnerabilidad en la seguridad informática. _x000a_- Cambios de características técnicas del producto por parte de los usuarios._x000a_- Cambios en el diseño del producto por parte de los usuarios.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
    <s v="- Pérdida de credibilidad institucional_x000a_- Desbalance de línea en planta de producción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edia (3)"/>
    <n v="0.6"/>
    <s v="Leve (1)"/>
    <s v="Menor (2)"/>
    <s v="Menor (2)"/>
    <s v="Leve (1)"/>
    <s v="Leve (1)"/>
    <s v="Menor (2)"/>
    <s v="Menor (2)"/>
    <n v="0.4"/>
    <s v="Moderado"/>
    <s v="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
    <s v="- 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2213300-FT-372. En caso de evidenciar observaciones, desviaciones o diferencias, procederá a identificar y dar tratamiento de producto NO conforme. De lo contrario, se termina la ejecución del trabajo solicitado._x000a_- 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2213300-FT-836), la verificación de cintas métricas (4211200-FT-1183) realizado trimestralmente, verificación de requisitos ISO 9001:2015 y buenas prácticas de manufactura BPM (4211200-FT-1128) generado mensualmente y el reporte de limpieza maquinaria (2213300-FT-947) realizado semanalmente. En caso de evidenciar observaciones, desviaciones o diferencias, se procederá a generar acciones para mitigar las dificultades presentadas. De lo contrario, continua el proceso productivo hasta su entrega fin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_x000a_- 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_x000a_- Gestionar la asignación de horas extras para los funcionarios de la Subdirección de Imprenta Distrital que intervienen en el proceso productivo._x000a_- Aprobación de turnos para los funcionarios y servidores de la Subdirección de Imprenta Distrital que intervienen en el proceso productivo._x000a_- Informar al usuario solicitante la reprogramación de entrega realizada al trabajo acordado_x000a_- Gestionar la ejecución de mantenimientos correctivos de la maquinaria_x000a_- Realizar la gestión pertinente para garantizar la entrega oportuna del producto terminado dentro de los tiempos reprogramados_x000a__x000a__x000a__x000a_- Actualizar el mapa de riesgos Fortalecimiento de la Gestión Pública"/>
    <s v="- Subsecretario(a) Distrital de Fortalecimiento Institucional_x000a_- Subdirector(a) de Imprenta Distrital_x000a_- Subdirector(a) de Imprenta Distrital_x000a_- Profesional Universitario (Producción)_x000a_- Profesional Universitario (Producción)_x000a_- Profesional Universitario (Producción)_x000a__x000a__x000a__x000a_- Subsecretario(a) Distrital de Fortalecimiento Institucional"/>
    <s v="-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_x000a_- Reporte novedades nómina para los funcionarios de la Subdirección de Imprenta Distrital a la Dirección de Talento Humano._x000a_- Programación de los turnos para los funcionarios y servidores de la Subdirección de Imprenta Distrital._x000a_- Radicado SIGA de comunicación_x000a_- Ordenes de Servicio de mantenimiento correctivo_x000a_- Orden de Producción_x000a_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Incluir actividades para el fortalecimiento de controles y acciones posteriores y de tratamiento del riesgo."/>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de proyecto de inversión_x000a_Fila 126: Cambio ejecución a &quot;Siempre&quot;_x000a_Fila 128: Cambio ejecución a &quot;Siempre&quot;_x000a_Fila 142: Cambio ejecución a &quot;Siempre&quot;_x000a_Fila 176: Cambio automático a &quot;Moderado&quot;_x000a_Fila 214: Se borra AC32 - 2020_x000a_Fila 239: Se borra AC 32 - 2020_x000a_Fila 240: Se complementa nomenclatura de AP_x000a_Fila 241: Se complementa nomenclatura de AP"/>
    <d v="2021-12-13T00:00:00"/>
    <s v="Identificación del riesgo_x000a_Análisis antes de controles_x000a_Análisis de controles_x000a_Análisis después de controles_x000a_"/>
    <s v="Se ajustó la identificación del riesgo._x000a_Se ajustó la redacción y evaluación de los controles según los criterios definidos._x000a_Se incluyeron los controles correctivos._x000a_Se ajustaron las acciones de contingencia._x000a_Se actualizó el contexto de la gestión del proceso."/>
    <d v="2022-11-24T00:00:00"/>
    <s v="Identificación del riesgo_x000a__x000a_Análisis de controles_x000a__x000a_"/>
    <s v="Se asocia el riesgo al nuevo Mapa de procesos de la Secretaría General. _x000a_Se ajustaron los controles acorde con los procedimientos vigentes."/>
    <d v="2022-12-02T00:00:00"/>
    <s v="_x000a__x000a__x000a__x000a_"/>
    <s v=" Se asocia el riesgo al nuevo Mapa de procesos de la Secretaría General"/>
    <s v=""/>
    <s v="_x000a__x000a__x000a__x000a_"/>
    <s v=""/>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x v="0"/>
    <s v="Ejecución y administración de procesos"/>
    <s v="No"/>
    <s v="- Falta de actualización de sistemas información (interfaz, accesibilidad, disponibilidad) que interactúan con los procesos._x000a_- Desconocimiento de las demás dependencias, sobre las particularidades de la Subdirección de Imprenta Distrital._x000a__x000a__x000a__x000a__x000a__x000a__x000a__x000a_"/>
    <s v="- La inestabilidad de la conectividad, indisponibilidad de servidores de información y vulnerabilidad en la seguridad informática. _x000a__x000a__x000a__x000a__x000a__x000a__x000a__x000a__x000a_"/>
    <s v="- Posibles sanciones legales para la Secretaría General de la Alcaldía Mayor de Bogotá D.C._x000a_- Afectar a la entidad emisora del acto o documento administrativo o la ciudadanía, al divulgar información errónea sobre decisiones de la Administración Distrital._x000a_- La buena reputación de la Subdirección de Imprenta Distrital y por consiguiente la Secretaría General de la Alcaldía Mayor de Bogotá, D.C., se vería afectada, lo cual generaría desconfianza ante las partes interesadas._x000a_- Sanciones para los funcionarios o servidores que intervienen en el proceso._x000a__x000a__x000a__x000a__x000a__x000a_"/>
    <s v="3. Consolidar una gestión pública eficiente, a través del desarrollo de capacidades institucionales, para contribuir a la generación de valor público."/>
    <s v="- Publicación de actos o documentos administrativos en el Registro Distrital (Trámite)_x000a_- Impresión de artes gráficas para las entidades del Distrito Capital (OPA)_x000a_"/>
    <s v="- Ningún otro proceso en el Sistema de Gestión de Calidad_x000a__x000a__x000a__x000a_"/>
    <s v="- No aplica_x000a__x000a__x000a__x000a_"/>
    <s v="Media (3)"/>
    <n v="0.6"/>
    <s v="Leve (1)"/>
    <s v="Menor (2)"/>
    <s v="Menor (2)"/>
    <s v="Leve (1)"/>
    <s v="Moderado (3)"/>
    <s v="Menor (2)"/>
    <s v="Moderado (3)"/>
    <n v="0.6"/>
    <s v="Moderado"/>
    <s v="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
    <s v="- 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ue el proceso de revisión y se cotejen los archivos soporte en la plataforma del SIRD._x000a_- 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_x000a_- 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_x000a_- 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_x000a__x000a__x000a__x000a__x000a__x000a__x000a__x000a__x000a__x000a__x000a__x000a__x000a__x000a__x000a__x000a_"/>
    <s v="- Documentado_x000a_- Documentado_x000a_- Documentado_x000a_- Sin documentar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Sin registro_x000a__x000a__x000a__x000a__x000a__x000a__x000a__x000a__x000a__x000a__x000a__x000a__x000a__x000a__x000a__x000a_"/>
    <s v="- Preventivo_x000a_- Detectivo_x000a_- Detectivo_x000a_- Detectivo_x000a__x000a__x000a__x000a__x000a__x000a__x000a__x000a__x000a__x000a__x000a__x000a__x000a__x000a__x000a__x000a_"/>
    <s v="25%_x000a_1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30%_x000a__x000a__x000a__x000a__x000a__x000a__x000a__x000a__x000a__x000a__x000a__x000a__x000a__x000a__x000a__x000a_"/>
    <s v="- 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_x000a_- 2 El mapa de riesgos del proceso Fortalecimiento de la Gestión Pública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_x000a_- 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2348000000000001"/>
    <s v="Menor (2)"/>
    <n v="0.25312499999999999"/>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_x000a_-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_x000a_- Realizar la gestión pertinente para publicar Fe de Errata (si aplica) en el siguiente ejemplar del Registro Distrital, informando a la entidad, organismo u órgano de control emisor la corrección del error presentado._x000a_- Realizar la gestión pertinente para que se haga la corrección del acto o documento administrativo y el ejemplar del Registro Distrital emitido_x000a_- Publicar el acto o documento administrativo y el ejemplar del Registro Distrital corregidos en el sistema de información del Registro Distrital - SIRD o en el medio establecido para tal fin_x000a_-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_x000a__x000a__x000a__x000a_- Actualizar el mapa de riesgos Fortalecimiento de la Gestión Pública"/>
    <s v="- Subsecretario(a) Distrital de Fortalecimiento Institucional_x000a_- Subdirector(a) de Imprenta Distrital_x000a_- Subdirector(a) de Imprenta Distrital_x000a_- Subdirector(a) de Imprenta Distrital_x000a_- Técnico Operativo_x000a_- Subdirector(a) de Imprenta Distrital_x000a__x000a__x000a__x000a_- Subsecretario(a) Distrital de Fortalecimiento Institucional"/>
    <s v="-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_x000a_- Archivo PDF del ejemplar del Registro Distrital corregido en el sistema de información del Registro Distrital - SIRD o en el medio dispuesto para tal fin._x000a_- Notificación de publicación del Registro Distrital donde fue incluida la Fe de Errata._x000a_- Archivo PDF del ejemplar del Registro Distrital corregido en el sistema de información del Registro Distrital - SIRD o en el medio dispuesto para tal fin._x000a_- Registro Distrital publicado_x000a_- Correo electrónico de notificación._x000a_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_x000a__x000a_"/>
    <s v="Fila 60. Se modifica proyecto de inversión."/>
    <d v="2021-12-13T00:00:00"/>
    <s v="Identificación del riesgo_x000a_Análisis antes de controles_x000a_Análisis de controles_x000a_Análisis después de controles_x000a_"/>
    <s v="Se ajustó la identificación del riesgo._x000a_Se ajustó la redacción y evaluación de los controles según los criterios definidos._x000a_Se incluyeron los controles correctivos._x000a_Se ajustaron las acciones de contingencia._x000a_Se actualizó el contexto de la gestión del proceso."/>
    <d v="2022-11-24T00:00:00"/>
    <s v="Identificación del riesgo_x000a__x000a_Análisis de controles_x000a__x000a_"/>
    <s v="Se asocia el riesgo al nuevo Mapa de procesos de la Secretaría General. _x000a_Se ajustaron los controles acorde con los procedimientos vigentes."/>
    <d v="2022-12-02T00:00:00"/>
    <s v="_x000a__x000a__x000a__x000a_"/>
    <s v=" Se asocia el riesgo al nuevo Mapa de procesos de la Secretaría General"/>
    <s v=""/>
    <s v="_x000a__x000a__x000a__x000a_"/>
    <s v=""/>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a_Fase (componente) Fortalecer la gestión y desempeño para generar valor púbico en nuestros grupos de interés. Fase (actividad): .Desarrollar acciones para la sostenibilidad y mejoramiento del desempeño y la gestión pública distrital."/>
    <s v="Posibilidad de afectación reputacional por no lograr fortalecer la administración y la gestión pública distrital, debido a deficiencias al planificar, diseñar y/o ejecutar los cursos y/o diplomados de formación"/>
    <x v="0"/>
    <s v="Ejecución y administración de procesos"/>
    <s v="Sí"/>
    <s v="- Inadecuada planeación de la estrategia, que conlleva a cambios de último momento o incumplimientos en el plan de trabajo o cronograma._x000a_- No se revisan adecuadamente o no se tienen en cuenta los insumos establecidos para determinar las necesidades existentes que permiten definir las estrategias a diseñar de manera que aporten al fortalecimiento de la gestión distrital y sean útiles para las entidades._x000a_- Necesidad permanente de actualización de los contenidos temáticos de los cursos y/o diplomados de formación._x000a_- Cambios internos (administrativos y rotación de personal) que impacta la continuidad en la implementación de las estrategias y la transferencia del conocimiento._x000a_- La plataforma actual donde se desarrollan las ofertas de formación virtual en ocasiones presenta fallas o inconsistencias._x000a_- Falta de seguimiento al cumplimiento del plan de trabajo o cronograma de los cursos y/o diplomados de formación _x000a_- Falencias u omisiones al momento de revisar los contenidos de las estrategias. _x000a__x000a__x000a_"/>
    <s v="- La inestabilidad de la conectividad, indisponibilidad de servidores de información y vulnerabilidad en la seguridad informática. _x000a__x000a__x000a__x000a__x000a__x000a__x000a__x000a__x000a_"/>
    <s v="- Imagen institucional perjudicada ante las otras entidades del distrito._x000a_- Deficiencia en la formación de los servidores públicos y por ende en el fortalecimiento de la gestión del distrito.                      _x000a_- Afectación en la cobertura de la oferta de los cursos y/o diplomados de formación._x000a_- Afectación a la prestación del servicio en las entidades distritales._x000a_- Insatisfacción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3. Consolidar una gestión pública eficiente, a través del desarrollo de capacidades institucionales, para contribuir a la generación de valor público."/>
    <s v="- Programas de formación virtual para servidores públicos del Distrito Capital (OPA)_x000a__x000a_"/>
    <s v="- Procesos misionales en el Sistema de Gestión de Calidad_x000a__x000a__x000a__x000a_"/>
    <s v="- 7868 Desarrollo institucional para una gestión pública eficiente_x000a__x000a__x000a__x000a_"/>
    <s v="Baja (2)"/>
    <n v="0.4"/>
    <s v="Leve (1)"/>
    <s v="Menor (2)"/>
    <s v="Leve (1)"/>
    <s v="Menor (2)"/>
    <s v="Menor (2)"/>
    <s v="Menor (2)"/>
    <s v="Menor (2)"/>
    <n v="0.4"/>
    <s v="Moderado"/>
    <s v="En cuanto a la probabilidad se obtiene una valoración baja, dado que en el año 2022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
    <s v="- 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_x000a_- 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 La(s) fuente(s) de información utilizadas es(son)  documentos precontractuales. En caso de evidenciar observaciones, desviaciones o diferencias, los devuelve para realizar los ajustes que corresponden . De lo contrario, envía correo electrónico y/o memorando 2211600-FT-011 a la Dirección de Contratación._x000a_- 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_x000a_- 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 De lo contrario, envía correo electrónico de socialización de bienvenida e inicio del curso y/o de no admisión.._x000a_- 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Preventivo_x000a_- Preventivo_x000a__x000a__x000a__x000a__x000a__x000a__x000a__x000a__x000a__x000a__x000a__x000a__x000a__x000a__x000a_"/>
    <s v="25%_x000a_25%_x000a_1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40%_x000a_40%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6288000000000001E-2"/>
    <s v="Menor (2)"/>
    <n v="0.30000000000000004"/>
    <s v="Bajo"/>
    <s v="Se determina una probabilidad  Muy baja (1)  teniendo en cuenta que se realiza seguimiento mensual y un impacto menor (2)  Una vez se apliquen los controles establecidos en el procedimiento los cursos y/o diplomados de formación cumplirán su fi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_x000a_- Se reporta a la Dirección de Contratos el incumplimiento de las obligaciones contractuales._x000a_- Reprograma las fechas  para iniciar la ejecución del curso y/o diplomado._x000a_- Ajustar los errores identificados en el desarrollo de cursos de formación_x000a_- Gestionar cuando se presenten o se reciban notificaciones de falla de la plataforma u otras relacionadas con el soporte técnico, de acuerdo con lo establecido en el Protocolo - Respuesta a usuarios programa de formación soy 10 aprende 4211000-OT-077_x000a__x000a__x000a__x000a__x000a_- Actualizar el mapa de riesgos Fortalecimiento de la Gestión Pública"/>
    <s v="- Subsecretario(a) Distrital de Fortalecimient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 Subsecretario(a) Distrital de Fortalecimiento Institucional"/>
    <s v="- Reporte de monitoreo indicando la materialización del riesgo de Posibilidad de afectación reputacional por no lograr fortalecer la administración y la gestión pública distrital, debido a deficiencias al planificar, diseñar y/o ejecutar los cursos y/o diplomados de formación_x000a_- Memorando informando la novedad. _x000a_- Curso reprogramado _x000a_- Curso ajustado_x000a_- Fallas de la plataforma solucionadas o gestionadas. _x000a__x000a__x000a__x000a__x000a_- Mapa de riesgo  Fortalecimiento de la Gestión Pública, actualizado."/>
    <s v="07/19/2018"/>
    <s v="Identificación del riesgo_x000a_Análisis antes de controles_x000a_Análisis de controles_x000a_Análisis después de controles_x000a_Tratamiento del riesgo"/>
    <s v="Creación Mapa de riesgos "/>
    <s v="8/05/20218"/>
    <s v="_x000a_Análisis antes de controles_x000a_Análisis de controles_x000a_Análisis después de controles_x000a_Tratamiento del riesgo"/>
    <s v="Se incluyeron controles detectivos, las explicaciones del riesgo y de las valoraciones antes y después de controles del riesgo identificado"/>
    <d v="2019-10-23T00:00:00"/>
    <s v="_x000a__x000a_Análisis de controles_x000a_Análisis después de controles_x000a_"/>
    <s v="&quot;Se  incluyeron los controles que contiene la nueva versión del procedimiento, pasando de tener el riesgo valorado después de controles de moderado a bajo._x000a_Se atendieron las recomendaciones de la retroalimentación del monitoreo de riesgos, bajando el impacto del riesgo frente a la imagen de una calificación 4 (mayor) a  3 (moderado)._x000a_Con el fortalecimiento de los controles se robusteció la solidez contribuyendo a que el riesgo se encuentre controlado en zona baja debido a  que se atienden los efectos más significativos._x000a_Se actualizó la matriz DOFA.&quot;      "/>
    <d v="2020-04-08T00:00:00"/>
    <s v="Identificación del riesgo_x000a_Análisis antes de controles_x000a_Análisis de controles_x000a_Análisis después de controles_x000a_"/>
    <s v="Se actualiza el DOFA del proceso._x000a_Se complementa el nombre del riesgo._x000a_Se identifica el proyecto de inversión posiblemente afectado._x000a_Se incluyen nuevas causas internas y externas y para cada uno de los efectos (consecuencias) se identifican las perspectivas._x000a_Se actualiza la calificación de probabilidad e impacto del riesgo antes de controles._x000a_Se complementan las actividades de control._x000a_Se complementan el plan de contingencia."/>
    <d v="2021-02-18T00:00:00"/>
    <s v="Identificación del riesgo_x000a__x000a_Análisis de controles_x000a__x000a_"/>
    <s v="Se retiraron los controles detectivos de auditorías. Se modificó la asociación del riesgo a proyectos de inversión, seleccionando la opción &quot;Sin asociación a los proyectos de inversión&quot;."/>
    <d v="2021-04-14T00:00:00"/>
    <s v="Identificación del riesgo_x000a__x000a_Análisis de controles_x000a__x000a_"/>
    <s v="Se ajusta el objetivo del proceso, la redacción de los controles, la valoración de uno de los controles, y la valoración del riesgos residual y la medida de tratamiento lo anterior de acuerdo con las oportunidades de mejora identificadas en la auditoría de gestión del riesgo realizada por la OCI durante el 2020 y con los ajustes realizados en la caracterización del proceso y el procedimiento Administración de los programas de formación distrital."/>
    <d v="2021-12-07T00:00:00"/>
    <s v="_x000a__x000a__x000a__x000a_"/>
    <s v="Se actualizó el contexto del proceso de acuerdo con la última versión del contexto estratégico de la entidad_x000a_Se actualizó la identificación del riesgo teniendo en cuenta los cambios sugeridos en la versión vigente de la Guía para la administración de riesgos de Gestión, corrupción y proyectos de inversión. _x000a_Se realizó el análisis de controles de la probabilidad por el criterio de exposición y se actualizó la valoración del impacto._x000a_Se ajustaron los controles al riesgo y se realizó su respectiva calificación._x000a_Se realizó el análisis después de controles teniendo en cuenta la valoración obtenida con los controles definidos._x000a_Se actualizó el plan de contingencia para el riesgo identificado._x000a_Se definió como opción de tratamiento aceptar el riesgo"/>
    <d v="2022-12-01T00:00:00"/>
    <s v="Identificación del riesgo_x000a__x000a__x000a__x000a_"/>
    <s v="Se actualizó la identificación del riesgo teniendo en cuenta los cambios sugeridos en la versión vigente de la Guía para la administración de riesgos de Gestión, corrupción y proyectos de inversión"/>
    <d v="2022-12-02T00:00:00"/>
    <s v="Identificación del riesgo_x000a__x000a_Análisis de controles_x000a__x000a_"/>
    <s v="Se asocia el riesgo al nuevo Mapa de procesos de la Secretaría General"/>
    <s v=""/>
    <s v="_x000a__x000a__x000a__x000a_"/>
    <s v=""/>
    <s v=""/>
    <s v="_x000a__x000a__x000a__x000a_"/>
    <s v=""/>
    <s v=""/>
    <s v="_x000a__x000a__x000a__x000a_"/>
    <s v=""/>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a_Fase (componente) Fortalecer la gestión y desempeño para generar valor púbico en nuestros grupos de interés. Fase (actividad): .Desarrollar acciones para la sostenibilidad y mejoramiento del desempeño y la gestión pública distrital."/>
    <s v="Posibilidad de afectación reputacional por no lograr fortalecer la administración y la gestión pública distrital, debido a deficiencias al planificar, diseñar y/o orientar las estrategias para el fortalecimiento de la administración y la gestión pública distrital"/>
    <x v="0"/>
    <s v="Ejecución y administración de procesos"/>
    <s v="Sí"/>
    <s v="- La plataforma actual donde se desarrollan las ofertas de formación virtual no se ajusta a soluciones flexibles y de última tecnología._x000a_- No se revisan adecuadamente o no se tienen en cuenta los insumos establecidos para determinar las necesidades existentes que permiten definir los cursos y/o diplomados a diseñar de manera que aporten al fortalecimiento de la gestión distrital y sean útiles para los usuarios._x000a_- Cambios internos (administrativos y rotación de personal) que impacta la continuidad en la implementación de las estrategias y la transferencia del conocimiento._x000a_- Falencias u omisiones al momento de revisar los contenidos de las estrategias. _x000a_- Falta de seguimiento a la adecuada y oportuna ejecución del plan de trabajo de las estrategias. _x000a__x000a__x000a__x000a__x000a_"/>
    <s v="- Falta de continuidad en los programas y proyectos entre administraciones_x000a_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Insatisfacción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 7868 Desarrollo institucional para una gestión pública eficiente_x000a__x000a__x000a__x000a_"/>
    <s v="Muy baja (1)"/>
    <n v="0.2"/>
    <s v="Leve (1)"/>
    <s v="Menor (2)"/>
    <s v="Leve (1)"/>
    <s v="Menor (2)"/>
    <s v="Menor (2)"/>
    <s v="Menor (2)"/>
    <s v="Menor (2)"/>
    <n v="0.4"/>
    <s v="Bajo"/>
    <s v="En cuanto a la probabilidad se obtiene una valoración baja, dado que en el año 2022 se llevaron a cabo 10 estrategias, y en cuanto al impacto se obtiene una valoración menor, dado que puede verse afectada la imagen institucional a nivel regional por hechos que afectan a algunos usuarios o ciudadanos."/>
    <s v="- 1 El procedimiento 26112022-PR-247 &quot;Definición , estructuración,  desarrollo y evaluación de estrategias&quot; Actividad (3 )  indica que el_x000a_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_x000a_- 2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_x000a_- 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Menor (2)"/>
    <n v="0.30000000000000004"/>
    <s v="Bajo"/>
    <s v="Se determina una probabilidad  Muy baja (1) y un impacto menor (2)  Una vez se apliquen los controles establecidos en el procedimiento las estrategias cumplirán su fi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_x000a_- realiza mesas de trabajo para revisar el documento técnico de la estrategia frente a los parámetros establecidos e informe a los respectivos profesionales_x000a__x000a__x000a__x000a__x000a__x000a__x000a__x000a_- Actualizar el mapa de riesgos Fortalecimiento de la Gestión Pública"/>
    <s v="- Subsecretario(a) Distrital de Fortalecimiento Institucional_x000a_- el Director(a) y/o Subdirector(a) Técnico (a) de Desarrollo Institucional _x000a__x000a__x000a__x000a__x000a__x000a__x000a__x000a_- Subsecretario(a) Distrital de Fortalecimiento Institucional"/>
    <s v="-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_x000a_- Documento de estrategia aprobado, Evidencia de reunión y Registro de asistencia_x000a__x000a__x000a__x000a__x000a__x000a__x000a__x000a_- Mapa de riesgo  Fortalecimiento de la Gestión Públic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_x000a_Se crearon acciones de contingencia "/>
    <d v="2020-04-08T00:00:00"/>
    <s v="Identificación del riesgo_x000a__x000a_Análisis de controles_x000a__x000a_"/>
    <s v="Se actualiza el DOFA del proceso._x000a_Se identifica la asociación adicional para los riesgos estratégicos_x000a_Se identifica el proyecto de inversión posiblemente afectado._x000a_Se incluyen nuevas causas internas y efectos (consecuencias) se identifican las perspectivas._x000a_Se ajusta su redacción conforme a la versión vigente del procedimiento Definición, estructuración, desarrollo y evaluación de estrategias (2213100-PR-247) en su versión 06 del 31/10/2019._x000a_Se ajusta la acción del plan de contingencia."/>
    <d v="2021-02-18T00:00:00"/>
    <s v="Identificación del riesgo_x000a__x000a_Análisis de controles_x000a__x000a_"/>
    <s v="Se retiraron los controles detectivos de auditorías. Se modificó la asociación del riesgo a proyectos de inversión, seleccionando la opción &quot;Sin asociación a los proyectos de inversión&quot;."/>
    <d v="2021-04-14T00:00:00"/>
    <s v="Identificación del riesgo_x000a__x000a__x000a__x000a_"/>
    <s v="Se ajusta el objetivo del proceso de acuerdo con los ajustes realizados en la caracterización del proceso."/>
    <d v="2021-12-07T00:00:00"/>
    <s v="Identificación del riesgo_x000a_Análisis antes de controles_x000a_Análisis de controles_x000a_Análisis después de controles_x000a_Tratamiento del riesgo"/>
    <s v="Se actualizó el contexto del proceso de acuerdo con la última versión del contexto estratégico de la entidad_x000a_Se actualizó la identificación del riesgo teniendo en cuenta los cambios sugeridos en la versión vigente de la Guía para la administración de riesgos de Gestión, corrupción y proyectos de inversión. _x000a_Se realizó el análisis de controles de la probabilidad por el criterio de exposición y se actualizó la valoración del impacto._x000a_Se ajustaron los controles al riesgo y se realizó su respectiva calificación._x000a_Se realizó el análisis después de controles teniendo en cuenta la valoración obtenida con los controles definidos._x000a_Se actualizó el plan de contingencia para el riesgo identificado._x000a_Se definió como opción de tratamiento aceptar el riesgo"/>
    <d v="2022-12-01T00:00:00"/>
    <s v="Identificación del riesgo_x000a__x000a__x000a__x000a_"/>
    <s v="Se actualizó la identificación del riesgo teniendo en cuenta los cambios sugeridos en la versión vigente de la Guía para la administración de riesgos de Gestión, corrupción y proyectos de inversión"/>
    <d v="2022-12-02T00:00:00"/>
    <s v="Identificación del riesgo_x000a__x000a_Análisis de controles_x000a__x000a_"/>
    <s v="Se asocia el riesgo al nuevo Mapa de procesos de la Secretaría Gener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s v=""/>
    <s v="_x000a__x000a__x000a__x000a_"/>
    <s v=""/>
    <s v=""/>
    <s v="_x000a__x000a__x000a__x000a_"/>
    <s v=""/>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l Modelo Integrado de Planeación y Gestión_x000a_Definir las orientaciones para la elaboración, actualización y control de la información documentada de los procesos institucionales y los sistemas de gestión de la entidad _x000a_Definir las orientaciones para la Gestión Integral de los Riesgos_x000a_Definir las orientaciones para formular, medir y realizar seguimiento a los indicadores de los sistemas de gestión de la entidad_x000a_Definir las orientaciones para la gestión de acciones preventivas, correctivas, correcciones y de mejora de los procesos institucionales"/>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x v="0"/>
    <s v="Ejecución y administración de procesos"/>
    <s v="No"/>
    <s v="- Dificultades en la transferencia de conocimiento entre los servidores que se vinculan y retiran de la entidad._x000a_- La información de entrada que se requiere para registrar en el Aplicativo DARUMA no es suficiente, clara o de calidad._x000a_- Errores humanos en la consolidación y digitación de información._x000a_- La información no se encuentra centralizada para su uso._x000a_- Falta de validación de los procesos y dependencias que remiten la información.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_x000a__x000a__x000a__x000a__x000a__x000a__x000a__x000a__x000a_"/>
    <s v="- Resultados e informes incoherentes frente a la gestión realizada por el proceso o la dependencia._x000a_- Posibles hallazgos._x000a_- Afectación de la imagen de las dependencias y del proceso._x000a_- Desgaste administrativo por reprocesos en la información registrada._x000a_- Desconfianza en la información registrada en el Aplicativo DARUMA.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Alta (4)"/>
    <n v="0.8"/>
    <s v="Leve (1)"/>
    <s v="Menor (2)"/>
    <s v="Menor (2)"/>
    <s v="Leve (1)"/>
    <s v="Moderado (3)"/>
    <s v="Menor (2)"/>
    <s v="Moderado (3)"/>
    <n v="0.6"/>
    <s v="Alto"/>
    <s v="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
    <s v="- 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quot;Planes&quot; en el Aplicativo DARUMA) revisa la información reportada del seguimiento a las acciones, considerando el avance cualitativo, cuantitativo y las evidencias que lo soportan. La(s) fuente(s) de información utilizadas es(son) la información registrada en el módulo &quot;Planes&quot;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_x000a_- 2 El procedimiento 4202000-PR-002 &quot;Elaboración y control de la información documentada” (actividad 3) indica que el Profesional de la Oficina Asesora de Planeación, autorizado(a) por el Jefe de la Oficina Asesora de Planeación, cada vez que un proceso realiza la elaboración o modificación de un documento (módulo &quot;Documentos&quot; en el Aplicativo DARUMA) revisa que el documento cumpla con los criterios metodológicos señalados en la &quot;Guía para la elaboración, modificación y eliminación de documento del sistema de gestión&quot; y las condiciones generales del procedimiento 4202000-PR-002 &quot;Elaboración y control de la información documentada”. La(s) fuente(s) de información utilizadas es(son) la información registrada en el módulo &quot;Documentos&quot;. En caso de evidenciar observaciones, desviaciones o diferencias, se devuelve el documento a la etapa de &quot;Elaboración/Modificación&quot; en el Aplicativo DARUMA para que se realicen los respectivos ajustes. De lo contrario, pasa el documento a la etapa de &quot;Revisión&quot; en el Aplicativo DARUMA._x000a_- 3 El procedimiento 4202000-PR-214 &quot;Gestión del riesgo” (actividad 12)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las condiciones generales del procedimiento 4202000-PR-214 &quot;Gestión del riesgo”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ulario de seguimiento al monitoreo de riesgos a través del Aplicativo DARUMA. De lo contrario, se registra la conformidad en el formulario de seguimiento al monitoreo de riesgos a través del Aplicativo DARUMA._x000a_- 4 El instructivo &quot;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quot;Planes&quot; en el Aplicativo DARUMA), revisa la información reportada del seguimiento a las actividades, considerando el avance cualitativo, cuantitativo y las evidencias que lo soportan. La(s) fuente(s) de información utilizadas es(son) la información registrada en el módulo &quot;Planes&quot;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_x000a_- 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_x000a__x000a__x000a__x000a__x000a__x000a__x000a__x000a__x000a__x000a__x000a__x000a__x000a__x000a__x000a_"/>
    <s v="- Sin documentar_x000a_- Sin documentar_x000a_- Sin documentar_x000a_- Sin documentar_x000a_- Sin documentar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Preventivo_x000a__x000a__x000a__x000a__x000a__x000a__x000a__x000a__x000a__x000a__x000a__x000a__x000a__x000a__x000a_"/>
    <s v="25%_x000a_25%_x000a_2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40%_x000a__x000a__x000a__x000a__x000a__x000a__x000a__x000a__x000a__x000a__x000a__x000a__x000a__x000a__x000a_"/>
    <s v="- 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_x000a_- 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2207999999999986E-2"/>
    <s v="Menor (2)"/>
    <n v="0.25312499999999999"/>
    <s v="Bajo"/>
    <s v="Se determina la zona de riesgo &quot;Bajo&quot;, teniendo en cuenta que se definieron 5 controles preventivos para evitar que el riego se presente  y 3 correctivos ante la posible materialización del riesgo."/>
    <s v="Reducir"/>
    <s v="- 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_x000a__x000a__x000a__x000a__x000a__x000a__x000a__x000a__x000a__x000a__x000a__x000a__x000a__x000a__x000a__x000a__x000a__x000a__x000a__x000a__x000a_________________x000a__x000a__x000a__x000a__x000a__x000a__x000a__x000a__x000a__x000a__x000a_"/>
    <s v="- Jefe de la Oficina Asesora de Planeación_x000a__x000a__x000a__x000a__x000a__x000a__x000a__x000a__x000a__x000a__x000a__x000a__x000a__x000a__x000a__x000a__x000a__x000a__x000a__x000a__x000a_________________x000a__x000a__x000a__x000a__x000a__x000a__x000a__x000a__x000a__x000a__x000a_"/>
    <s v="- Documentos del proceso “Fortalecimiento Institucional” con controles preventivos frente al riesgo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_x000a_- Informar al proceso o dependencia la justificación de no haber realizado la retroalimentación y la fecha para realizarla._x000a_-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_x000a__x000a__x000a__x000a__x000a__x000a_- Actualizar el mapa de riesgos Fortalecimiento Institucional"/>
    <s v="- Jefe Oficina Asesora de Planeación_x000a_- Profesional de la Oficina Asesora de Planeación_x000a_- Profesional de la Oficina Asesora de Planeación_x000a_- Jefe de la Oficina Asesora de Planeación_x000a__x000a__x000a__x000a__x000a__x000a_- Jefe Oficina Asesora de Planeación"/>
    <s v="-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Correo electrónico con la justificación_x000a_- Retroalimentación realizada a través del Aplicativo DARUMA_x000a_- Acta del Comité_x000a__x000a__x000a__x000a__x000a__x000a_- Mapa de riesgo  Fortalecimiento Institucional, actualizado."/>
    <d v="2022-12-16T00:00:00"/>
    <s v="Identificación del riesgo_x000a_Análisis antes de controles_x000a_Análisis de controles_x000a_Análisis después de controles_x000a_Tratamiento del riesgo"/>
    <s v="Nuevo riesgo en el marco del proceso Fortalecimiento Institucional."/>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
    <s v="Posibilidad de afectación reputacional por pérdida de la credibilidad en el compromiso ambiental de la Entidad, debido a decisiones erróneas o no acertadas en la formulación del PIGA y su plan de acción "/>
    <x v="0"/>
    <s v="Ejecución y administración de procesos"/>
    <s v="No"/>
    <s v="- Inadecuada determinación de los controles operacionales para mitigar los impactos y riesgos ambientales._x000a_- No contar con la línea base de implementación del PIGA de la vigencia anterior._x000a_- Dificultad en la apropiación de políticas ambientales._x000a_- Omisiones en la Identificación de aspectos y valoración de Impactos._x000a_- Las personas que formulan el PIGA y su plan de acción no tienen los conocimientos requeridos o suficientes._x000a_- Alta rotación de personal y dificultades en la transferencia de conocimiento entre los servidores y/o contratistas que participan en el proceso, en virtud de vinculación, retiro o reasignación de roles._x000a__x000a__x000a__x000a_"/>
    <s v="- Cambios constantes en la normativa aplicable al proceso. _x000a_- Demora por parte de los entes de control en materia ambiental en la atención de los trámites y requerimientos de la Secretaría General._x000a_- Afectación de la formulación del Plan, debido a emergencias sanitarias/pandemias_x000a__x000a__x000a__x000a__x000a__x000a__x000a_"/>
    <s v="- Pérdida o inadecuada utilización de recursos._x000a_- Pérdida de imagen institucional por inadecuado manejo ambiental en las sedes de la Secretaría General. _x000a_- Posibles hallazgos por parte de las autoridades, entes o instancias de control ambiental._x000a_- Falencias en la implementación del Sistema de Gestión Ambiental de la Entidad._x000a_- Falencia en la formulación de metas para el siguiente cuatrieni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enor (2)"/>
    <s v="Menor (2)"/>
    <s v="Leve (1)"/>
    <s v="Leve (1)"/>
    <s v="Menor (2)"/>
    <s v="Menor (2)"/>
    <n v="0.4"/>
    <s v="Bajo"/>
    <s v="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
    <s v="- 1 El  procedimiento  2210111-PR -203 &quot;Formulación, ejecución y seguimiento al Plan Institucional de Gestión Ambiental - PIGA &quot; 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_x000a_.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_x000a_para posteriormente, ser aprobada la Política Ambiental. De lo contrario, queda aprobada la Política Ambiental en el Acta del Comité Institucional de Gestión y Desempeño sin observaciones._x000a_- 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_x000a_- 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_x000a_- 4 El  procedimiento  2210111-PR -203 &quot;Formulación, ejecución y seguimiento al Plan Institucional de Gestión Ambiental - PIGA &quot; 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_x000a_- 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enor (2)"/>
    <n v="0.22500000000000003"/>
    <s v="Bajo"/>
    <s v="Dado que el riesgo se ubicaba en una zona baja desde la valoración inicial, las actividades de control contribuyen a mantener la probabilidad (Muy baja 1) y el impacto (2 menor).  Por lo tanto el resultado después de los controles continúa siendo (Bajo)."/>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_x000a_- Realizar la propuesta de ajustes al documento PIGA y/o su plan de acción_x000a_- Presentar la nueva versión del  documento PIGA y/o su plan de acción en la Mesa Técnica de Apoyo en Gestión Ambiental y en el Comité Institucional de Gestión y Desempeño y una vez aprobado realizar la publicación y socialización._x000a__x000a__x000a__x000a__x000a__x000a__x000a_- Actualizar el mapa de riesgos Fortalecimiento Institucional"/>
    <s v="- Jefe Oficina Asesora de Planeación_x000a_- Director(a) Administrativo y Financiero - Gestor Ambiental_x000a_- Director(a) Administrativo y Financiero - Gestor Ambiental_x000a__x000a__x000a__x000a__x000a__x000a__x000a_- Jefe Oficina Asesora de Planeación"/>
    <s v="- Reporte de monitoreo indicando la materialización del riesgo de Posibilidad de afectación reputacional por pérdida de la credibilidad en el compromiso ambiental de la Entidad, debido a decisiones erróneas o no acertadas en la formulación del PIGA y su plan de acción _x000a_- Propuesta documento PIGA y/o su plan de acción_x000a_- Documento PIGA y/o su plan de acción actualizado, publicado en página web - Botón de transparencia y socializado._x000a__x000a__x000a__x000a__x000a__x000a__x000a_- Mapa de riesgo  Fortalecimiento Institucional, actualizado."/>
    <d v="2022-12-16T00:00:00"/>
    <s v="Identificación del riesgo_x000a_Análisis antes de controles_x000a_Análisis de controles_x000a_Análisis después de controles_x000a_Tratamiento del riesgo"/>
    <s v="En el marco del nuevo modelo de operación por procesos, se migra el presente riesgo del proceso Gestión de Servicios administrativos al nuevo proceso Fortalecimiento Institucional."/>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5"/>
    <s v="Lograr acciones estratégicas de cooperación, relacionamiento  y/o posicionamiento de carácter internacional mediante la articulación de la oferta y demanda de cooperación  para gestionar  recursos de cooperación internacional a través de alianzas, convenios de  cooperación, asistencias técnicas y financieras, intercambios de conocimientos,  donaciones y premios "/>
    <s v="Inicia con la formulación y ajustes a los planes de cooperación y posicionamiento internacional, continú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Realizar la gestión de coordinación para la aprobación de la acción con el sector/entidad e instancia de la alcaldía y actores internacionales para el Distrito y Bogotá Región._x000a_Fase (Actividad); Implementar un plan de relacionamiento y cooperación internacional del distrito."/>
    <s v="Posibilidad de afectación reputacional por información inoportuna, deficiente o insuficiente , debido a errores (fallas o deficiencias) en asistencia técnica a los sectores y/o entidades en relacionamiento, cooperación y posicionamiento internacional"/>
    <x v="0"/>
    <s v="Ejecución y administración de procesos"/>
    <s v="No"/>
    <s v="- Los sistemas de información son sistemas aislados. Se recopila la misma información varias veces y al no tener mecanismos estándar de comunicación no es posible orquestar servicios más complejos que puedan ser reutilizados y de mayor valor para la entidad._x000a__x000a__x000a__x000a__x000a__x000a__x000a__x000a__x000a_"/>
    <s v="- La inestabilidad de la conectividad, indisponibilidad de servidores de información y vulnerabilidad en la seguridad informática. _x000a__x000a__x000a__x000a__x000a__x000a__x000a__x000a__x000a_"/>
    <s v="- Perdida de credibilidad y reputación de la DDRI  con actores Locales, Nacionales e Internacionales._x000a__x000a__x000a__x000a__x000a__x000a__x000a__x000a__x000a_"/>
    <s v="-- No tiene relación directa"/>
    <s v="- -- Ningún trámite y/o procedimiento administrativo_x000a__x000a_"/>
    <s v="- Ningún otro proceso en el Sistema de Gestión de Calidad_x000a__x000a__x000a__x000a_"/>
    <s v="- 7868 Desarrollo institucional para una gestión pública eficiente_x000a__x000a__x000a__x000a_"/>
    <s v="Baja (2)"/>
    <n v="0.4"/>
    <s v="Leve (1)"/>
    <s v="Menor (2)"/>
    <s v="Leve (1)"/>
    <s v="Leve (1)"/>
    <s v="Leve (1)"/>
    <s v="Leve (1)"/>
    <s v="Menor (2)"/>
    <n v="0.4"/>
    <s v="Moderado"/>
    <s v="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_x000a_Por lo anterior, la posibilidad de materialización del riesgo es baja, resultado obtenido de una probabilidad de moderada (3), con un impacto bajo (2), en relación con el cumplimiento de metas y objetivos de la Entidad."/>
    <s v="- 1 El procedimiento 2216100-PR-202 &quot;Relacionamiento y Cooperación Internacional&quot; en la actividad 2 indica que Profesional de la Dirección Distrital de Relaciones Internacionales, autorizado(a) por el Manual Específico de Funciones y/o las actividades contractuales  ,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_x000a_Evidencia Reunión 2213100-FT-449 con_x000a_La retroalimentación efectuada y ajustes realizados.._x000a_- 2 El procedimiento 22161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_x000a_Evidencia Reunión 2213100-FT-449 con_x000a_los ajustes realizados._x000a_- 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_x0009_mediante_x0009_ el_x0009_monitoreo_x0009__x0009_la implementación de la acción_x0009_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_x000a_recomendaciones a la_x000a_(s) entidad (es).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_x000a_- 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1759999999999998"/>
    <s v="Leve (1)"/>
    <n v="0.16875000000000001"/>
    <s v="Bajo"/>
    <s v="Teniendo en cuenta los controles aplicados al proceso, el resultado frente a la probabilidad del riesgo (según mapa de calor), se ubica en una zona baja (probabilidad  1 e  Impacto 2)._x000a_Es de señalar que, ante su potencial materialización, podrían disminuirse los efectos, aplicando las acciones de contingencia, mitigando el impacto en el objetivo del proceso de Internacionalización._x000a__x000a_"/>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frente a las acciones de Posicionamiento Internacional._x000a_- Gestionar los aspectos relacionados con el monitoreo y seguimiento de  la implementación de acciones de Posicionamiento Internacional_x000a__x000a__x000a__x000a__x000a__x000a_- Actualizar el mapa de riesgos Gestión de Alianzas e Internacionalización de Bogotá"/>
    <s v="- Director(a) Distrital de Relaciones Internacionales_x000a_- Profesional de la Dirección Distrital de Relaciones Internacionales_x000a_- Director(a) Distrital de Relaciones Internacionales / Subdirección de Proyección Internacional_x000a_- Director(a) Distrital de Relaciones Internacionales / Subdirección de Proyección Internacional_x000a__x000a__x000a__x000a__x000a__x000a_- Director(a) Distrital de Relaciones Internacionales"/>
    <s v="-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_x000a_- Registro en Matriz de Relacionamiento y cooperación_x000a_- Correo electrónico de ajuste y/o documento final de ajuste._x000a_- Correo electrónico, según aplique_x000a__x000a__x000a__x000a__x000a__x000a_- Mapa de riesgo  Gestión de Alianzas e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Análisis antes de controles_x000a_Análisis de controles_x000a_Análisis después de controles_x000a_Tratamiento del riesgo"/>
    <s v="Se identifica el proyecto de inversión que posiblemente se puede ver afectado por el riesgo._x000a_Para cada uno de los efectos (consecuencias) se identifican las perspectivas."/>
    <d v="2021-02-19T00:00:00"/>
    <s v="Identificación del riesgo_x000a__x000a__x000a__x000a_"/>
    <s v="Se unificaron los riesgos “Errores (fallas o deficiencias) en Asistencia técnica a los sectores y/o entidades en el relacionamiento, cooperación y posicionamiento internacional” y “Errores (fallas o deficiencias) en la emisión del concepto y/o asistencia técnica de cooperación internacional, relacionamiento estratégico internacional y proyección internacional”, teniendo en cuenta la reestructuración al proceso y sus procedimientos publicados y socializados._x000a_Se modifica el objetivo del procedimiento_x000a_Se realiza nuevamente el análisis DOFA_x000a_Se modificaron las causas a raíz del los cambios a la matriz DOFA_x000a_Se modificó la descripción y explicación del riesgo_x000a_Se modificaron los controles preventivos y detectivos acorde con las modificaciones de los controles en los procedimientos del proceso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1-25T00:00:00"/>
    <s v="Identificación del riesgo_x000a__x000a__x000a__x000a_"/>
    <s v="Se ajusto la redacción en los puntos de control según los criterios definidos"/>
    <d v="2022-11-30T00:00:00"/>
    <s v="Identificación del riesgo_x000a__x000a__x000a__x000a_"/>
    <s v="Se asocia el riesgo al nuevo Mapa de procesos de la Secretaría General."/>
    <d v="2021-12-15T00:00:00"/>
    <s v="_x000a__x000a__x000a__x000a_"/>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x v="5"/>
    <s v="Lograr acciones estratégicas de cooperación, relacionamiento  y/o posicionamiento de carácter internacional mediante la articulación de la oferta y demanda de cooperación  para gestionar  recursos de cooperación internacional a través de alianzas, convenios de  cooperación, asistencias técnicas y financieras, intercambios de conocimientos,  donaciones y premios "/>
    <s v="Inicia con la formulación y ajustes a los planes de cooperación y posicionamiento internacional, continú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Realizar el acompañamiento y monitoreo durante la implementación de la acción, programa o proyecto de cooperación, relacionamiento y posicionamiento internacional _x000a_ Fase (Actividad); Desarrollar acciones de participación en redes de ciudad, campañas y plataformas de organismos multilaterales."/>
    <s v="Posibilidad de afectación reputacional por aplicación errónea de criterios o instrucciones para la realización de las actividades, debido a errores (fallas o deficiencias) en el desarrollo de las acciones de cooperación, relacionamiento y posicionamiento internacional."/>
    <x v="0"/>
    <s v="Usuarios, productos y prácticas"/>
    <s v="No"/>
    <s v="- Falta de información y apropiación de los objetivos de desarrollo y transformación de ciudad.  La cultura organizacional está centrada en los procesos y procedimientos en los cuales cada quien interviene._x000a__x000a__x000a__x000a__x000a__x000a__x000a__x000a__x000a_"/>
    <s v="- Falta de continuidad en los programas y proyectos entre administraciones_x000a__x000a__x000a__x000a__x000a__x000a__x000a__x000a__x000a_"/>
    <s v="- Pérdida de confianza por parte de los actores Internacionales y por lo tanto Bogotá pierde relevancia en dicho ámbito._x000a__x000a__x000a__x000a__x000a__x000a__x000a__x000a__x000a_"/>
    <s v="-- No tiene relación directa"/>
    <s v="- -- Ningún trámite y/o procedimiento administrativo_x000a__x000a_"/>
    <s v="- Procesos misionales en el Sistema de Gestión de Calidad_x000a__x000a__x000a__x000a_"/>
    <s v="- 7868 Desarrollo institucional para una gestión pública eficiente_x000a__x000a__x000a__x000a_"/>
    <s v="Baja (2)"/>
    <n v="0.4"/>
    <s v="Leve (1)"/>
    <s v="Menor (2)"/>
    <s v="Leve (1)"/>
    <s v="Leve (1)"/>
    <s v="Leve (1)"/>
    <s v="Leve (1)"/>
    <s v="Menor (2)"/>
    <n v="0.4"/>
    <s v="Moderado"/>
    <s v="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_x000a_ _x000a_Ante su potencial materialización, podrían disminuirse los efectos, aplicando las acciones de contingencia, en caso de requerirse que mitigan el impacto en el objetivo del proceso de Internacionalización."/>
    <s v="- 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_x000a_- 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_x0009_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n las recomendaciones para consideración de las partes si es el caso. De lo contrario,  deja correo electrónico y Evidencia Reunión 2213100-FT-449 con_x000a_La retroalimentación efectuada y ajustes realizados..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_x000a_- 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Teniendo en cuenta los controles aplicados al proceso, el resultado frente a la probabilidad del riesgo (según mapa de calor), se ubica en una zona baja (probabilidad 1 e Impacto 1)._x000a__x000a_Es de señalar que, ante su potencial materialización, podrían disminuirse los efectos, aplicando las acciones de contingencia, mitigando el impacto en el objetivo del proceso de Internacionalizació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_x000a_- Realizar la gestión de coordinación para la aprobación de la acción con el sector/entidad e instancia de la alcaldía y actores internacionales para el Distrito y Bogotá Región._x000a_- Verificar que se realizaron los ajustes según modificación  recomendaciones realizadas  en el proceso de aprobar  el relacionamiento y cooperación internacional._x000a_- Realizar reuniones periódicas de seguimiento a  las actividades de relacionamiento y cooperación  ( Reuniones de área), para asegurar, que el desarrollo de la actividad de cooperación se realice según lo aprobado._x000a__x000a__x000a__x000a__x000a__x000a_- Actualizar el mapa de riesgos Gestión de Alianzas e Internacionalización de Bogotá"/>
    <s v="- Director(a) Distrital de Relaciones Internacionales_x000a_- Profesional de  la Dirección Distrital de Relaciones Internacionales_x000a_- Profesional de  la Dirección Distrital de Relaciones Internacionales  y/o Subdirección de proyección Internacional_x000a_- Director(a) Distrital de Relaciones Internacionales / Subdirección de Proyección Internacional_x000a__x000a__x000a__x000a__x000a__x000a_- Director(a) Distrital de Relaciones Internacionales"/>
    <s v="-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_x000a_- Correo de evidencia de la reunión_x000a_- Correo y /o  documento de ajuste a las observaciones realizadas _x000a_- Acta de reuniones realizadas y/o evidencia de reunión virtual_x000a__x000a__x000a__x000a__x000a__x000a_- Mapa de riesgo  Gestión de Alianzas e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1-02-19T00:00:00"/>
    <s v="Identificación del riesgo_x000a_Análisis antes de controles_x000a_Análisis de controles_x000a_Análisis después de controles_x000a_"/>
    <s v="Se modifica el objetivo del procedimiento_x000a_Se realiza nuevamente el análisis DOFA_x000a_Se modificaron las causas a raíz del los cambios a la matriz DOFA_x000a_Se modificó la descripción y explicación del riesgo_x000a_Se modificaron los controles preventivos y detectivos como resultado de las modificaciones de los controles en los procedimientos del proces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1-25T00:00:00"/>
    <s v="Identificación del riesgo_x000a__x000a__x000a__x000a_"/>
    <s v="Se ajusto la redacción en los puntos de control según los criterios definidos"/>
    <d v="2022-11-30T00:00:00"/>
    <s v="Identificación del riesgo_x000a__x000a__x000a__x000a_"/>
    <s v="Se asocia el riesgo al nuevo Mapa de procesos de la Secretaría General. "/>
    <s v=""/>
    <s v="_x000a__x000a__x000a__x000a_"/>
    <s v=""/>
    <s v=""/>
    <s v="_x000a__x000a__x000a__x000a_"/>
    <s v=""/>
    <s v=""/>
    <s v="_x000a__x000a__x000a__x000a_"/>
    <s v=""/>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x v="0"/>
    <s v="Ejecución y administración de procesos"/>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Alta (4)"/>
    <n v="0.8"/>
    <s v="Catastrófico (5)"/>
    <s v="Mayor (4)"/>
    <s v="Mayor (4)"/>
    <s v="Mayor (4)"/>
    <s v="Leve (1)"/>
    <s v="Moderado (3)"/>
    <s v="Catastrófico (5)"/>
    <n v="1"/>
    <s v="Extremo"/>
    <s v="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ayor (4)"/>
    <n v="0.75"/>
    <s v="Alto"/>
    <s v="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_x000a_- Mapa de riesgo  Gestión de Contratación,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incluyen causas internas y externas (incluyendo las DOFA) y se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19-10-17T00:00:00"/>
    <s v="_x000a_Análisis antes de controles_x000a_Análisis de controles_x000a_Análisis después de controles_x000a_Tratamiento del riesgo"/>
    <s v="Se incluyen las evidencias como soporte de la valoración de probabilidad por frecuencia._x000a_Se actualiza la valoración de los controles detectivos, teniendo en cuenta que ya fue implementada y documentada en los procedimientos respectivos, la guía para la estructuración de estudios y documentos previos._x000a_El impacto pasa a (1 insignificante) ya que las actividades de control detectivas cubren los efectos más significativos, reduciendo en dos cuadrantes el impacto inicial._x000a_Se actualiza la fecha de terminación del plan de mejoramiento, teniendo en cuenta las fechas establecidas en el aplicativo SIG."/>
    <d v="2020-03-27T00:00:00"/>
    <s v="Identificación del riesgo_x000a_Análisis antes de controles_x000a_Análisis de controles_x000a_Análisis después de controles_x000a_Tratamiento del riesgo"/>
    <s v="Se ajustó la redacción del evento y explicación del riesgo con el propósito de hacer claridad frente al proceso previo para adelantar la contratación un bien, servicio u obra que la entidad requiera._x000a_Se incluyo la causa &quot; Incumplimiento de los plazos de estructuración del proceso de selección&quot;_x000a_Se identificó el proyecto de inversión posiblemente afectado con la posible materialización del riesgo_x000a_Se incluyen perspectivas para los efectos(consecuencias) identificados_x000a_Se disminuye la calificación de probabilidad pasando de 5 a 3, dado que se materializó varias veces en el año pasado y en el actual no._x000a_Se reevaluó el impacto del riesgo el cual pasa a ser bajo a moderado dada la incidencia de su materialización_x000a_Se ajusta la penalización para los controles que requieren fortalecerse según el atributo de responsabilidad, ya que se incorporarán en los procedimientos que lo requieren. En este sentido, el riesgo queda con calificación de probabilidad (2 improbable) y valoración moderada._x000a_Se modificó la valoración después de controles de acuerdo con la probabilidad de impacto del riesgo pasando a moderada_x000a_Se sustraen las acciones ejecutadas a 2019._x000a_Se incluyó una acción preventiva con el fin de incluir nuevo punto de control._x000a_Se identifica la necesidad de reducir el riesgo, por tanto, se identifica y se formula el plan de tratamiento, consistente en adelantar 2 acciones preventivas"/>
    <d v="2020-12-04T00:00:00"/>
    <s v="_x000a__x000a_Análisis de controles_x000a_Análisis después de controles_x000a_Tratamiento del riesgo"/>
    <s v="_x000a_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En el análisis después de controles pasa de improbable a rara vez, teniendo en cuenta que los controles son fuertes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
    <s v=""/>
    <s v="_x000a__x000a__x000a__x000a_"/>
    <s v=""/>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x v="0"/>
    <s v="Ejecución y administración de procesos"/>
    <s v="No"/>
    <s v="- Alta rotación de personal generando retrasos en la curva de aprendizaje._x000a_- Debilidad de las estrategias de sensibilización y apropiación de las normas, directrices, modelos y sistemas_x000a_- Falta de aplicación de guías, manuales y procedimientos por parte de las áreas técnicas enfocados a la estructuración y/o revisión de documentos en la etapa precontractual, contractual y postcontractual_x000a_- Vacíos en la estructuración del proceso de selección en lo referente a los criterios técnicos, económicos, financieros y jurídicos.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Pérdida de credibilidad en la evaluación en los procesos de selección que adelanta la Secretaría General._x000a_- Incumplimiento de las metas y objetivos institucionales, afectando el cumplimiento en la metas regionales._x000a_- Sanciones por parte de un ente de control u otro ente regulador derivadas de un proceso de selección fallido._x000a_- Detrimento patrimonial por la utilización de recursos financieros que no satisfacen las necesidades iniciales._x000a_- Disposición de recursos financieros adicionales a fin de satisfacer las necesidades insatisfechas por una inadecuada selección de los oferente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edia (3)"/>
    <n v="0.6"/>
    <s v="Mayor (4)"/>
    <s v="Mayor (4)"/>
    <s v="Mayor (4)"/>
    <s v="Leve (1)"/>
    <s v="Leve (1)"/>
    <s v="Moderado (3)"/>
    <s v="Mayor (4)"/>
    <n v="0.8"/>
    <s v="Alto"/>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
    <s v="- 1 Los procedimientos 4231000-PR-284 &quot;Mínima cuantía&quot;, 4231000-PR-339 &quot;Selección Pública de Oferentes&quot;, 4231000-PR-338 &quot;Agregación de Demanda&quot;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_x0009_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_x000a_- 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_x000a_-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Base de revisión de la publicación en el SECOP del acto administrativo de conformación del Comité Evaluador_x000a_- Base de revisión de la publicación en el SECOP y/o Tienda Virtual del Estado Colombiano de los informes de evaluación de los procesos de selección _x000a__x000a__x000a__x000a__x000a__x000a__x000a__x000a__x000a_________________x000a__x000a__x000a__x000a__x000a__x000a__x000a__x000a__x000a__x000a__x000a_"/>
    <s v="01/03/2023_x000a_01/03/2023_x000a__x000a__x000a__x000a__x000a__x000a__x000a__x000a__x000a_________________x000a__x000a__x000a__x000a__x000a__x000a__x000a__x000a__x000a__x000a__x000a_"/>
    <s v="15/12/2023_x000a_15/12/2023_x000a__x000a__x000a__x000a__x000a__x000a__x000a__x000a__x000a_________________x000a__x000a__x000a__x000a__x000a__x000a__x000a__x000a__x000a__x000a__x000a_"/>
    <s v="-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_x000a_- Mapa de riesgo  Gestión de Contratación, actualizado."/>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d v="2020-03-27T00:00:00"/>
    <s v="Identificación del riesgo_x000a__x000a__x000a__x000a_"/>
    <s v="Se ajustó la actividad clave según lo descrito en el proceso._x000a_Se identificó el proyecto de inversión posiblemente afectado con la posible materialización del riesgo_x000a_Se incluyen perspectivas para los efectos(consecuencias) identificados_x000a_Cambio en la perspectiva y redacción al causa interna &quot;Falta de pericia en la verificación de las propuestas por parte del equipo de trabajo que integra el comité de evaluación.&quot; por &quot;Ambigüedad en la estructura del proceso de selección pública&quot;_x000a_Cambio en la redacción de la causa interna &quot;Falta de cuidado en la estructuración del proceso de selección en lo referente a los criterios técnicos, económicos, financieros y jurídicos.&quot; por  Vacíos en la estructuración del proceso de selección en lo referente a los criterios técnicos, económicos, financieros y jurídicos."/>
    <d v="2021-02-22T00:00:00"/>
    <s v="Identificación del riesgo_x000a__x000a_Análisis de controles_x000a__x000a_"/>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Análisis de controles_x000a__x000a_Tratamiento del riesgo"/>
    <s v="Se ajustó la actividad clave del riesgo de conformidad con la caracterización del proceso &quot;Gestión de contratación&quot;. _x000a_Se ajustó la redacción del responsable de ejecutar el control No 1 de acuerdo con lo mencionado en los procedimientos  4231000-PR-284 &quot;Mínima cuantía&quot;, 4231000-PR-339 &quot;Selección Pública de Oferentes&quot; y  4231000-PR-338 &quot;Agregación de Demanda&quot;_x000a_Se hizo claridad en la redacción del control No 2 la aplicabilidad del mismo cuando se ejecuta en un proceso bajo las modalidades de Licitación Pública, Concurso de Méritos, Selección Abreviada y/o Mínima Cuantía  y el llevado a cabo mediante Agregación de Demanda._x000a_Se incluyeron acciones de tratamiento del riesgo  para la vigencia  2023 "/>
    <s v=""/>
    <s v="_x000a__x000a__x000a__x000a_"/>
    <s v=""/>
    <s v=""/>
    <s v="_x000a__x000a__x000a__x000a_"/>
    <s v=""/>
    <s v=""/>
    <s v="_x000a__x000a__x000a__x000a_"/>
    <s v=""/>
    <s v=""/>
    <s v="_x000a__x000a__x000a__x000a_"/>
    <s v=""/>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Posibilidad de afectación económica (o presupuestal) por fallo en firme de detrimento patrimonial por parte de entes de control, debido a supervisión inadecuada de los contratos y/o convenios."/>
    <x v="0"/>
    <s v="Ejecución y administración de procesos"/>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Detrimento patrimonial por la utilización de recursos financieros para pagar servicios o productos que no cumplen con los requisitos técnicos solicitados en el marco de la ejecución del contra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Alta (4)"/>
    <n v="0.8"/>
    <s v="Moderado (3)"/>
    <s v="Menor (2)"/>
    <s v="Mayor (4)"/>
    <s v="Menor (2)"/>
    <s v="Moderado (3)"/>
    <s v="Moderado (3)"/>
    <s v="Mayor (4)"/>
    <n v="0.8"/>
    <s v="Alto"/>
    <s v="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Aleatoria_x000a_- Aleatori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33599999999999997"/>
    <s v="Moderado (3)"/>
    <n v="0.45000000000000007"/>
    <s v="Moderado"/>
    <s v="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Reporte de monitoreo indicando la materialización del riesgo de Posibilidad de afectación económica (o presupuestal) por fallo en firme de detrimento patrimonial por parte de entes de control, debido a supervisión inadecuada de los contratos y/o convenios.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20-03-27T00:00:00"/>
    <s v="Identificación del riesgo_x000a__x000a__x000a__x000a_Tratamiento del riesgo"/>
    <s v="Se ajustó la actividad clave según lo descrito en el proceso._x000a_Se cambió la categoría del riesgo, omisión a errores (fallas o deficiencias), dado que se considera que el riesgo se materializa._x000a_Se identificó el proyecto de inversión posiblemente afectado con la posible materialización del riesgo_x000a_Se incluyen perspectivas para los efectos(consecuencias) identificados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Identificación del riesgo_x000a_Análisis antes de controles_x000a_Análisis de controles_x000a_Análisis después de controles_x000a_Tratamiento del riesgo"/>
    <s v="Se complemento la explicación del riesgo en el entendido que era necesario incluir una actividad prioritaria en desarrollo de las actividades de supervisión como lo es la publicidad de la ejecución contractual a  través de la plataforma SECOP 2_x000a_De acuerdo a la inclusión de la revisión de una nueva actividad como lo es la publicidad de la ejecución contractual a  través de la plataforma SECOP 2, se hizo necesario revisar y actualizar el análisis de los controles_x000a_Se adelantó  la inclusión de nuevas actividades tanto preventivas como detectivas para mitigar el riesgo de la falta de publicación de la información Contractual en el SECOP2._x000a_En el análisis de impacto pasa de baja a moderada, en el entendido que los controles son débiles al no encontrarse documentado en los controles de los procedimientos actuales._x000a_Se incluyeron acciones para mitigar el riesgo de acuerdo a lo planteado."/>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
    <d v="2021-05-05T00:00:00"/>
    <s v="_x000a__x000a_Análisis de controles_x000a__x000a_"/>
    <s v="Se ajustó la redacción de la segunda actividad de control frente la probabilidad e impacto, de acuerdo con la actualización del procedimiento 4231000-PR-195 &quot;Interventoría y/o supervisión&quot;. De igual forma y en el entendido que dicha actividad ya se encuentra ajustada en dicho procedimiento para su documentación se actualizo, la calificación del diseño, ejecución y solidez del control."/>
    <d v="2021-09-10T00:00:00"/>
    <s v="Identificación del riesgo_x000a__x000a_Análisis de controles_x000a__x000a_"/>
    <s v="Se ajustó el análisis de los controles preventivos y detectivos respecto a la actividad No 1 respectivamente en el sentido que se agregó una evidencia esencial para el control  como lo es el &quot; certificado de cumplimiento- formato 4220000-FT431&quot; y se condicionan las mismas frente a su presentación con la expresión &quot;si a ello hubiere lugar&quot;._x000a__x000a_Teniendo en cuenta el perfil del proyecto de inversión  7873 ,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1"/>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1"/>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Tramitar la liquidación y/o terminación del contrato o convenio (si a ello hubiere lugar)"/>
    <s v="Posibilidad de afectación reputacional por sanción disciplinaria por parte de entes de Control, debido a  la supervisión inadecuada para adelantar el proceso de liquidación de los contratos o convenios que así lo requieran"/>
    <x v="0"/>
    <s v="Ejecución y administración de procesos"/>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aplicación de guías, manuales y procedimientos por parte de las áreas técnicas enfocados a la estructuración y/o revisión de documentos en la etapa precontractual, contractual y postcontractual_x000a_- Falta de conocimiento en el manejo de las herramientas contractuales existentes para adelantar los procesos y hacer seguimiento a los contratos que celebre la entidad.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Cambio constante de las plataformas establecidas para llevar a cabo procesos de contratación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Moderado (3)"/>
    <s v="Menor (2)"/>
    <s v="Mayor (4)"/>
    <s v="Leve (1)"/>
    <s v="Leve (1)"/>
    <s v="Moderado (3)"/>
    <s v="Mayor (4)"/>
    <n v="0.8"/>
    <s v="Alto"/>
    <s v="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
    <s v="- 1 El procedimiento 42321000-PR-022 &quot;Liquidación de contrato/convenio&quot; indica que el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registra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_x000a_- 2 El procedimiento 42321000-PR-022 &quot;Liquidación de contrato/convenio&quot;  indica que  el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delantar mesas bimestrales con los enlaces de las áreas ordenadoras del gasto a fin de realizar seguimiento a la liquidación de los contratos en los tiempos establecidos por la norma y resolver dudas respecto a este tema.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 realización de las mesas bimestrale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_x000a_-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_x000a_- Solicit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_x000a_- Solicitud radicada de informe de actividades de liquidación al supervisor del contrato o convenio_x000a_- Comunicación de solicitud de medidas jurídicas y/o administrativas que permitan el restablecimiento de la situación generada por la materialización del riesgo._x000a__x000a__x000a__x000a__x000a__x000a__x000a_- Mapa de riesgo  Gestión de Contratación, actualizado."/>
    <d v="2020-03-27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incluyeron nuevas actividades conducentes a prevenir el riesgo."/>
    <d v="2021-02-22T00:00:00"/>
    <s v="Identificación del riesgo_x000a__x000a_Análisis de controles_x000a__x000a_"/>
    <s v="Se modificó la asociación del riesgo a proyectos de inversión, seleccionando la opción &quot;Sin asociación a los proyectos de inversión&quot;._x000a_Se incluyó una evidencia en el control detectivo del riesgo la cual se encuentra documentada en el procedimiento 2321000-PR-022 Liquidación de contrato/convenio._x000a_Se retiraron los controles detectivos de la auditoría de gestión y de calidad del riesgo en los controles detectivos_x000a_Se realizó reprogramación de las fechas de inicio de las acciones de tratamiento definidas para la vigencia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definieron acciones de tratamiento."/>
    <d v="2022-12-02T00:00:00"/>
    <s v="Identificación del riesgo_x000a__x000a_Análisis de controles_x000a__x000a_Tratamiento del riesgo"/>
    <s v="Se ajustó la actividad clave del riesgo de conformidad con la caracterización del proceso &quot;Gestión de contratación&quot;. _x000a_Se ajustó la redacción del control No 2 de acuerdo a lo descrito en e procedimiento &quot;42321000-PR-022 &quot;Liquidación de contrato/convenio&quot;_x000a_Se incluyó una acción de tratamiento del riesgo para la vigencia  2023 "/>
    <s v=""/>
    <s v="_x000a__x000a__x000a__x000a_"/>
    <s v=""/>
    <s v=""/>
    <s v="_x000a__x000a__x000a__x000a_"/>
    <s v=""/>
    <s v=""/>
    <s v="_x000a__x000a__x000a__x000a_"/>
    <s v=""/>
    <s v=""/>
    <s v="_x000a__x000a__x000a__x000a_"/>
    <s v=""/>
    <s v=""/>
    <s v="_x000a__x000a__x000a__x000a_"/>
    <s v=""/>
    <s v=""/>
    <s v="_x000a__x000a__x000a__x000a_"/>
    <s v=""/>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as garantías contractuales"/>
    <s v="Posibilidad de afectación económica (o presupuestal) por fallos judiciales y/o sanciones de entes de control, debido a incumplimiento legal en la aprobación del perfeccionamiento y ejecución contractual"/>
    <x v="0"/>
    <s v="Ejecución y administración de procesos"/>
    <s v="No"/>
    <s v="- Debilidad de las estrategias de sensibilización y apropiación de las normas, directrices, modelos y sistemas_x000a_- Alta rotación de personal generando retrasos en la curva de aprendizaje._x000a_- Falta de conocimiento en el manejo de las herramientas contractuales existentes para adelantar los procesos y hacer seguimiento a los contratos que celebre la entidad._x000a__x000a__x000a__x000a__x000a__x000a__x000a_"/>
    <s v="- Cambios constantes en la normativa y falta de claridad en la interpretación de la misma._x000a__x000a__x000a__x000a__x000a__x000a__x000a__x000a__x000a_"/>
    <s v="- Sanción por parte de un ente de control u otro ente regulador._x000a_- Afectación económica por no respaldar los compromisos contractuales que la entidad adquirió_x000a_- Incumplimiento de las obligaciones de la entidad para asegurar  la correcta ejecución de las obligaciones contractuales por la falta o deficiente verificación de los requisitos de perfeccionamiento de los contratos o conveni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Alta (4)"/>
    <n v="0.8"/>
    <s v="Moderado (3)"/>
    <s v="Moderado (3)"/>
    <s v="Mayor (4)"/>
    <s v="Leve (1)"/>
    <s v="Leve (1)"/>
    <s v="Menor (2)"/>
    <s v="Mayor (4)"/>
    <n v="0.8"/>
    <s v="Alto"/>
    <s v="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
    <s v="- 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_x000a_- 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_x000a_- 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oderado (3)"/>
    <n v="0.60000000000000009"/>
    <s v="Moderado"/>
    <s v="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_x000a__x000a__x000a__x000a__x000a__x000a__x000a__x000a_________________x000a__x000a__x000a__x000a__x000a__x000a__x000a__x000a__x000a__x000a__x000a_"/>
    <s v="- Director de Contratación_x000a_- Director de Contratación_x000a__x000a__x000a__x000a__x000a__x000a__x000a__x000a__x000a_________________x000a__x000a__x000a__x000a__x000a__x000a__x000a__x000a__x000a__x000a__x000a_"/>
    <s v="- Base de revisión aleatoria de los memorandos de solicitud de registro presupuestal  con los resultados de la revisión_x000a_- Base de revisión aleatoria de los memorandos de inicio de ejecución de contratos, aceptación de oferta o convenios, así como del diligenciamiento adecuado del formato 4231000-FT-960, con los resultados de la revisión_x000a__x000a__x000a__x000a__x000a__x000a__x000a__x000a__x000a_________________x000a__x000a__x000a__x000a__x000a__x000a__x000a__x000a__x000a__x000a__x000a_"/>
    <s v="01/02/2023_x000a_01/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_x000a_- Solicitar a los funcionarios encargados de adelantar el procedimiento, la presentación de un informe en donde describan jurídicamente el alcance de la materialización del riesgo en cada caso y propongan la subsanación del mismo.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Reporte de monitoreo indicando la materialización del riesgo de Posibilidad de afectación económica (o presupuestal) por fallos judiciales y/o sanciones de entes de control, debido a incumplimiento legal en la aprobación del perfeccionamiento y ejecución contractual_x000a_- Solicitud radicada bajo memorando que describa jurídicamente el alcance de la materialización del riesgo en cada caso y contenga la propuesta de subsanación del mismo._x000a_- Documento de medida jurídicas y/o administrativas que permitan el restablecimiento de la situación generada por la materialización del riesgo._x000a__x000a__x000a__x000a__x000a__x000a__x000a_- Mapa de riesgo  Gestión de Contratación, actualizado."/>
    <d v="2020-03-27T00:00:00"/>
    <s v="Identificación del riesgo_x000a_Análisis antes de controles_x000a_Análisis de controles_x000a_Análisis después de controles_x000a_Tratamiento del riesgo"/>
    <s v="Creación del riesgo y aprobación del mapa de riesgos del proceso Contratación."/>
    <d v="2020-12-04T00:00:00"/>
    <s v="_x000a__x000a__x000a__x000a_Tratamiento del riesgo"/>
    <s v="Se actualizaron las actividades preventivas del riesgo."/>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
    <d v="2021-06-28T00:00:00"/>
    <s v="_x000a_Análisis antes de controles_x000a__x000a_Análisis después de controles_x000a_Tratamiento del riesgo"/>
    <s v="Se modificó la frecuencia del riesgo frente a la probabilidad (antes de controles) en el entendido que el riesgo se materializó más de una vez en el presente año._x000a_Se modificó la escala de probabilidad después de controles de acuerdo a la materialización del riesgo y a la modificación realizada antes de controles_x000a_La valoración del riesgo después de controles pasó de ser baja a moderada. _x000a_Se genera una nueva acción de tratamiento del riesgo materializado, en el entendido que es necesario  crear un nuevo control preventivo y esto conlleva a una actualización de algunos procedimientos del proceso. _x000a_"/>
    <d v="2021-09-10T00:00:00"/>
    <s v="Identificación del riesgo_x000a__x000a__x000a__x000a_"/>
    <s v="_x000a_Teniendo en cuenta el perfil del proyecto de inversión  7873 ,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
    <s v=""/>
    <s v="_x000a__x000a__x000a__x000a_"/>
    <s v=""/>
    <s v=""/>
    <s v="_x000a__x000a__x000a__x000a_"/>
    <s v=""/>
    <s v=""/>
    <s v="_x000a__x000a__x000a__x000a_"/>
    <s v=""/>
    <s v=""/>
    <s v="_x000a__x000a__x000a__x000a_"/>
    <s v=""/>
    <s v=""/>
    <s v="_x000a__x000a__x000a__x000a_"/>
    <s v=""/>
  </r>
  <r>
    <x v="7"/>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reputacional por sanción de un ente de control o regulador , debido a errores (fallas o deficiencias) en la generación de la cuenta mensual de almacén con destino a la Subdirección Financiera"/>
    <x v="0"/>
    <s v="Ejecución y administración de procesos"/>
    <s v="No"/>
    <s v="- Dificultad en la articulación de actividades comunes a las dependencias._x000a_- Los comprobantes de ingreso y egreso de bienes y consolidados que se requieren para preparar y generar la cuenta de almacén  no son oportunos, suficientes, claros, completos o de calidad._x000a_- La información de entrada que se requiere para desarrollar las actividades no es completa o de calidad._x000a_- Omisión o incumplimiento de procedimientos para agilizar trámites._x000a__x000a__x000a__x000a__x000a__x000a_"/>
    <s v="- Fallas  en software. _x000a_- Las herramientas tecnológicas son insuficientes para atender las necesidades del proceso (Hardware: Equipos y herramientas. Software, sistemas de información aplicativos y soluciones ofimáticas es insuficiente.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Baja (2)"/>
    <n v="0.4"/>
    <s v="Leve (1)"/>
    <s v="Leve (1)"/>
    <s v="Menor (2)"/>
    <s v="Menor (2)"/>
    <s v="Menor (2)"/>
    <s v="Leve (1)"/>
    <s v="Menor (2)"/>
    <n v="0.4"/>
    <s v="Moderado"/>
    <s v="La valoración antes de controles por exposición tuvo como resultado &quot;baja&quot; sin embargo, en la escala de impacto quedó en &quot;mayor&quot; en consecuencia la zona resultante del riesgo quedo en zona &quot;Alta&quot;."/>
    <s v="- 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_x000a_- 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diferencias presentadas en la información de la cuenta mensual de almacén, remitidas por la Subdirección Financiera._x000a_- 2 El mapa de riesgos del proceso Gestión de Recursos Físicos indica que el Subdirector (a) de Servicios Administrativos, autorizado(a) por el Manual de Funciones y Competencias Laborales, cada vez que se identifique la materialización del riesgo solicita soporte a la ingeniera(o) desarrollador(a) del SAI - SAE para realizar las modificaciones pertinentes._x000a_- 3 El mapa de riesgos del proceso Gestión de Recursos Físicos indica que el Subdirector (a) de Servicios Administrativos, autorizado(a) por el Manual de Funciones y Competencias Laborales, cada vez que se identifique la materialización del riesgo remite la cuenta con los ajustes requerido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_x000a_- Documentos revisados y escaneados en el SAI_x000a_- Correo con solicitud soporte del sistema de Información SAI a OTIC_x000a_- Documentos revisados y escaneados en el SAI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_x000a_"/>
    <s v="Se define una actividad de control como detectiva y definición de Plan de Contingencia."/>
    <d v="2019-11-07T00:00:00"/>
    <s v="_x000a_Análisis antes de controles_x000a__x000a_Análisis después de controles_x000a_"/>
    <s v="Al calificar la probabilidad de riesgos por frecuencia, disminuyó la probabilidad de probable a rara vez, en consecuencia, la zona resultante bajó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Cuenta Mensual de almacén,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
    <s v=""/>
    <s v="_x000a__x000a__x000a__x000a_"/>
    <s v=""/>
    <s v=""/>
    <s v="_x000a__x000a__x000a__x000a_"/>
    <s v=""/>
    <s v=""/>
    <s v="_x000a__x000a__x000a__x000a_"/>
    <s v=""/>
  </r>
  <r>
    <x v="7"/>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1"/>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7"/>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1"/>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a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1/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7"/>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Ejecutar tareas del mantenimiento de la infraestructura tecnológica_x000a_Fase (actividad): Actualizar y ampliar los servicios tecnológicos de la Secretaria General  y  Optimizar sistemas de información y de gestión de datos de la Secretaria Gener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x v="0"/>
    <s v="Fallas tecnológicas"/>
    <s v="No"/>
    <s v="- Fallas de conectividad e interoperabilidad. _x000a_- Fallos y caídas del servidor que soporta la plataforma LMS._x000a_- Obsolescencia tecnológica._x000a_- Falta de Coherencia entre lo documentado en los procesos y la ejecución.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a__x000a__x000a__x000a__x000a_"/>
    <s v="- Altos costos de la tecnología.  _x000a_- Fenómenos naturales o climáticos que pongan en riesgo la infraestructura, continuidad de prestación de servicios de la entidad, confidencialidad, integridad y disponibilidad de la información. _x000a__x000a__x000a__x000a__x000a__x000a__x000a__x000a_"/>
    <s v="- Falla en los equipos de computo que soportan la información de misión critica de la entidad, que podría causar pérdida de información._x000a_- Interrupción en la prestación de servicios tecnológicos y de atención a la ciudadanía. _x000a_- Daños o destrucción de activos que afectan el patrimonio de la Entidad._x000a_- Quejas o reclamos por parte de los usua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2 Transformación digital y gestión TIC_x000a__x000a__x000a__x000a_"/>
    <s v="Baja (2)"/>
    <n v="0.4"/>
    <s v="Leve (1)"/>
    <s v="Menor (2)"/>
    <s v="Menor (2)"/>
    <s v="Moderado (3)"/>
    <s v="Menor (2)"/>
    <s v="Leve (1)"/>
    <s v="Moderado (3)"/>
    <n v="0.6"/>
    <s v="Moderado"/>
    <s v="La valoración del riesgo antes de control quedó en escala de probabilidad &quot;BAJA&quot; y continúa de impacto MODERADO, toda vez que afecta los aspectos: financiero bajo, indisponibilidad de la información lo que lo continúa ubicando al riesgo en zona resultante  MODERADO. (3,2)"/>
    <s v="- 1  El procedimiento _x0009_2213200-PR-104_x0009_Mantenimiento de la Infraestructura Tecnológica PC#6 indica que Profesional de la Oficina TIC asignado, autorizado(a) por Jefe de la Oficina de Tecnologías de la información y las comunicaciones, Cada vez que se ejecute el mantenimiento_x0009_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_x0009_. De lo contrario, se recibe a satisfacción el mantenimiento ejecutado._x000a_- 2  El procedimiento _x0009_2213200-PR-104_x0009_Mantenimiento de la Infraestructura Tecnológica PC#6 indica que Profesional de la Oficina TIC asignado, autorizado(a) por Jefe de la Oficina de Tecnologías de la información y las comunicaciones, Cada vez que se ejecute el mantenimiento_x0009_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_x0009_. De lo contrario, se recibe a satisfacción el mantenimiento ejecut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oderado (3)"/>
    <n v="0.44999999999999996"/>
    <s v="Moderado"/>
    <s v="La valoración del riesgo después de controles quedó en MUY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3,1)"/>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plicativo DARUMA) Revisar la precisión de las evidencias que se generan como resultado de la aplicación del control del procedimiento 2213200-PR-104_x000a__x000a__x000a__x000a__x000a__x000a__x000a__x000a__x000a__x000a_________________x000a__x000a__x000a__x000a__x000a__x000a__x000a__x000a__x000a__x000a__x000a_"/>
    <s v="- Jefe de la OTIC_x000a__x000a__x000a__x000a__x000a__x000a__x000a__x000a__x000a__x000a_________________x000a__x000a__x000a__x000a__x000a__x000a__x000a__x000a__x000a__x000a__x000a_"/>
    <s v="- Procedimiento 2213200-PR-104 Modificado_x000a__x000a__x000a__x000a__x000a__x000a__x000a__x000a__x000a__x000a_________________x000a__x000a__x000a__x000a__x000a__x000a__x000a__x000a__x000a__x000a__x000a_"/>
    <s v="01/01/2023_x000a__x000a__x000a__x000a__x000a__x000a__x000a__x000a__x000a__x000a_________________x000a__x000a__x000a__x000a__x000a__x000a__x000a__x000a__x000a__x000a__x000a_"/>
    <s v="30/05/2023_x000a__x000a__x000a__x000a__x000a__x000a__x000a__x000a__x000a__x000a_________________x000a__x000a__x000a__x000a__x000a__x000a__x000a__x000a__x000a__x000a__x000a_"/>
    <s v="-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_x000a_- Determinar las acciones a seguir conforme al análisis de los hechos para subsanar de manera inmediata_x000a__x000a__x000a__x000a__x000a__x000a__x000a__x000a_- Actualizar el mapa de riesgos Gestión de Recursos Físicos"/>
    <s v="- Subdirector(a) de Servicios Administrativos y Oficina de Tecnologías de la Información y las Comunicaciones_x000a_- Jefe Oficina de Tecnologías de la Información y las Comunicaciones_x000a__x000a__x000a__x000a__x000a__x000a__x000a__x000a_- Subdirector(a) de Servicios Administrativos y Oficina de Tecnologías de la Información y las Comunicaciones"/>
    <s v="-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_x000a_- Acta o evidencia de reunión _x000a__x000a__x000a__x000a__x000a__x000a__x000a__x000a_- Mapa de riesgo  Gestión de Recursos Fís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2T00:00:00"/>
    <s v="Identificación del riesgo_x000a__x000a__x000a__x000a_"/>
    <s v=" Se asocia el riesgo al nuevo Mapa de procesos de la Secretaría General."/>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r>
  <r>
    <x v="7"/>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Gestionar el mantenimiento de bienes muebles e inmuebles"/>
    <s v="Posibilidad de afectación reputacional por ausencia o retrasos  en los mantenimientos de las edificaciones, maquinaria y equipos de la Entidad, debido a decisiones erróneas o no acertadas en la priorización para su intervención"/>
    <x v="0"/>
    <s v="Ejecución y administración de procesos"/>
    <s v="No"/>
    <s v="- Dificultades en el  seguimiento  frente al estado de avance de los contratos de mantenimiento suscritos y en ejecución, pertenecientes al proceso._x000a_- Inadecuada planeación para el mantenimiento_x000a_- Alta rotación de personal y dificultades en la transferencia de conocimiento entre los servidores y/o contratistas que participan en el proceso, en virtud de vinculación, retiro o reasignación de roles._x000a_- Se requiere revisar, ajustar, simplificar actividades y reasignar labores internas, en la información documentada del proceso._x000a__x000a__x000a__x000a__x000a__x000a_"/>
    <s v="- Riesgos de daño a la infraestructura física de la entidad por situaciones de orden público y/o desastres naturales._x000a_- Falta de recursos que podría darse por los recortes presupuestales que influiría notablemente en la sostenibilidad del proceso._x000a_- Los clientes pueden realizar solicitudes fuera del alcance del proceso y hacer evaluaciones subjetivas._x000a__x000a__x000a__x000a__x000a__x000a__x000a_"/>
    <s v="- Detrimento patrimonial_x000a_- Insatisfacción por parte de los usuarios interno y externos_x000a_- Pérdida de confianza por parte de los usuarios internos y externos_x000a_- Incumplimiento de metas establecid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Alta (4)"/>
    <n v="0.8"/>
    <s v="Menor (2)"/>
    <s v="Moderado (3)"/>
    <s v="Menor (2)"/>
    <s v="Moderado (3)"/>
    <s v="Moderado (3)"/>
    <s v="Menor (2)"/>
    <s v="Moderado (3)"/>
    <n v="0.6"/>
    <s v="Alto"/>
    <s v="Se determina la probabilidad (4 Alta)  teniendo en cuenta el número de veces que se ejecuta la actividad clave durante el año. El impacto (3 Moderado) obedece al análisis de las consecuencias de las diferentes perspectivas de acuerdo con la metodología."/>
    <s v="- 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_x000a_- 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_x000a_- 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_x000a_- 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_x000a_- 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_x000a_- 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_x000a_- 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_x000a_- 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Detectivo_x000a_- Detectivo_x000a_- Detectivo_x000a_- Detectivo_x000a__x000a__x000a__x000a__x000a__x000a__x000a__x000a__x000a__x000a__x000a__x000a_"/>
    <s v="25%_x000a_25%_x000a_25%_x000a_25%_x000a_1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30%_x000a_30%_x000a_30%_x000a_30%_x000a__x000a__x000a__x000a__x000a__x000a__x000a__x000a__x000a__x000a__x000a__x000a_"/>
    <s v="- 1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reformula la priorización  de los mantenimientos de las edificaciones, maquinaria y equipos._x000a_- 2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893567999999998E-2"/>
    <s v="Menor (2)"/>
    <n v="0.33749999999999997"/>
    <s v="Bajo"/>
    <s v="Se determina la probabilidad (Muy baja 1) ya que las actividades de control preventivas son fuertes y mitigan la mayoría de las causas. El impacto  (menor 2) ya que las actividades de control  cubren los efectos más significativos, reduciendo el impacto inicial para una valoración después de los controles a (Moderado)."/>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_x000a_- Reformular la priorización  de los mantenimientos de las edificaciones, maquinaria y equipos_x000a_- Priorizar los servicios no ejecutados de acuerdo a la criticidad del incumplimiento ajustando las actividades de los mantenimientos para realizarlos en el menor tiempo posible_x000a__x000a__x000a__x000a__x000a__x000a__x000a_- Actualizar el mapa de riesgos Gestión de Recursos Físicos"/>
    <s v="- Subdirector(a) de Servicios Administrativos y Oficina de Tecnologías de la Información y las Comunicaciones_x000a_- Profesional de la Dirección Administrativa y Financiera, Director(a) Administrativo y Financiero o Subdirector(a)  de Servicios Administrativos_x000a_- Profesional de la Dirección Administrativa y Financiera, Director(a) Administrativo y Financiero o Subdirector(a)  de Servicios Administrativos_x000a__x000a__x000a__x000a__x000a__x000a__x000a_- Subdirector(a) de Servicios Administrativos y Oficina de Tecnologías de la Información y las Comunicaciones"/>
    <s v="-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_x000a__x000a__x000a__x000a__x000a__x000a_- Mapa de riesgo  Gestión de Recursos Físicos, actualizado."/>
    <d v="2019-05-07T00:00:00"/>
    <s v="Identificación del riesgo_x000a_Análisis antes de controles_x000a_Análisis de controles_x000a_Análisis después de controles_x000a_Tratamiento del riesgo"/>
    <s v="Creación del mapa de riesgos. Se identifica nuevo riesgo, dando  respuesta a la acción preventiva No, 51. Se define plan de mitigación."/>
    <d v="2019-10-30T00:00:00"/>
    <s v="_x000a_Análisis antes de controles_x000a__x000a__x000a_Tratamiento del riesgo"/>
    <s v="Se ajustó la calificación de probabilidad de factible a frecuente,  lo que redujo su escala de probabilidad de posible a rara vez y en consecuencia disminuyó zona resultante de  extrema a alta._x000a_Se ajustaron las fechas de finalización de las acciones"/>
    <d v="2020-03-12T00:00:00"/>
    <s v="Identificación del riesgo_x000a__x000a__x000a__x000a_Tratamiento del riesgo"/>
    <s v="Se modifica la categoría en el nombre del riesgo y su descripción._x000a_Se incluyen los proyectos de inversión posiblemente afectados._x000a_Se ajustan las causas y efectos y se incluyen sus perspectivas._x000a_Se ajusta el Plan de contingencia._x000a_Se ajustan las fechas de las acciones de acuerdo con el aplicativo SIG."/>
    <d v="2020-08-28T00:00:00"/>
    <s v="Identificación del riesgo_x000a__x000a_Análisis de controles_x000a__x000a_Tratamiento del riesgo"/>
    <s v="Se ajusta la categoría del riesgo._x000a_Se realiza el ajuste a las actividades de control preventivas No. 2, 5 y 6, se incluyen las actividades de control detectivo No. 9 y 10.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Identificación del riesgo_x000a_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Identificación del riesgo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exposición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1, 2, 3, de tipo preventivo y N° 5 y 6, de tipo detectivo, que se encuentran documentadas en el procedimiento PR-154 Mantenimiento de las Edificaciones, que fue actualizado en junio de 2022 a su versión 10, para su correspondencia exacta en forma de redacción."/>
    <d v="2022-12-03T00:00:00"/>
    <s v="Identificación del riesgo_x000a__x000a__x000a__x000a_"/>
    <s v="Se asocia el riesgo al nuevo Mapa de procesos de la Secretaría General."/>
    <s v=""/>
    <s v="_x000a__x000a__x000a__x000a_"/>
    <s v=""/>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Administrar los servicios de apoyo logístico a la gestión de la Entidad"/>
    <s v="Posibilidad de afectación reputacional por pérdida de credibilidad en la atención a las solicitudes de servicios administrativos, debido a errores (fallas o deficiencias) en la prestación de servicios administrativos."/>
    <x v="0"/>
    <s v="Ejecución y administración de procesos"/>
    <s v="No"/>
    <s v="- Dificultades en el  seguimiento  frente al estado de avance de los contratos, suscritos y en ejecución, pertenecientes al proceso._x000a_- Falta de actualización de algunos sistemas (interfaz, accesibilidad, disponibilidad) que interactúan con los procesos._x000a_- Alta rotación de personal y dificultades en la transferencia de conocimiento entre los servidores y/o contratistas que participan en el proceso, en virtud de vinculación, retiro o reasignación de roles._x000a_- Debilidades en la articulación y comunicación en la operación de las actividades que se gestionan al interior  del proceso._x000a_- No se cuenta con la cultura sobre el uso de la herramienta y los tiempos requeridos para la solicitudes de los servicios_x000a__x000a__x000a__x000a__x000a_"/>
    <s v="- Cambios en las plataformas tecnológicas, fallas en software, hardware e infraestructura externa o ataques informáticos generando  pérdidas de información._x000a_- Riesgos de daño a la infraestructura física de la entidad por situaciones de orden público y/o desastres naturales, que afectan la continuidad de prestación de servicios de la entidad.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Alta (4)"/>
    <n v="0.8"/>
    <s v="Leve (1)"/>
    <s v="Moderado (3)"/>
    <s v="Menor (2)"/>
    <s v="Menor (2)"/>
    <s v="Menor (2)"/>
    <s v="Leve (1)"/>
    <s v="Moderado (3)"/>
    <n v="0.6"/>
    <s v="Alto"/>
    <s v="Se determina la probabilidad (Alta)  teniendo en cuenta el número de veces que se ejecuta la actividad clave durante el año. El impacto (Moderado) obedece al análisis de las consecuencias de las diferentes perspectivas de acuerdo con la metodología."/>
    <s v="- 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_x000a_- 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_x000a_- 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_x000a_- 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_x000a_- 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_x000a_- 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Detectivo_x000a_- Detectivo_x000a_- Preventivo_x000a_- Detectivo_x000a_- Preventivo_x000a__x000a__x000a__x000a__x000a__x000a__x000a__x000a__x000a__x000a__x000a__x000a__x000a__x000a_"/>
    <s v="25%_x000a_15%_x000a_15%_x000a_25%_x000a_15%_x000a_2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30%_x000a_30%_x000a_40%_x000a_30%_x000a_40%_x000a__x000a__x000a__x000a__x000a__x000a__x000a__x000a__x000a__x000a__x000a__x000a__x000a__x000a_"/>
    <s v="- 1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_x000a_- 2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_x000a_- 3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5.9270399999999987E-2"/>
    <s v="Menor (2)"/>
    <n v="0.25312499999999999"/>
    <s v="Bajo"/>
    <s v="Se determina la probabilidad (Muy baja 1) ya que las actividades de control preventivas son fuertes y mitigan la mayoría de las causas. El impacto  (2 menor) ya que las actividades de control cubren los efectos más significativos."/>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_x000a_- Priorizar los servicios no ejecutados o ejecutados con fallas  para realizarlos en el menor tiempo posible_x000a_- Informar las fallas presentadas en la prestación del servicio a la empresa contratada cuando aplique y solicitar el correctivo pertinente._x000a_- Contactar al usuario para ampliar la información de la calificación del valor insatisfecho del  servicio y trasladar al competente en aras de mejorar el servicio._x000a__x000a__x000a__x000a__x000a__x000a_- Actualizar el mapa de riesgos Gestión de Servicios Administrativos y Tecnológicos"/>
    <s v="- Subdirector(a) de Servicios Administrativos y Oficina de Tecnologías de la Información y las Comunicaciones_x000a_- Profesional o Auxiliar administrativo de la Subdirección de Servicios Administrativos_x000a_- Profesional o Auxiliar administrativo de la Subdirección de Servicios Administrativos_x000a_- Profesional o Auxiliar administrativo de la Subdirección de Servicios Administrativos_x000a__x000a__x000a__x000a__x000a__x000a_- Subdirector(a) de Servicios Administrativos y Oficina de Tecnologías de la Información y las Comunicaciones"/>
    <s v="-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_x000a_- Servicio prestado_x000a_- Correo o memorando electrónico con el reporte_x000a_- Correo electrónico_x000a__x000a__x000a__x000a__x000a__x000a_- Mapa de riesgo  Gestión de Servicios Administrativos y Tecnológicos, actualizado."/>
    <d v="2018-09-06T00:00:00"/>
    <s v="Identificación del riesgo_x000a_Análisis antes de controles_x000a_Análisis de controles_x000a_Análisis después de controles_x000a_Tratamiento del riesgo"/>
    <s v="Creación del mapa de riesgos."/>
    <d v="2019-05-07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ngencia"/>
    <d v="2019-10-30T00:00:00"/>
    <s v="Identificación del riesgo_x000a_Análisis antes de controles_x000a_Análisis de controles_x000a_Análisis después de controles_x000a_Tratamiento del riesgo"/>
    <s v="Se ajustó el nombre del riesgos según los servicios_x000a_Se ajustó la actividad clave del riesgo _x000a_Se ajustó la calificación de probabilidad de factible a frecuente, lo que redujo la escala de probable a rara vez, en consecuencia disminuyó la zona resultante de externa a alta._x000a_Se incluyó una actividad de control referente a uso de espacios_x000a_La valoración del riesgo después de controles se redujo de alto a moderado._x000a_Se ajustaron las fechas de finalización de las acciones"/>
    <d v="2020-03-12T00:00:00"/>
    <s v="Identificación del riesgo_x000a_Análisis antes de controles_x000a_Análisis de controles_x000a__x000a_Tratamiento del riesgo"/>
    <s v="Se incluyeron los proyectos de inversión que se pueden ver afectados._x000a_Se ajustaron las causas internas, externas y efectos_x000a_Se eliminó un riesgo estratégico que se puede ver afectado._x000a_Se modificó la frecuencia. Su resultado incrementó la escala de insignificante a catastrófico._x000a_Se incluyó el punto de control de Supervisión de contratos_x000a_Se modificó la fecha de cierre de acciones de acuerdo con el aplicativo SIG"/>
    <d v="2020-08-28T00:00:00"/>
    <s v="_x000a__x000a_Análisis de controles_x000a__x000a_Tratamiento del riesgo"/>
    <s v="Se realiza el ajuste a las actividades de control preventivas No. 3 y la actividad de control detectiva No. 5 y 7 del procedimiento 153, se incluyen las actividades de control detectivo No. 5 y 8 del procedimiento No. 152.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se ha presentado más de una vez en el presente año, así mismo se registran las evidencias que soportan su elección para la vigencia 2020._x000a_Se incluyó una nueva acción preventiva asociada a la revisión integral del riesgo para la vigencia  2021."/>
    <d v="2021-02-16T00:00:00"/>
    <s v="Identificación del riesgo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exposición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eliminó la actividad de control N° 4, de tipo detectivo, asociada al procedimiento PR-195 &quot;Interventoría y/o supervisión&quot;."/>
    <d v="2022-12-14T00:00:00"/>
    <s v="Identificación del riesgo_x000a__x000a__x000a__x000a_"/>
    <s v="Se asocia el riesgo al nuevo Mapa de procesos de la Secretaría General._x000a_Se cambia el nombre del  riesgo_x000a_Se realizó ajuste en las causas internas y externas según el análisis DOFA del nuevo proceso  gestión de servicios administrativos."/>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1"/>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  respecto a la asignación de rubros.              _x000a__x000a__x000a__x000a__x000a__x000a__x000a__x000a__x000a__x000a__x000a__x000a__x000a__x000a__x000a__x000a__x000a__x000a__x000a__x000a__x000a_________________x000a__x000a__x000a__x000a__x000a__x000a__x000a__x000a__x000a__x000a__x000a_"/>
    <s v="- Subdirector(a) de Servicios Administrativos_x000a__x000a__x000a__x000a__x000a__x000a__x000a__x000a__x000a__x000a__x000a__x000a__x000a__x000a__x000a__x000a__x000a__x000a__x000a__x000a__x000a_________________x000a__x000a__x000a__x000a__x000a__x000a__x000a__x000a__x000a__x000a__x000a_"/>
    <s v="- Procedimiento 4233100-PR-382  &quot;Manejo de la Caja Menor” actualizado_x000a__x000a__x000a__x000a__x000a__x000a__x000a__x000a__x000a__x000a__x000a__x000a__x000a__x000a__x000a__x000a__x000a__x000a__x000a__x000a__x000a_________________x000a__x000a__x000a__x000a__x000a__x000a__x000a__x000a__x000a__x000a__x000a_"/>
    <s v="15/02/2023_x000a__x000a__x000a__x000a__x000a__x000a__x000a__x000a__x000a__x000a__x000a__x000a__x000a__x000a__x000a__x000a__x000a__x000a__x000a__x000a__x000a_________________x000a__x000a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Gestionar requerimientos, necesidades y/o solicitudes tecnológicas._x000a_Fase (Producto): Servicios de Información para la implementación de la Estrategia de Gobierno digital - Proyecto de inversión 7872 &quot;Transformación Digital y gestión TIC &quot;"/>
    <s v="Posibilidad de afectación reputacional por baja disponibilidad de los servicios tecnológicos, debido a errores (Fallas o Deficiencias)  en la administración y gestión de los recursos de infraestructura tecnológica"/>
    <x v="0"/>
    <s v="Fallas tecnológicas"/>
    <s v="No"/>
    <s v="- Incumplimientos en ejecución de contratos de mantenimiento de la Infraestructura tecnológica._x000a_- Deficiencia en la atención del servicio de mesa de ayuda._x000a_- Falla en los equipos que soportan Infraestructura tecnológica._x000a_- Obsolescencia tecnológica._x000a__x000a__x000a__x000a__x000a__x000a_"/>
    <s v="- Falta de continuidad del personal por cambios de gobierno._x000a_- Ataques cibernéticos.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2 Transformación digital y gestión TIC_x000a__x000a__x000a__x000a_"/>
    <s v="Media (3)"/>
    <n v="0.6"/>
    <s v="Leve (1)"/>
    <s v="Menor (2)"/>
    <s v="Leve (1)"/>
    <s v="Moderado (3)"/>
    <s v="Menor (2)"/>
    <s v="Leve (1)"/>
    <s v="Moderado (3)"/>
    <n v="0.6"/>
    <s v="Moderado"/>
    <s v="La valoración del riesgo antes de control quedó en escala de probabilidad por frecuencia &quot;MEDIA&quot; y continúa de impacto MODERADO, toda vez que afecta los aspectos: financiero bajo, indisponibilidad de la información lo que lo continúa ubicando al riesgo en zona resultante  MODERADO."/>
    <s v="- 1 El procedimiento Gestión de incidentes, requerimientos y problemas tecnológicos (PR-101)- PC#3  (Recibir, evaluar, categorizar solicitud de servicio) indica que El Técnico, autorizado(a) por el Jefe de la Oficina TIC,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quot;No Resuelto&quot;, indicando las razones por las cuales se dio y se notifica de manera automática a través del Sistema de Gestión de Servicios por medio de correo electrónico. Queda como evidencia el informe de registros generados desde el Sistema de Gestión de Servicios._x000a_- 2 El procedimiento Gestión de incidentes, requerimientos y problemas tecnológicos (PR-101)- PC#5 (Realizar atención por Nivel 0.)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 tipo de solución &quot;No resuelto&quot;, indicando las razones por las cuales se dio y se notifica de manera automática por medio de correo electrónico el estado de la solicitud. De lo contrario, de atender la solicitud se cierra como &quot;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_x000a_- 3 El procedimiento Gestión de incidentes, requerimientos y problemas tecnológicos (PR-101)- PC#6 (Realizar atención por Nivel 1)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_x000a_- 4 El procedimiento Gestión de incidentes, requerimientos y problemas tecnológicos (PR-101)- PC#7 (Realizar atención por Nivel 2)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De lo contrario, de atender la solicitud se cierra como &quot;Resuelto&quot; y se describe la solución de este se notifica de manera automática a través del Sistema de Gestión de Servicios por medio de correo electrónico. Queda como evidencia el informe de registros generados desde el Sistema de Gestión de Servicios._x000a_- 5  El procedimiento Gestión de incidentes, requerimientos y problemas tecnológicos (PR-101)- PC#8 (Verificar la documentación de la solución) indica que El profesional o técnico, autorizado(a) por el Jefe de la Oficina TIC, Mensualmente verifica la documentación del 5% de las solicitudes en estado Resuelto, conforme la Guía Sistema de Gestión de Servicios 2211700-GS-044.. La(s) fuente(s) de información utilizadas es(son) Sistema de Gestión de Servicios y la Guía Sistema de Gestión de Servicios 2211700- GS-044. En caso de evidenciar observaciones, desviaciones o diferencias, el profesional o técnico procederá a documentar las observaciones y remitir la misma a través de correo electrónico al Nivel 0, Nivel I o Nivel II. De lo contrario, queda a conformidad la documentación de la solicitud en el sistema de gestión de servicios. Queda como evidencia el informe de registros generados desde el Sistema de Gestión de Servicios._x000a_- 6  El procedimiento Gestión de incidentes, requerimientos y problemas tecnológicos (PR-101)- PC#9 (Aprobar el cierre de la solicitud.) indica que El profesional o técnico, autorizado(a) por el Jefe de la Oficina TIC, Semanalmente verifica los casos que han sido resueltos_x000a_con dos días de anterioridad para proceder_x000a_con el cierre de la solicitud, conforme la_x000a_Guía Sistema de Gestión de Servicios_x000a_2211700-GS-044. La(s) fuente(s) de información utilizadas es(son) Sistema de Gestión de Servicios y la Guía Sistema de Gestión de Servicios 2211700- GS-044_x0009__x0009__x0009__x0009_. En caso de evidenciar observaciones, desviaciones o diferencias, el usuario solicitante remitirá correo indicando la novedad, lo cual produce la reapertura novedad, lo cual produce la reapertura automática de la solicitud_x000a_. De lo contrario, el profesional o técnico de la oficina TIC procede con el cierre del servicio. Queda como evidencia el informe de registros generados desde el Sistema de Gestión de Servicios._x000a_- 7 El procedimiento Gestión de incidentes, requerimientos y problemas tecnológicos (PR-101)- PC#16 (Verificar solución de problemas) indica que Jefe de la Oficina TIC, autorizado(a) por el manual de funciones , Trimestralmente verifica la coherencia de la información del Informe del Sistema de Gestión de Servicios y de los planes de acción propuestos. La(s) fuente(s) de información utilizadas es(son) Sistema de Gestión de Servicios y el Informe del Sistema de Gestión de Servicios y de los planes de acción propuestos. En caso de evidenciar observaciones, desviaciones o diferencias, y/o. De lo contrario, al informe se registran en el acta de Subcomité de Autocontrol para el posterior ajuste. Queda como evidencia el Informe del Sistema de gestión de servicios donde se proyectan las solicitudes cerradas el 2211600-FT-011 Memorando Remitiendo Acta subcomité de autocontrol y 2210112- Acta subcomité de autocontrol y 2210112- FT-281 Acta subcomité de autocontrol Informe presentado en subcomité de autocontrol_x0009__x0009__x0009_.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Preventivo_x000a_- Preventivo_x000a_- Detectivo_x000a_- Detectivo_x000a_- Detectivo_x000a__x000a__x000a__x000a__x000a__x000a__x000a__x000a__x000a__x000a__x000a__x000a__x000a_"/>
    <s v="25%_x000a_25%_x000a_25%_x000a_2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40%_x000a_40%_x000a_30%_x000a_30%_x000a_30%_x000a__x000a__x000a__x000a__x000a__x000a__x000a__x000a__x000a__x000a__x000a__x000a__x000a_"/>
    <s v="- 1 El mapa de riesgo del proceso Gestión de Servicios Administrativos y Tecnológicos indica que el jefe de la Oficina TIC,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6671679999999996E-2"/>
    <s v="Moderado (3)"/>
    <n v="0.44999999999999996"/>
    <s v="Moderado"/>
    <s v="La valoración del riesgo después de controles quedó en MUY BAJA  y de  impacto continua en MENOR, toda vez que se incluyeron actividades de control con solidez fuerte lo que minimiza la materialización del riesgo, y lo ubica en  zona resultante MODERADO.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a sensibilización sobre el procedimiento &quot;Gestión de Incidentes y problemas tecnológicos (4204000-PR-101)_x000a__x000a__x000a__x000a__x000a__x000a__x000a__x000a__x000a__x000a_________________x000a__x000a__x000a__x000a__x000a__x000a__x000a__x000a__x000a__x000a__x000a_"/>
    <s v="- Jefe Oficina TIC_x000a__x000a__x000a__x000a__x000a__x000a__x000a__x000a__x000a__x000a_________________x000a__x000a__x000a__x000a__x000a__x000a__x000a__x000a__x000a__x000a__x000a_"/>
    <s v="- Evidencias de sensibilización sobre el procedimiento &quot;Gestión de Incidentes y problemas tecnológicos (4204000-PR-101)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5/2023_x000a__x000a__x000a__x000a__x000a__x000a__x000a__x000a__x000a__x000a_________________x000a__x000a__x000a__x000a__x000a__x000a__x000a__x000a__x000a__x000a__x000a_"/>
    <s v="-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mapa de riesgos Gestión de Servicios Administrativos y Tecnológicos"/>
    <s v="- Subdirector(a) de Servicios Administrativos y Oficina de Tecnologías de la Información y las Comunicaciones_x000a_- Jefe Oficina de Tecnologías de la Información y las Comunicaciones_x000a__x000a__x000a__x000a__x000a__x000a__x000a__x000a_- Subdirector(a) de Servicios Administrativos y Oficina de Tecnologías de la Información y las Comunicaciones"/>
    <s v="-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_x000a_- Documentación y soportes del proceso de contingencia_x000a__x000a__x000a__x000a__x000a__x000a__x000a__x000a_- Mapa de riesgo  Gestión de Servicios Administrativos y Tecnológicos, actualizado."/>
    <d v="2018-09-07T00:00:00"/>
    <s v="Identificación del riesgo_x000a_Análisis antes de controles_x000a_Análisis de controles_x000a_Análisis después de controles_x000a_Tratamiento del riesgo"/>
    <s v="Creación del mapa de riesgos."/>
    <d v="2019-05-08T00:00:00"/>
    <s v="_x000a__x000a_Análisis de controles_x000a_Análisis después de controles_x000a_"/>
    <s v="Se realizan ajustes en la descripción de los controles, se elabora e incluyen 3  nuevos controles detectivo, lo que ajustó la escala de impacto  de mayor a moderada, así  mismo, la zona resultante disminuyó de mayor a moderado. Se incluye el Plan de Contingencia de TI"/>
    <d v="2019-11-15T00:00:00"/>
    <s v="_x000a_Análisis antes de controles_x000a__x000a_Análisis después de controles_x000a_Tratamiento del riesgo"/>
    <s v="_x000a_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Análisis antes de controles_x000a__x000a__x000a_Tratamiento del riesgo"/>
    <s v="&quot;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quot;_x0009__x0009_"/>
    <d v="2020-08-19T00:00:00"/>
    <s v="_x000a_Análisis antes de controles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09-28T00:00:00"/>
    <s v="_x000a__x000a__x000a__x000a_Tratamiento del riesgo"/>
    <s v="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quot;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_x000a_Se incluye una nueva acción  en todas las actividades correctivas y preventivas cuya programación es para 2021.&quot;_x0009__x0009__x0009__x0009__x0009_"/>
    <d v="2021-02-19T00:00:00"/>
    <s v="Identificación del riesgo_x000a__x000a_Análisis de controles_x000a__x000a_Tratamiento del riesgo"/>
    <s v="Se ajusta proyecto de inversión al proyecto 7872 &quot;Transformación Digital&quot;"/>
    <d v="2021-04-30T00:00:00"/>
    <s v="Identificación del riesgo_x000a__x000a_Análisis de controles_x000a__x000a_"/>
    <s v="Se ajusta proyecto de inversión al proyecto 7869 Implementación del modelo de gobierno abierto, accesible e incluyente de Bogotá"/>
    <d v="2021-09-08T00:00:00"/>
    <s v="Identificación del riesgo_x000a__x000a_Análisis de controles_x000a__x000a_Tratamiento del riesgo"/>
    <s v="Se ajustan las causas del riesgo como respuesta a la acción de mejora #369 registrada en CHIE, derivada de la &quot;Auditoria a la gestión de riesgos de las dependencias de la S.G&quot;, efectuada por la Oficina de Control Interno."/>
    <d v="2021-12-06T00:00:00"/>
    <s v="_x000a_Análisis antes de controles_x000a_Análisis de controles_x000a_Análisis después de controles_x000a_Tratamiento del riesgo"/>
    <s v="Se actualiza el contexto de la gestión del proceso."/>
    <d v="2022-12-14T00:00:00"/>
    <s v="Identificación del riesgo_x000a__x000a_Análisis de controles_x000a_Análisis después de controles_x000a_"/>
    <s v="Se elimina asociación al proyecto de inversión 7869 &quot;Implementación del modelo de gobierno abierto, accesible e incluyente de Bogotá&quot; dado que desde el proceso no se participa en el alcance del proyecto."/>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Gestionar requerimientos, necesidades y/o solicitudes tecnológicas."/>
    <s v="Posibilidad de afectación reputacional por hallazgos de auditoría interna o externa, debido a supervisión inadecuada en el desarrollo de soluciones tecnológicas"/>
    <x v="0"/>
    <s v="Ejecución y administración de procesos"/>
    <s v="No"/>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 Falta de conocimiento técnico, funcional y presupuestal para el desarrollo de soluciones tecnológicas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Insatisfacción por parte de los usuarios internos y externos._x000a_- Afectación de la imagen de las dependencias que involucran componentes TIC´s ante  la  Secretaría General._x000a_- Posibles Hallazgos de auditorias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Baja (2)"/>
    <n v="0.4"/>
    <s v="Leve (1)"/>
    <s v="Menor (2)"/>
    <s v="Menor (2)"/>
    <s v="Menor (2)"/>
    <s v="Menor (2)"/>
    <s v="Menor (2)"/>
    <s v="Menor (2)"/>
    <n v="0.4"/>
    <s v="Moderado"/>
    <s v="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
    <s v="- 1 El procedimiento Análisis, Diseño, desarrollo e implementación de soluciones (PR-106) PC#3  indica que el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_x000a_- 2   El procedimiento Análisis, Diseño, desarrollo e implementación de soluciones (PR-106) PC#5 indica que el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_x000a_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_x000a_- 3  El procedimiento Análisis, Diseño, desarrollo e implementación de soluciones (PR-106) PC#7 indica que el Profesional de la OTIC asignado, autorizado(a) por El Jefe de la Oficina de Tecnologías de la Información y las Comunicaciones _x0009__x0009__x0009__x0009__x0009_,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se informa mediante memorando electrónico para solicitar la subsanación en el menor tiempo posible mediante memorando _x000a_electrónico 2211600-FT-011. De lo contrario, el profesional de la_x000a_Oficina TIC asignado procederá a dar_x000a_ingreso al cuarto de medios..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 del proceso Gestión de Servicios Administrativos y Tecnológicos indica que el jefe de la Oficina TIC,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quot;La valoración del riesgo después de controles quedó en escala de probabilidad MUY BAJA y en impacto MENOR, toda vez que se incluyeron actividades de control con solidez fuerte, lo que minimiza la materialización del riesgo. Continúa ubicado en zona resultante BAJO&quot;_x0009_"/>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de auditoría interna o externa, debido a supervisión inadecu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mapa de riesgos Gestión de Servicios Administrativos y Tecnológicos"/>
    <s v="- Subdirector(a) de Servicios Administrativos y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Subdirector(a) de Servicios Administrativos y Oficina de Tecnologías de la Información y las Comunicaciones"/>
    <s v="- Reporte de monitoreo indicando la materialización del riesgo de Posibilidad de afectación reputacional por hallazgos de auditoría interna o externa, debido a supervisión inadecu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Mapa de riesgo  Gestión de Servicios Administrativos y Tecnológicos, actualizado."/>
    <d v="2018-09-07T00:00:00"/>
    <s v="Identificación del riesgo_x000a_Análisis antes de controles_x000a_Análisis de controles_x000a_Análisis después de controles_x000a_Tratamiento del riesgo"/>
    <s v="Creación del riesgo."/>
    <d v="2019-05-08T00:00:00"/>
    <s v="Identificación del riesgo_x000a__x000a_Análisis de controles_x000a_Análisis después de controles_x000a_"/>
    <s v="Se ajusta la definición del riesgo al contexto de la realidad en el proceso actual."/>
    <d v="2019-11-15T00:00:00"/>
    <s v="_x000a_Análisis antes de controles_x000a__x000a__x000a_Tratamiento del riesgo"/>
    <s v="Se cambia la frecuencia de  posible a rara vez y continua el impacto mayor toda vez que afecta los aspectos operativos, el cumplimiento de metas ,objetivos institucionales, pérdida de información critica, como consecuencia  deja al riesgo ubicado en zona resultante de extrema a ALTA."/>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
    <d v="2020-08-19T00:00:00"/>
    <s v="Identificación del riesgo_x000a__x000a__x000a__x000a_"/>
    <s v="Se cambia tipo de riesgo, a tipo de riesgo de cumplimiento"/>
    <d v="2020-12-04T00:00:00"/>
    <s v="_x000a_Análisis antes de controles_x000a__x000a__x000a_"/>
    <s v="Se actualiza en la parte de probabilidad del riesgo por frecuencia, se registro de las evidencias que soportan la no materialización del riesgo."/>
    <d v="2021-02-19T00:00:00"/>
    <s v="Identificación del riesgo_x000a__x000a_Análisis de controles_x000a__x000a_"/>
    <s v="Se elimina proyecto de inversión y se deja &quot;Sin asociación a proyectos de Inversión&quot;, teniendo en cuenta que el riesgo no se encuentra asociado al proyecto de inversión vigente."/>
    <d v="2021-09-03T00:00:00"/>
    <s v="_x000a__x000a_Análisis de controles_x000a__x000a_"/>
    <s v="Se ajustan las actividades de control conforme a la ultima actualización efectuada del PR-106 Análisis, diseño, desarrollo e implementación de soluciones publicado el 14 julio 2021."/>
    <d v="2021-12-15T00:00:00"/>
    <s v="Identificación del riesgo_x000a_Análisis antes de controles_x000a_Análisis de controles_x000a_Análisis después de controles_x000a_Tratamiento del riesgo"/>
    <s v="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
    <d v="2022-12-14T00:00:00"/>
    <s v="Identificación del riesgo_x000a__x000a__x000a__x000a_"/>
    <s v="Se asocia el riesgo al nuevo Mapa de procesos de la Secretaría General."/>
    <s v=""/>
    <s v="_x000a__x000a__x000a__x000a_"/>
    <s v=""/>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s v="Posibilidad de afectación reputacional por incumplimiento en la entrega de comunicaciones oficiales y tramite de actos administrativos, debido a errores (fallas o deficiencias) en la gestión, trámite y/o expedición de los mismos"/>
    <x v="0"/>
    <s v="Ejecución y administración de procesos"/>
    <s v="No"/>
    <s v="- Falta de actualización de algunos sistemas (interfaz, accesibilidad, disponibilidad) que interactúan con los procesos._x000a__x000a__x000a__x000a__x000a__x000a__x000a__x000a__x000a_"/>
    <s v="- Incumplimiento de los tiempos de entrega por parte del prestador de servicio postal._x000a__x000a__x000a__x000a__x000a__x000a__x000a__x000a__x000a_"/>
    <s v="- Reprocesos en la entrega de comunicaciones al usuario final._x000a_- Incumplimiento de las funciones o legal por vencimiento de términos en la entrega de comunicaciones oficiales._x000a_- Presentación de peticiones de la ciudadanía y demás partes interesadas o grupos d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Menor (2)"/>
    <s v="Menor (2)"/>
    <s v="Menor (2)"/>
    <s v="Leve (1)"/>
    <s v="Leve (1)"/>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_x000a_Que la imagen corresponda al número de radicado._x000a_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_x000a_- 2 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_x000a_- 3 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_x000a_- 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_x000a_- Identificar la inconsistencia presentada, se devuelve el documento en físico o electrónico a la dependencia productora para su respectivo ajuste, ya sea en físico o por el aplicativo definido para tal fin, se da alcance a la comunicación correspondiente._x000a_- Reportar la incidencia a la mesa de ayuda de la OTIC si la falla es técnica, para que se realice el respectivo soporte funcional y se realice el ajuste para contar con el sistema con operación normal dando alcance a la comunicación correspondiente._x000a__x000a__x000a__x000a__x000a__x000a__x000a_- Actualizar el mapa de riesgos Gestión de Servicios Administrativos y Tecnológicos"/>
    <s v="- Subdirector(a) de Servicios Administrativos y Oficina de Tecnologías de la Información y las Comunicaciones_x000a_- Subdirector(a) de Gestión Documental _x000a_- Subdirector(a) de Gestión Documental _x000a__x000a__x000a__x000a__x000a__x000a__x000a_- Subdirector(a) de Servicios Administrativos y Oficina de Tecnologías de la Información y las Comunicaciones"/>
    <s v="-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_x000a_- Formato de devolución de correspondencia 2211600-FT-262 o correo Fuera de Servicio aplicativo SIGA según corresponda_x000a_- Correo electrónico reportando la incidencia a la mesa de ayuda _x000a__x000a__x000a__x000a__x000a__x000a__x000a_- Mapa de riesgo  Gestión de Servicios Administrativos y Tecnológicos, actualizado."/>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en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Riesgo Errores (fallas o deficiencias) en la gestión y trámite de comunicaciones oficiales:_x000a_Se modifico la calificación del control._x000a_Riesgo Interrupciones en la gestión y trámite de comunicaciones oficiales:_x000a_Se incluyen acciones de contingencia._x000a_Riesgo Errores (fallas o deficiencias) en la gestión y trámite de actos administrativos:_x000a_Se modifico la calificación del control y Se incluyen acciones de contingencia."/>
    <d v="2020-03-24T00:00:00"/>
    <s v="Identificación del riesgo_x000a_Análisis antes de controles_x000a_Análisis de controles_x000a_Análisis después de controles_x000a_Tratamiento del riesgo"/>
    <s v="Se definen las perspectivas para los efectos de los riesgos ya identificados._x000a_Se incluyen para los riesgos valorados por frecuencia las evidencias faltantes de la vigencia 2016-2019 y las evidencias de la vigencia 2020._x000a_Riesgo Errores (fallas o deficiencias) en la gestión y trámite de comunicaciones oficiales:_x000a_Se incorporó la siguiente amenaza: “Desconocimiento del impacto que genera la formulación, diseño, ejecución, implementación y demás fases de proyectos institucionales, en el proceso de gestión documental”, teniendo en cuenta las necesidades del proceso. Se incluye la causa externa: &quot;Desconocimiento del propósito, el funcionamiento, los productos y servicios que ofrece el proceso por parte de los usuarios del proceso. Calificación de Impacto: Se cambia la calificación de la perspectiva de “cumplimiento” de insignificante a menor. Análisis de controles: Se cambia la calificación del control preventivo. y se incluye una nueva actividad de control preventivo y detectivo. En el análisis después de controles, cambió la escala de probabilidad de probable a posible manteniéndose en zona resultante Alta pero cambiando la posición del cuadrante de (4,4) a (3,3). Acciones: Se eliminó la acción preventiva No. 30 porque ya se encuentra cerrada en el aplicativo. Se reprograma la fecha de finalización a 30 de abril de 2020 de la actividad 1 de la AM #49. Se incluyen acciones derivadas de la materialización del riesgo. Se incluye tres nuevas acciones en el plan de contingencia._x000a_Riesgo Interrupciones en la gestión y trámite de comunicaciones oficiales: Se eliminaron dos causas y incluyeron dos causas adicionales asociadas al contexto estratégico. Se incluye una nueva acción para la fortalecer las actividades del control del PR-049, asociado al riesgo. Se incluye una nueva actividad asociada a la activación de un plan de contingencia por falta de recursos humano, dentro del plan de contingencia del riesgo._x000a_Riesgo Errores (fallas o deficiencias) en la gestión y trámite de actos administrativos: Se incluyó el riesgo estratégico asociado: Falta de apropiación del modelo de gestión por procesos de la entidad, que genera insatisfacción a los grupos de valor de la Secretaria General. Causas: Se eliminó la siguiente causa: Conocimiento parcial de objetivos y metas del proceso a mediano y largo plazo, teniendo en cuenta que no aplica al riesgo. Efectos: se actualiza el efecto: de &quot;Pérdida de obligatoriedad del acto administrativo&quot; por &quot;Pérdida de los efectos estipulados en el acto administrativo&quot;. En Probabilidad por frecuencia:  Se cambió la calificación de probabilidad al siguiente criterio: Se presentó al menos una vez en los últimos 2 años, lo que cambió la calificación en la escala de probabilidad de probable a posible._x000a_En el análisis de controles:  Se cambió de No a SI, la calificación en el diseño del control en lo relacionado con la información en la pregunta: ¿es confiables para la ejecución?, en consecuencia, el resultado pasó de ser débil a fuerte. En el análisis después de controles:  la valoración después de controles, cambió de Alta a Moderada. Tratamiento del Riesgo: en las actividades que no presentaron solidez fuerte se elimina la acción asociada a la actividad que había generado resultado débil en el diseño del control, teniendo en cuenta que se fortaleció con el cumplimiento de la actividad. En las actividades definidas para fortalecer la gestión del riesgo se elimina la Acción Preventiva N° 31, teniendo en cuenta que ya se cumplió y se reprograma la actividad 1 de la AP#45."/>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Identificación del riesgo_x000a_Análisis antes de controles_x000a_Análisis de controles_x000a_Análisis después de controles_x000a_Tratamiento del riesgo"/>
    <s v="Se unifican los riesgos: Errores (fallas o deficiencias) en la gestión y trámite de comunicaciones oficiales, Interrupciones en la gestión y trámite de comunicaciones oficiales y Errores (fallas o deficiencias) en la gestión y trámite de actos administrativos bajo el riesgo &quot;Errores (fallas o deficiencias) en la gestión, trámite y/o expedición de comunicaciones oficiales&quot;, teniendo en cuenta que se encontraba definido de forma operativa y los tres tipos de documento tienen la misma clasificación de comunicación oficial dando cumplimiento a la función de la dependencia._x000a_Se ajusta el nombre del riesgo, la explicación del riesgo, los riesgos estratégicos asociados, se replantean causas internas, externas y efectos contemplando las definidas para cada uno de los riesgos a unificar._x000a_Se realiza análisis antes de controles frente a probabilidad e impacto, conservando la trazabilidad de cada uno de los riesgos a unificar, en este sentido se ajusta la explicación de la valoración obtenida._x000a_Se unifican y se definen actividades de control preventivas y detectivas para evitar la materialización del riesgo, se realiza la evaluación respectiva frente al diseño, ejecución y solidez._x000a_Se ajusta la explicación obtenida después de controles._x000a_Se ajusta la opción de manejo de &quot;reducir&quot; a &quot;aceptar&quot; el riesgo, teniendo en cuenta que no se ha materializado de forma recurrente, se cuenta con controles fuertes, se ha realizado seguimiento permanente y luego de valorado después de controles se ubica en una zona resultante baja._x000a_Se ajustan las acciones del plan de contingencia de acuerdo con la unificación de los riesgos, puntualizando las actividades a desarrollar en caso de presentarse un evento de materialice el riesgo."/>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ajustan los controles preventivos y detectivos._x000a_Se incluyeron los controles correctivos._x000a_Se ajustaron las acciones de contingencia."/>
    <d v="2022-12-14T00:00:00"/>
    <s v="Identificación del riesgo_x000a_Análisis antes de controles_x000a_Análisis de controles_x000a__x000a_"/>
    <s v="Se asocia el riesgo al nuevo Mapa de procesos de la Secretaría General._x000a_Se ajusto el análisis de controles y la redacción de los mismos según los procedimientos vigentes."/>
    <s v=""/>
    <s v="_x000a__x000a__x000a__x000a_"/>
    <s v=""/>
    <s v=""/>
    <s v="_x000a__x000a__x000a__x000a_"/>
    <s v=""/>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s v="Posibilidad de afectación reputacional por inconsistencias en los planes o instrumentos archivísticos, debido a debido a errores (fallas o deficiencias) en la aplicación de los lineamientos  para su implementación o actualización "/>
    <x v="0"/>
    <s v="Ejecución y administración de procesos"/>
    <s v="No"/>
    <s v="- Falta de actualización de algunos sistemas (interfaz, accesibilidad, disponibilidad) que interactúan con los procesos._x000a_- Falta de Coherencia entre lo documentado en los procesos y la ejecución._x000a__x000a__x000a__x000a__x000a__x000a__x000a__x000a_"/>
    <s v="- Cambios de estructura organizacional que afecten el desempeño del proceso de gestión documental._x000a_- Altos costos de la tecnología.  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 Sanciones por parte de cualquier ente de control o regulador._x000a_- No disponibilidad de documentos.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Menor (2)"/>
    <s v="Leve (1)"/>
    <s v="Menor (2)"/>
    <s v="Leve (1)"/>
    <s v="Menor (2)"/>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_x000a_- 2 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_x000a_- 3 EL procedimiento Actualización de Tablas de Retención Documental 22116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_x000a_de actualización mediante_x000a_Memorando (2211600-FT-01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_x000a_- 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_x000a_- 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onsistencias en los planes o instrumentos archivísticos, debido a debido a errores (fallas o deficiencias) en la aplicación de los lineamientos  para su implementación o actualización  en el informe de monitoreo a la Oficina Asesora de Planeación._x000a_- Realizar el respectivo ajuste en el instrumento archivístico._x000a_- Solicitar a la dependencia realizar la transferencia documental._x000a_- Ajustar el cronograma de transferencias documentales._x000a__x000a__x000a__x000a__x000a__x000a_- Actualizar el mapa de riesgos Gestión de Servicios Administrativos y Tecnológicos"/>
    <s v="- Subdirector(a) de Servicios Administrativos y Oficina de Tecnologías de la Información y las Comunicaciones_x000a_- Subdirector(a) de Gestión Documental_x000a_- Subdirector(a) de Gestión Documental_x000a_- Subdirector(a) de Gestión Documental_x000a__x000a__x000a__x000a__x000a__x000a_- Subdirector(a) de Servicios Administrativos y Oficina de Tecnologías de la Información y las Comunicaciones"/>
    <s v="-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 Instrumento ajustado (TRD)_x000a_- Memorando de solicitud de Transferencia documental_x000a_- Cronograma de Transferencias documentales ajustado_x000a__x000a__x000a__x000a__x000a__x000a_- Mapa de riesgo  Gestión de Servicios Administrativos y Tecnológicos, actualizado."/>
    <d v="2018-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Análisis de controles_x000a__x000a_Tratamiento del riesgo"/>
    <s v="Identificación del riesgo:_x000a_Causas Internas y externas: Se identificaron dos agentes generadores de riesgo, uno interno y otro externo_x000a_Efectos: Se definen las perspectivas para los efectos ya identificados._x000a__x000a_Análisis antes de controles:_x000a_Valoración de la Probabilidad: Se incluyen las evidencias faltantes de la vigencia 2016-2019 y las evidencias de la vigencia 2020._x000a__x000a_Tratamiento del Riesgo:_x000a_Se eliminó la acción preventiva no.30, porque ya se encuentra cerrada en el aplicativo y  Se reprogramó la acción de mejora no. 48"/>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relaciona en acciones de tratamiento la acción de mejora N° 48, la cual fue cerrada en el aplicativo SIG el 30 de enero de 2021."/>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a la calificación del impacto._x000a_Se ajusta la redacción y evaluación de los controles según los criterios definidos._x000a_Se incluyeron los controles correctivos._x000a_Se cambió la opción de manejo del riesgo a &quot;aceptar&quot;._x000a_Se ajusta la redacción de las acciones de contingencia."/>
    <d v="2022-12-14T00:00:00"/>
    <s v="Identificación del riesgo_x000a_Análisis antes de controles_x000a_Análisis de controles_x000a_Análisis después de controles_x000a_"/>
    <s v="Se asocia el riesgo al nuevo Mapa de procesos de la Secretaría General._x000a_Se realizó ajuste en las causas internas, externas según el análisis DOFA de nuevo proceso  gestión de servicios administrativos._x000a_Se fusionó las fichas de riego 2 &quot;Posibilidad de afectación reputacional por Incumplimiento en el plan de transferencias, debido a errores (fallas o deficiencias)  en la gestión y tramite de las transferencias documentales&quot; y 4 &quot;Posibilidad de afectación reputacional por inconsistencias en los instrumentos archivísticos, debido a errores (fallas o deficiencias) en la aplicación de los lineamientos  para su actualización&quot; y se unificaron los controles de los mismos."/>
    <s v=""/>
    <s v="_x000a__x000a__x000a__x000a_"/>
    <s v=""/>
    <s v=""/>
    <s v="_x000a__x000a__x000a__x000a_"/>
    <s v=""/>
    <s v=""/>
    <s v="_x000a__x000a__x000a__x000a_"/>
    <s v=""/>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1"/>
    <s v="Fraude interno"/>
    <s v="No"/>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_x000a_- 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Subdirector de Gestión Documental. 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12/2023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9"/>
    <s v="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
    <s v="Inicia con la planeación y definición de lineamientos, directrices e instrumentos para la gestión del conocimiento, la innovación y la analítica de datos al interior de la entidad, continú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
    <s v="Jefe Oficina Asesora de Planeación"/>
    <s v="Estratégico"/>
    <s v="Realizar analítica institucional y gestión estadística"/>
    <s v="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x v="0"/>
    <s v="Ejecución y administración de procesos"/>
    <s v="No"/>
    <s v="- Alta rotación de personal generando retrasos en la curva de aprendizaje._x000a_- Falta de aplicación del procedimiento de elaboración y análisis de encuestas_x000a_- Desconocimiento técnico en la temática de encuestas _x000a__x000a__x000a__x000a__x000a__x000a__x000a_"/>
    <s v="- Desconocimiento de nueva normativa relacionada con la gestión estadística_x000a_- Falta de recursos que podría darse por los recortes presupuestales, humanos y técnicos que influirían directamente en la no sostenibilidad del procedimiento de encuestas de satisfacción_x000a_- Cambios inesperados en el contexto político, normativo y legal que afecten  la operación de la Entidad y la prestación del servicio._x000a__x000a__x000a__x000a__x000a__x000a__x000a_"/>
    <s v="- Hallazgos producto de autorías internas y externas_x000a_- Afectación de la imagen y credibilidad de la entidad_x000a_- Afectación en la prestación de los servicios por captura inadecuada de la información de las encuestas de satisfacción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 Procesos de apoyo operativo en el Sistema de Gestión de Calidad_x000a__x000a__x000a_"/>
    <s v="- No aplica_x000a__x000a__x000a__x000a_"/>
    <s v="Media (3)"/>
    <n v="0.6"/>
    <s v="Leve (1)"/>
    <s v="Menor (2)"/>
    <s v="Menor (2)"/>
    <s v="Leve (1)"/>
    <s v="Moderado (3)"/>
    <s v="Menor (2)"/>
    <s v="Moderado (3)"/>
    <n v="0.6"/>
    <s v="Moderado"/>
    <s v="Se determina probabilidad media, teniendo en cuenta que el nivel de ejecución de la actividad es de 100 veces aproximadamente durante el año; y el impacto moderado porque de materializarse el riesgo puede conllevar a hallazgos de auditorías internas y externas, a afectación de la imagen de la entidad y a pérdida de información crítica que debe ser recuperada."/>
    <s v="- 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_x000a_- 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_x000a_- 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_x000a_- 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33749999999999997"/>
    <s v="Bajo"/>
    <s v="Se determina la probabilidad de ocurrencia de este riesgo como &quot;baja&quot;, teniendo en cuenta que se definieron 5 controles (1 preventivo) (2 detectivos) y ante su materialización (2) controles correctivos, que podrían disminuir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_x000a_- Informar al líder(sa) del equipo de trabajo que coordina la revisión de las encuestas de satisfacción y al (la) jefe(a) de la Oficina Asesora de Planeación que se ha detectado un instrumento de encuesta de satisfacción aprobado sin el cumplimiento de los requisitos_x000a_-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_x000a_- Realizar los ajustes de los instrumentos e informes e indicar a la Oficina Asesora de Planeación_x000a__x000a__x000a__x000a__x000a__x000a_- Actualizar el mapa de riesgos Gestión del Conocimiento"/>
    <s v="- Jefe Oficina Asesora de Planeación_x000a_- Profesional de la Oficina Asesora de Planeación_x000a_- Jefe Oficina Asesora de Planeación_x000a_- Líder de proceso y/o jefe de dependencia _x000a__x000a__x000a__x000a__x000a__x000a_- Jefe Oficina Asesora de Planeación"/>
    <e v="#REF!"/>
    <d v="2022-12-16T00:00:00"/>
    <s v="Identificación del riesgo_x000a_Análisis antes de controles_x000a_Análisis de controles_x000a_Análisis después de controles_x000a_"/>
    <s v="Creación del riesgo asociado al proceso de Gestión del Conocimient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Tramitar las diferentes situaciones administrativas y novedades del talento humano de la Secretaría General de la Alcaldía Mayor de Bogotá, D.C., de los miembros del Gabinete Distrital y de los Jefes de Oficinas de Control Interno de las Entidades del Distrito."/>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x v="0"/>
    <s v="Ejecución y administración de procesos"/>
    <s v="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Pérdida de credibilidad por parte de los usuarios del procedimiento de Gestión de Situaciones Administrativas.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Alta (4)"/>
    <n v="0.8"/>
    <s v="Leve (1)"/>
    <s v="Menor (2)"/>
    <s v="Leve (1)"/>
    <s v="Leve (1)"/>
    <s v="Leve (1)"/>
    <s v="Leve (1)"/>
    <s v="Menor (2)"/>
    <n v="0.4"/>
    <s v="Moderado"/>
    <s v="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
    <s v="- 1 El Procedimiento 2211300-PR-168 - Gestión de Situaciones Administrativas indica que El Profesional Especializado o Profesional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4203000-FT-997 Resolución que concede al/a la solicitante la situación administrativa solicitada._x000a_- 2 El Procedimiento 2211300-PR-168 -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Universitario o Profesional Especializado de la Dirección de Talento Humano, responsable de su proyección aplique los ajustes a que haya lugar y gestione los vistos buenos requeridos para su suscripción. De lo contrario, se expide 4203000-FT-997 Resolución por la cual se concede una situación administrativa a un(a) servidor(a) público(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_x000a_- 2 El mapa de riesgos del proceso de Gestión del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_x000a_- 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33599999999999997"/>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_x000a_- Reportar a la directora/a de Talento Humano el error o falla en el Acto Administrativo expedido _x000a_- Proyectar Acto Administrativo por medio del cual se rectifica o aclara contenido de Acto Administrativo  por el cual se concede una situación administrativa a un(a) servidor(a) público(a) de la Secretaría General o a un(a) integrante del Gabinete Distrital._x000a_- Suscribir Acto Administrativo por medio del cual se rectifica o aclara contenido de Acto Administrativo  por el cual se concede una situación administrativa a un(a) servidor(a) público(a) de la Secretaría General o a un(a) integrante del Gabinete Distrital._x000a_- Comunicar a las partes interesadas el Acto Administrativo por medio del cual se rectifica o aclara contenido de Acto Administrativo  por el cual se concede una situación administrativa a un(a) servidor(a) público(a) de la Secretaría General o a un(a) integrante del Gabinete Distrital._x000a__x000a__x000a__x000a__x000a_- Actualizar el mapa de riesgos Gestión del Talento Humano"/>
    <s v="- Director(a) de Talento Humano_x000a_- Profesional Especializado o Profesional Universitario de Talento Humano_x000a_- Profesional Especializado o Profesional Universitario de Talento Humano_x000a_- Alcalde/sa Mayor de Bogotá, D.C. o Secretario/a General según corresponda_x000a_- Auxiliar Administrativo de la Subdirección de Servicios Administrativos_x000a__x000a__x000a__x000a__x000a_- Director(a) de Talento Humano"/>
    <s v="-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_x000a_- Correo electrónico de notificación de error en Acto Administrativo  por el cual se concede una situación administrativa a un/a servidor/a público/a de la Secretaría General o a un/a integrante del Gabinete Distrital._x000a_- Acto Administrativo por medio del cual se rectifica o aclara contenido de Acto Administrativo  por el cual se concede una situación administrativa a un/a servidor/a público/a de la Secretaría General o a un/a integrante del Gabinete Distrital proyectado._x000a_- Acto Administrativo por medio del cual se rectifica o aclara contenido de Acto Administrativo  por el cual se concede una situación administrativa a un/a servidor/a público/a de la Secretaría General o a un/a integrante del Gabinete Distrital suscrito._x000a_-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_x000a__x000a__x000a__x000a__x000a_- Mapa de riesgo  Gestión del Talento Humano, actualizado."/>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Análisis de controles_x000a_Análisis después de controles_x000a_"/>
    <s v="Se ajustó la actividad clave, la categoría del riesgo, se seleccionó el proyecto “1125 Fortalecimiento y modernización de la gestión pública distrital” que se puede ver afectado si se materializa el riesgo, se diligencian las perspectivas de los efectos de riesgos, se ajusta el nivel antes de controles por la materialización del riesgo en el mes de marzo, se ajustan los controles preventivos y detectivos y se ajusta la descripción después de controles. "/>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Se definieron las acciones de tratamiento._x000a_"/>
    <d v="2022-12-16T00:00:00"/>
    <s v="Identificación del riesgo_x000a__x000a_Análisis de controles_x000a_Análisis después de controles_x000a_"/>
    <s v="Se asocia el riesgo al nuevo Mapa de procesos de la Secretaría General de la Alcaldía Mayor de Bogotá, D.C._x000a_Se actualizó el contexto de la gestión del proceso. _x000a_Se ajustaron las causas internas y externas_x000a_Se actualizaron los controles preventivo y detectivo y la evaluación de los  mismos  y se ajustó la explicación de la  valoración obtenida (Análisis después de  controles)._x000a_Se realizó el cambio del nombre del proceso en los controles correctivos pasando de Gestión Estratégica de Talento Humano a Gestión del Talento Humano en el marco del nuevo Mapa de procesos de la Secretaría General de la Alcaldía Mayor de Bogotá, D.C."/>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el retiro del talento humano de la Secretaría General de la Alcaldía Mayor de Bogotá, D.C., de miembros del Gabinete Distrital y Jefes de la Oficina de Control Interno de las entidades del Distrito."/>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x v="0"/>
    <s v="Ejecución y administración de procesos"/>
    <s v="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 Sanciones económicas a favor del/de la exservidor/a de acuerdo al fallo judicial.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edia (3)"/>
    <n v="0.6"/>
    <s v="Menor (2)"/>
    <s v="Leve (1)"/>
    <s v="Leve (1)"/>
    <s v="Leve (1)"/>
    <s v="Leve (1)"/>
    <s v="Leve (1)"/>
    <s v="Menor (2)"/>
    <n v="0.4"/>
    <s v="Moderado"/>
    <s v="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_x0009__x0009_"/>
    <s v="- 1 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_x000a_- 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_x000a_- 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_x000a_- 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_x000a_- 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_x000a_- Reportar a la directora/a de Talento Humano el error o falla en el Acto Administrativo por medio del cual se acepta la renuncia de un/a servidor/a de la Secretaría General o se desvincula a un servido/a de la Secretaría General expedido._x000a_- Proyectar Acto Administrativo por medio del cual se rectifica o aclara contenido de Acto administrativo por el cual se acepta la renuncia de un/a servidor/a de la Secretaría General o se desvincula a un servido/a de la Secretaría General._x000a_- Suscribir Acto Administrativo por medio del cual se rectifica o aclara contenido de Acto administrativo por el cual se acepta la renuncia de un/a servidor/a de la Secretaría General o se desvincula a un servido/a de la Secretaría General._x000a_- Comunicar a las partes interesadas el Acto Administrativo por medio del cual se rectifica o aclara contenido de Acto administrativo por el cual se acepta la renuncia de un/a servidor/a de la Secretaría General o se desvincula a un servido/a de la Secretaría General._x000a__x000a__x000a__x000a__x000a_- Actualizar el mapa de riesgos Gestión del Talento Humano"/>
    <s v="- Director(a) de Talento Humano_x000a_- Profesional Especializado o Profesional Universitario de Talento Humano_x000a_- Profesional Especializado o Profesional Universitario de Talento Humano_x000a_- Secretario/a General _x000a_- Auxiliar Administrativo de la Subdirección de Servicios Administrativos_x000a__x000a__x000a__x000a__x000a_- Director(a) de Talento Humano"/>
    <s v="-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_x000a_- Correo electrónico de notificación de error en Acto Administrativo por medio del cual se acepta la renuncia de un/a servidor/a de la Secretaría General o se desvincula a un servido/a de la Secretaría General._x000a_- Acto Administrativo por medio del cual se rectifica o aclara contenido de Acto Administrativo por medio del cual se acepta la renuncia de un/a servidor/a de la Secretaría General o se desvincula a un servido/a de la Secretaría General proyectado._x000a_- Acto Administrativo por medio del cual se rectifica o aclara contenido de Acto Administrativo por medio del cual se acepta la renuncia de un/a servidor/a de la Secretaría General o se desvincula a un servido/a de la Secretaría General suscrito._x000a_- Correo electrónico de comunicación de Acto Administrativo por medio del cual se acepta la renuncia de un/a servidor/a de la Secretaría General o se desvincula a un servido/a de la Secretaría General._x000a__x000a__x000a__x000a__x000a_- Mapa de riesgo  Gestión del Talento Humano, actualizado."/>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_x000a_Análisis después de controles_x000a_"/>
    <s v="1. El proyecto de inversión posiblemente afectado por la materialización del riesgo, es el proyecto 1125 fortalecimiento y modernización de la gestión pública distrital._x000a_2. Se diligencia la columna de perspectivas en la identificación de efectos._x000a_3. Se ajusta la explicación de la valoración del riesgo antes y después de controle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d v="2021-12-13T00:00:00"/>
    <s v="Identificación del riesgo_x000a_Análisis antes de controles_x000a_Análisis de controles_x000a_Análisis después de controles_x000a_"/>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
    <d v="2022-12-16T00:00:00"/>
    <s v="Identificación del riesgo_x000a__x000a_Análisis de controles_x000a__x000a_"/>
    <s v="Se asocia el riesgo al nuevo Mapa de procesos de la Secretaría General de la Alcaldía Mayor de Bogotá, D.C._x000a_Se actualizó el contexto de la gestión del proceso._x000a_Se ajustaron las causas internas y externas._x000a_Se realizó el cambio del nombre del proceso en los controles correctivos pasando de Gestión Estratégica de Talento Humano a Gestión del Talento Humano en el marco del nuevo Mapa de procesos de la Secretaría General de la Alcaldía Mayor de Bogotá, D.C."/>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el Plan Estratégico de Talento Humano"/>
    <s v="Posibilidad de afectación reputacional por quejas interpuestas por los/as servidores/as públicos/as de la entidad, debido a incumplimiento parcial de compromisos  en la ejecución de las actividades establecidas en el Plan Estratégico de Talento Humano"/>
    <x v="0"/>
    <s v="Ejecución y administración de procesos"/>
    <s v="Sí"/>
    <s v="- Fallas en la realización de seguimiento a las acciones planeadas._x000a_- Aplicación errónea en algunos casos  de criterios o instrucciones para la realización de actividades._x000a_- Cambios presupuestales por contingencias de la entidad._x000a__x000a__x000a__x000a__x000a__x000a__x000a_"/>
    <s v="- Incumplimiento por parte de proveedores externos para el desarrollo de las actividades contenidas en el Plan Estratégico de Talento Humano._x000a_- Variaciones, declaración de estados de emergencia nacional, cambios inesperados en el contexto político, normativo y legal, que afecten  la operación de la Entidad y la prestación del servicio._x000a__x000a__x000a__x000a__x000a__x000a__x000a__x000a_"/>
    <s v="- Posibles hallazgos por parte de entes de control._x000a_- Incumplimiento en las metas de la dependencia_x000a_- Afectación de la ejecución presupuestal de la Secretaría General_x000a_- Perdida de credibilidad por los/as servidores/as públicos/as de la entidad.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edia (3)"/>
    <n v="0.6"/>
    <s v="Leve (1)"/>
    <s v="Menor (2)"/>
    <s v="Leve (1)"/>
    <s v="Leve (1)"/>
    <s v="Leve (1)"/>
    <s v="Menor (2)"/>
    <s v="Menor (2)"/>
    <n v="0.4"/>
    <s v="Moderado"/>
    <s v="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
    <s v="- 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_x000a_- 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_x000a_._x000a_- 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4 El procedimiento 4232000-PR-372 - Gestión de Peligros, Riesgos y Amenazas indica que el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_x000a_._x000a_- 5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_x000a_- 6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 7 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2210112-FT-281 Acta subcomité de autocontrol, que incluye el informe de Plan de Seguridad y Salud en el Trabajo.._x000a_- 8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_x000a__x000a__x000a__x000a__x000a__x000a__x000a__x000a__x000a__x000a__x000a__x000a_"/>
    <s v="- Documentado_x000a_- Documentado_x000a_- Documentado_x000a_- Sin documentar_x000a_- Documentado_x000a_- Documentado_x000a_- Sin documentar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Detectivo_x000a_- Detectivo_x000a_- Detectivo_x000a_- Detectivo_x000a__x000a__x000a__x000a__x000a__x000a__x000a__x000a__x000a__x000a__x000a__x000a_"/>
    <s v="25%_x000a_25%_x000a_25%_x000a_25%_x000a_1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30%_x000a_30%_x000a_30%_x000a_30%_x000a__x000a__x000a__x000a__x000a__x000a__x000a__x000a__x000a__x000a__x000a__x000a_"/>
    <s v="- 1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_x000a_- 2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_x000a__x000a__x000a__x000a__x000a__x000a__x000a__x000a_"/>
    <s v="- Documentado_x000a_- Documentado_x000a__x000a__x000a__x000a__x000a__x000a__x000a__x000a_"/>
    <s v="- Continua_x000a_- Aleatori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670175999999997E-2"/>
    <s v="Menor (2)"/>
    <n v="0.22500000000000003"/>
    <s v="Bajo"/>
    <s v="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_x000a_- Reportar al/ a la Director/a Técnico/a de Talento Humano la no ejecución alguna de las actividades que se establecieron en el Plan Estratégico de Talento Humano de la vigencia_x000a_- Analizar la pertinencia sobre la reprogramación en la próxima vigencia de la/s actividad/es del Plan Estratégico de Talento Humano no cumplidas. _x000a_- Reprogramar la/s actividad/es no ejecutadas del Plan Estratégico de Talento Humano en la siguiente vigencia, en caso que aplique de acuerdo al resultados de los análisis al respecto._x000a__x000a__x000a__x000a__x000a__x000a_- Actualizar el mapa de riesgos Gestión del Talento Humano"/>
    <s v="- Director(a) de Talento Humano_x000a_- Profesional Especializado o Profesional Universitario de Talento Humano. _x000a_- Director/a Técnico/a de Talento Humano y Profesional Especializado o Profesional Universitario de Talento Humano._x000a_- Director/a Técnico/a de Talento Humano y Profesional Especializado o Profesional Universitario de Talento Humano._x000a__x000a__x000a__x000a__x000a__x000a_- Director(a) de Talento Humano"/>
    <s v="-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_x000a_-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_x000a_- Evidencia de reunión o soporte que evidencie análisis sobre la pertinencia a la reprogramación de la actividad del Plan Estratégico de Talento Humano no realizada en la anterior vigencia._x000a_- Plan Estratégico de Talento Humano adoptado._x000a__x000a__x000a__x000a__x000a__x000a_- Mapa de riesgo  Gestión del Talento Humano, actualizado."/>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ués de controles a baja"/>
    <d v="2020-03-31T00:00:00"/>
    <s v="Identificación del riesgo_x000a_Análisis antes de controles_x000a_Análisis de controles_x000a_Análisis después de controles_x000a_"/>
    <s v="1. El proyecto de inversión posiblemente afectado por la materialización del riesgo, es el proyecto 1125 fortalecimiento y modernización de la gestión pública distrital._x000a_2. Se incluye el riesgo estratégico “Incumplimiento o atraso en los programas, proyectos y gestión de la Secretaria General”. _x000a_3. Se diligencia la columna de perspectivas en la identificación de efectos._x000a_4. Se ajusta la explicación de la valoración del riesgo obtenido después de controles._x000a_5. Se modifica el control preventivo: &quot;El procedimiento 2211300-PR-164 Gestión del conocimiento y la innovación indica que El profesional especializado o profesional universitario de la Dirección de Talento Humano, autorizado(a) por el (la) Director(a) Técnico(a) de Talento Humano, bimestralmente verifique la ejecución de lo planeado y causas de no cumplimiento para plantear acciones de mejora. La(s) fuente(s) de información utilizadas es(son) seguimiento mensual en los comités de autocontrol. En caso de evidenciar observaciones, desviaciones o diferencias, se debe notificar al Director(a) Técnico(a) de Talento Humano y realizar re programación de actividades. Queda como evidencia radicaciones de los comités a la Oficina de Control Interno.&quot; Cambiando la frecuencia de bimestralmente a mensualmente conforme a la actividad No.12. del procedimiento._x000a_6. Se incluyen nuevas acciones preventivas y detectivas."/>
    <d v="2020-12-04T00:00:00"/>
    <s v="_x000a__x000a_Análisis de controles_x000a__x000a_"/>
    <s v="Se modifica el control preventivo: &quo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quot;, especificando las fuentes de información verificable en términos de la ejecución del Plan Institucional de Bienestar Social e Incentivos - PIB. La solicitud se realizó a través del memorando No 3-2020-28413."/>
    <d v="2021-02-22T00:00:00"/>
    <s v="Identificación del riesgo_x000a_Análisis antes de controles_x000a_Análisis de controles_x000a_Análisis después de controles_x000a_"/>
    <s v="Se retiraron los controles detectivos de auditorías y se modificó la asociación del riesgo a proyectos de inversión que se pueden afectar posiblemente tras la materialización del riesgo.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Se definieron las acciones de tratamiento._x000a_"/>
    <d v="2022-12-16T00:00:00"/>
    <s v="Identificación del riesgo_x000a__x000a_Análisis de controles_x000a__x000a_"/>
    <s v="Se asocia el riesgo al nuevo Mapa de procesos de la Secretaría General de la Alcaldía Mayor de Bogotá, D.C._x000a_Se actualizó el contexto de la gestión del proceso. _x000a_Se ajustaron las causas internas y externas_x000a_Se realizó el cambio del nombre del proceso en los controles correctivos pasando de Gestión Estratégica de Talento Humano a Gestión del Talento Humano en el marco del nuevo Mapa de procesos de la Secretaría General de la Alcaldía Mayor de Bogotá, D.C."/>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1"/>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Especializado o Profesional Universitario de la Dirección de Talento Humano autorizado por el(la) Director(a) de Talento Humano._x000a_- Director(a) Técnico(a) de Talento Humano_x000a_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 Humano._x000a__x000a__x000a__x000a__x000a__x000a__x000a__x000a__x000a_________________x000a__x000a__x000a__x000a__x000a__x000a__x000a__x000a__x000a__x000a__x000a_"/>
    <s v="15/02/2023_x000a_15/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1"/>
    <s v="Fraude interno"/>
    <s v="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trimestralmente la reprogramación del Plan Anual de Caja con el propósito de proyectar los recursos requeridos para el pago de las nóminas de los(as) servidores(as) de la Entidad._x000a__x000a__x000a__x000a__x000a__x000a__x000a__x000a__x000a__x000a_________________x000a__x000a__x000a__x000a__x000a__x000a__x000a__x000a__x000a__x000a__x000a_"/>
    <s v="- Profesional Especializado o Profesional Universitario de Talento Humano._x000a__x000a__x000a__x000a__x000a__x000a__x000a__x000a__x000a__x000a_________________x000a__x000a__x000a__x000a__x000a__x000a__x000a__x000a__x000a__x000a__x000a_"/>
    <s v="- Soporte del PAC programado generado desde el Sistema de Gestión Contractual.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x v="0"/>
    <s v="Ejecución y administración de procesos"/>
    <s v="No"/>
    <s v="- Aplicación errónea en algunos casos  de criterios o instrucciones para la realización de actividades._x000a_- Fallas en la realización de seguimiento a las acciones planeadas._x000a_- Baja participación de los(as) servidores(as) en las actividades ejecutadas desde los planes que conforman el Plan Estratégico de Talento Humano._x000a_- Deficiencias en los procesos de divulgación de los lineamientos normativos, procedimentales y técnicos a que hay lugar en materia de gestión de talento humano.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érdida de credibilidad hacia la entidad de parte de los servidores, contratistas y visitantes._x000a_- Deficiencias y omisiones en la elaboración y actualización de los lineamientos y actividades relacionados con la Seguridad y Salud en el Trabajo._x000a_- Sanción por parte del ente de control u otro ente regulador.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Baja (2)"/>
    <n v="0.4"/>
    <s v="Menor (2)"/>
    <s v="Leve (1)"/>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_x0009__x0009_"/>
    <s v="- 1 El procedimiento 4232000-PR-372 Gestión de Peligros, Riesgos y Amenazas indica que El Profesional Universitario de Talento Humano , autorizado(a) por el(la) Director(a) Técnico(a) de Talento Humano, anualmente o cada que se presente un cambio normativo verifica la expedición de normatividad en materia de Seguridad y Salud en el Trabajo que impactan al Sistema de Gestión de Seguridad y Salud en el Trabajo. La(s) fuente(s) de información utilizadas es(son) las normas expedidas tanto por Gobierno Nacional como Distrital en materia de seguridad y salud en el trabajo. En caso de evidenciar observaciones, desviaciones o diferencias, en las que la Entidad venga incurriendo frente a nuevas disposiciones normativas el Profesional Universitario de Talento Humano notifica a través de correo electrónico al(la) Director(a) Técnico(a) de Talento Humano para realizar los ajustes a que haya lugar desde el Sistema de Gestión de Seguridad y Salud en el Trabajo y actualiza la matriz legal del Seguridad y Salud en el Trabajo. De lo contrario, queda como evidencia la Matriz Legal de Seguridad y Salud en el Trabajo actualizada.._x000a_- 2 El procedimiento 2211300-PR-166 Gestión de la Salud indica que el Profesional Universitario de Talento Humano, autorizado(a) por el/la Directora/a Técnico/a de Talento Humano, cuatrimestralmente verifica el cumplimiento de las recomendaciones y restricciones medicas generadas por parte del médico tratante a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_x000a_- 3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_x000a_- 4 El procedimiento 4232000-PR-372 Gestión de Peligros, Riesgos y Amenazas indica que El Profesional Universitario de Talento Humano con apoyo de la Aseguradora de Riesgos Laborales – ARL, autorizado(a) por el(la) Director(a) Técnico(a) de Talento Humano, anualmente verifica, a través de la autoevaluación sobre el cumplimiento de los estándares mínimos del Sistema de Gestión de Seguridad y Salud en el Trabajo. La(s) fuente(s) de información utilizadas es(son) la normatividad vigente en materia de Salud y Seguridad en el Trabajo. En caso de evidenciar observaciones, desviaciones o diferencias, el Profesional Universitario de Talento Humano debe establecer acciones a través del formato 4232000-FT-XXX Plan de mejoramiento sobre el resultado de la autoevaluación de los estándares mínimos del Sistema de Gestión de Seguridad y Salud en el Trabajo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_x000a_- 5 El procedimiento 4232000-PR-372 - Gestión de Peligros, Riesgos y Amenazas indica que el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
    <s v="- Sin documentar_x000a_- Documentado_x000a_- Documentado_x000a_- Sin documentar_x000a_- Sin documentar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_x000a_- 2 El mapa de riesgos del proceso de Gestión del Talento Human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2335999999999999E-2"/>
    <s v="Menor (2)"/>
    <n v="0.22500000000000003"/>
    <s v="Bajo"/>
    <s v="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_x000a_- Reportar al(la) a la directora(a) Técnico(a) de Talento Humano el incumplimiento legal en la implementación de los estándares mínimos del Sistema de Gestión de Seguridad y Salud en el Trabajo_x000a_- Formular plan de acción para mitigar el incumplimiento legal en la implementación de los estándares mínimos del Sistema de Gestión y Seguridad y Salud en el Trabajo._x000a_- Implementar las acciones formuladas para la mitigación al incumplimiento legal en la implementación de los estándares mínimos del Sistema de Gestión y Seguridad y Salud en el Trabajo. _x000a__x000a__x000a__x000a__x000a__x000a_- Actualizar el mapa de riesgos Gestión del Talento Humano"/>
    <s v="- Director(a) de Talento Humano_x000a_- Profesional Universitario de Talento Humano. _x000a_- Profesional Universitario de Talento Humano. _x000a_- Profesional Universitario de Talento Humano. _x000a__x000a__x000a__x000a__x000a__x000a_- Director(a) de Talento Humano"/>
    <s v="-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_x000a_-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_x000a_- Evidencia de reunión o soporte que evidencie formulación de plan de acción definido para mitigar el incumplimiento legal en la implementación de los estándares mínimos del Sistema de Gestión y Seguridad y Salud en el Trabajo._x000a_- Evidencia de implementación de las acciones definidas para mitigar el incumplimiento legal en la implementación de los estándares mínimos del Sistema de Gestión y Seguridad y Salud en el Trabajo._x000a__x000a__x000a__x000a__x000a__x000a_- Mapa de riesgo  Gestión del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ués de controles a baja"/>
    <d v="2019-10-30T00:00:00"/>
    <s v="Identificación del riesgo_x000a_Análisis antes de controles_x000a__x000a_Análisis después de controles_x000a_"/>
    <s v="Conforme a la modificación del procedimiento 4232000-PR-372 GESTIÓN DE PELIGROS, RIESGOS Y AMENAZAS se realiza una actualización de los controles._x000a_Se realiza el ajuste al tratamiento de riesgos pasando de Aceptar a Reducir. _x000a_Se incluyen y cierran dos (2) actividades de las tres (3) planeadas inicialmente dentro de la acción preventiva No. 26._x000a_Se incluye un control detectivo relacionado con evidenciar la materialización del riesgo a través del Subcomité de Autocontrol._x000a_Se ajusta el análisis antes de controles pasando de una frecuencia posible a Improbable, así cómo la explicación de la valoración obtenida."/>
    <d v="2020-03-31T00:00:00"/>
    <s v="Identificación del riesgo_x000a__x000a__x000a__x000a_"/>
    <s v="El proyecto de inversión posiblemente afectado por la materialización del riesgo, es el proyecto 1125 fortalecimiento y modernización de la gestión pública distrital._x000a_Se diligencia la columna de perspectivas en la identificación de efectos._x000a_Se realiza el cambio por: “Ningún otro proceso en el Sistema de Gestión de Calidad” en Seleccione o mencione otros procesos del SGC posiblemente afectados."/>
    <d v="2020-12-04T00:00:00"/>
    <s v="Identificación del riesgo_x000a__x000a__x000a__x000a_"/>
    <s v="Se realiza recategorización de la probabilidad de frecuencia de materialización del riesgo."/>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d v="2021-12-17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
    <s v="Se realizó modificación en el nombre del riesgo. _x0009__x0009__x000a_Se asocia el riesgo al nuevo Mapa de procesos de la Secretaría General de la Alcaldía Mayor de Bogotá, D.C._x000a_Se actualizó el contexto de la gestión del proceso. _x000a_Se ajustaron las causas internas y externas._x000a_Se realizó la inclusión dos (2) controles preventivos asociados al procedimiento 2211300-PR-166 Gestión de la Salud._x000a_Se realizó el cambio del nombre del proceso en el control correctivo pasando de Gestión Estratégica de Talento Humano a Gestión del Talento Humano en el marco del nuevo Mapa de procesos de la Secretaría General de la Alcaldía Mayor de Bogotá, D.C."/>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s relaciones laborales colectivas e individuales entre los servidores(as) públicos(as) y la Entidad"/>
    <s v="Posibilidad de afectación reputacional por pérdida de confianza por parte de los/as trabajadores/as y las organizaciones sindicales, debido a incumplimiento parcial de compromisos durante la ejecución de la estrategia para la atención individual y colectivas de trabajo"/>
    <x v="0"/>
    <s v="Ejecución y administración de procesos"/>
    <s v="No"/>
    <s v="- Fallas en la realización de seguimiento a las acciones planeadas._x000a_- Personal no calificado para el desempeño de las funciones de algunos cargo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osibles hallazgos por parte de entes de control._x000a_- Afectación de la imagen institucional_x000a_- Pago de indemnizaciones como resultado de demandas.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enor (2)"/>
    <s v="Menor (2)"/>
    <s v="Leve (1)"/>
    <s v="Leve (1)"/>
    <s v="Leve (1)"/>
    <s v="Leve (1)"/>
    <s v="Menor (2)"/>
    <n v="0.4"/>
    <s v="Bajo"/>
    <s v="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
    <s v="- 1 El procedimiento 2211300-PR-174 -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_x000a_- 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 (a la) Secretario(a) General, al (a la) Subsecretario(a) Corporativa(a) y al (a la) Director(a) Técnico(a) de Talento Humano. De lo contrario, queda como evidencia acta de reunión en la que quedan registrados los resultados del seguimiento a la implementación de lo acord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la) Secretario(a) General, el(la) Subsecretario(a) Corporativo(a) y al(la) la directora(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_x000a_- 2 El mapa de riesgos del proceso de Gestión del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enor (2)"/>
    <n v="0.22500000000000003"/>
    <s v="Bajo"/>
    <s v="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_x000a_-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_x000a_- Determinar las acciones a realizar y nuevas fechas para dar cumplimiento a la/s actividad/es de la estrategia para la atención individual y colectivas de trabajo que presenta/n incumplimiento. _x000a_- Implementar las acciones definidas para dar cumplimiento a la/s actividad/es de la estrategia para la atención individual y colectivas de trabajo de manera inmediata o progresiva de acuerdo con los nuevos términos establecidos._x000a__x000a__x000a__x000a__x000a__x000a_- Actualizar el mapa de riesgos Gestión del Talento Humano"/>
    <s v="- Director(a) de Talento Humano_x000a_- Profesional Especializado o Profesional Universitario de Talento Humano_x000a_- Secretario/a General, al/a la Subsecretario/a Corporativo/a y al/a la Director/a Técnico de Talento Humano_x000a_- Director/a Técnico/a y Profesional Especializado o Profesional Universitario de Talento Humano_x000a__x000a__x000a__x000a__x000a__x000a_- Director(a) de Talento Humano"/>
    <s v="-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_x000a_-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_x000a_- Acta con el registro de las acciones a seguir y programación frente a actividad/es de la estrategia para la atención individual y colectivas de trabajo que presenta/n incumplimiento._x000a_- Evidencias de la implementación de las actividades establecidas para dar cumplimiento a la/s actividad/es de la estrategia para la atención individual y colectivas de trabajo._x000a__x000a__x000a__x000a__x000a__x000a_- Mapa de riesgo  Gestión del Talento Humano, actualizado."/>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0-12-04T00:00:00"/>
    <s v="_x000a__x000a_Análisis de controles_x000a__x000a_"/>
    <s v="Se ajustan actividades de control en términos de segregación de responsabilidades, quedando así: 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Se definieron las acciones de tratamiento.       _x000a_"/>
    <d v="2022-12-16T00:00:00"/>
    <s v="Identificación del riesgo_x000a__x000a_Análisis de controles_x000a_Análisis después de controles_x000a_"/>
    <s v="Se asocia el riesgo al nuevo Mapa de procesos de la Secretaría General de la Alcaldía Mayor de Bogotá, D.C._x000a_Se actualizó el contexto de la gestión del proceso. _x000a_Se ajustaron las causas internas y externas._x000a_Se actualizaron los controles preventivos y detectivos  y la evaluación de los  mismos  y se ajustó la explicación de la  valoración obtenida (Análisis después de controles)._x000a_Se realizó el cambio del nombre del proceso en el control correctivo pasando de Gestión Estratégica de Talento Humano a Gestión del Talento Humano en el marco del nuevo Mapa de procesos de la Secretaría General de la Alcaldía Mayor de Bogotá, D.C."/>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 modalidad laboral de teletrabajo."/>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x v="0"/>
    <s v="Ejecución y administración de procesos"/>
    <s v="No"/>
    <s v="- Fallas en la realización de seguimiento a las acciones planeadas._x000a_- Desconocimiento de esta modalidad laboral y los beneficios que tiene para los individuos y las entidade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Afectación en la imagen institucional al no verse promovido el teletrabajo como una modalidad laboral _x000a_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Leve (1)"/>
    <s v="Menor (2)"/>
    <s v="Leve (1)"/>
    <s v="Leve (1)"/>
    <s v="Leve (1)"/>
    <s v="Leve (1)"/>
    <s v="Menor (2)"/>
    <n v="0.4"/>
    <s v="Bajo"/>
    <s v="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
    <s v="- 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_x000a_- 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 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_x000a_- 2 El mapa de riesgos del proceso de Gestión del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_x000a_- Reportar al/a la Director/a Técnico/a de Talento Humano el riesgo materializado de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_x000a_- Determinar las acciones a realizar y nuevas fechas para dar cumplimiento a la/s actividad/es relacionadas con la gestión del teletrabajo en la entidad, que presenta/n incumplimiento. _x000a_- Implementar las acciones definidas para dar cumplimiento a la/s actividad/es relacionadas con la gestión del teletrabajo en la entidad, de manera inmediata o progresiva de acuerdo con los nuevos términos establecidos._x000a__x000a__x000a__x000a__x000a__x000a_- Actualizar el mapa de riesgos Gestión del Talento Humano"/>
    <s v="- Director(a) de Talento Humano_x000a_- Profesional Especializado o Profesional Universitario de Talento Humano_x000a_- Profesional Especializado o Profesional Universitario de Talento Humano_x000a_- Profesional Especializado o Profesional Universitario de Talento Humano_x000a__x000a__x000a__x000a__x000a__x000a_- Director(a) de Talento Humano"/>
    <s v="-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_x000a_-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_x000a_- Acta con el registro de las acciones a seguir y programación frente a las actividades relacionadas con la gestión del teletrabajo en la entidad, que presenta/n incumplimiento. _x000a_- Evidencias de la implementación de las actividades establecidas para dar cumplimiento a la/s actividad/es relacionadas con la gestión del teletrabajo en la entidad._x000a__x000a__x000a__x000a__x000a__x000a_- Mapa de riesgo  Gestión del Talento Humano, actualizado."/>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d v="2021-12-13T00:00:00"/>
    <s v="Identificación del riesgo_x000a_Análisis antes de controles_x000a_Análisis de controles_x000a_Análisis después de controles_x000a_"/>
    <s v="Se actualizó el contexto de la gestión del proceso._x000a_Se ajustó la identificación del riesgo. _x000a_Se definió la probabilidad por exposición._x000a_Se ajustó la redacción y evaluación de los controles según los criterios definidos._x000a_Se incluyeron los controles correctivos._x000a_Se ajustaron las acciones de contingencia.  _x000a_"/>
    <d v="2022-12-16T00:00:00"/>
    <s v="Identificación del riesgo_x000a__x000a_Análisis de controles_x000a__x000a_"/>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0"/>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1"/>
    <s v="Fraude interno"/>
    <s v="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_x000a_- 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cronograma 2023 para la realización de la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 Profesional Universitario de Talento Humano autorizado por el(la) Director(a) Técnico(a) de Talento Humano._x000a__x000a__x000a__x000a__x000a__x000a__x000a__x000a__x000a__x000a_________________x000a__x000a__x000a__x000a__x000a__x000a__x000a__x000a__x000a__x000a__x000a_"/>
    <s v="- Cronograma de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28/02/2023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Diseñar, ejecutar, orientar y divulgar las acciones de Comunicación Corporativa de la entidad._x0009_"/>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x v="0"/>
    <s v="Ejecución y administración de procesos"/>
    <s v="Sí"/>
    <s v="- Respuestas a temáticas emergentes no previsibles dentro de la planeación de comunicaciones._x000a__x000a__x000a__x000a__x000a__x000a__x000a__x000a__x000a_"/>
    <s v="-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_x000a_"/>
    <s v="- Pérdida de imagen y gobernabilidad externas._x000a_- Hallazgos y requerimientos dentro de las auditorias interna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Baja (2)"/>
    <n v="0.4"/>
    <s v="Menor (2)"/>
    <s v="Menor (2)"/>
    <s v="Menor (2)"/>
    <s v="Menor (2)"/>
    <s v="Menor (2)"/>
    <s v="Moderado (3)"/>
    <s v="Moderado (3)"/>
    <n v="0.6"/>
    <s v="Moderado"/>
    <s v="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
    <s v="- 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_x000a_- 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_x000a_- 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_x000a_- 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Preventivo_x000a__x000a__x000a__x000a__x000a__x000a__x000a__x000a__x000a__x000a__x000a__x000a__x000a__x000a__x000a__x000a_"/>
    <s v="25%_x000a_2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40%_x000a__x000a__x000a__x000a__x000a__x000a__x000a__x000a__x000a__x000a__x000a__x000a__x000a__x000a__x000a__x000a_"/>
    <s v="- 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_x000a_- 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_x000a_- 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_x000a_- 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6.0479999999999999E-2"/>
    <s v="Leve (1)"/>
    <n v="0.18984374999999998"/>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Gestión Estratégica de Comunicación e Información"/>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Gestión Estratégica de Comunicación e Información,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d v="2019-11-25T00:00:00"/>
    <s v="_x000a__x000a_Análisis de controles_x000a_Análisis después de controles_x000a_Tratamiento del riesgo"/>
    <s v="Se modifica la calificación de los controles, teniendo en cuenta que ya han sido ejecutadas las acciones que se establecieron dentro del plan de mejoramiento._x000a_La valoración del riesgo después de controles pasa a &quot;Bajo&quot;  ya que las actividades de control preventivas evitaron la materialización de este riesgo y los efectos más significativos no se presentaron._x000a_Se reprograma la ejecución del plan de mejoramiento, teniendo en cuenta las fechas que se establecieron en el aplicativo SIG"/>
    <d v="2020-03-13T00:00:00"/>
    <s v="Identificación del riesgo_x000a_Análisis antes de controles_x000a_Análisis de controles_x000a_Análisis después de controles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Probabilidad antes de controles:_x000a_- La probabilidad disminuye de Probable (4) -Se presentó una vez en el presente año (4)- a Posible (3) -Se presentó al menos una vez en los últimos 2 años (3)-._x000a_- El impacto se reduce de calificación a Moderado (3) ya que la materialización del riesgo podría ocasionar un incumplimiento en las metas y objetivos institucionales, afectando el cumplimiento en las metas regionales_x000a_- La nueva zona de riesgo según esta disminución pasa de Extrema a Alta._x000a_Se reafirman las actividades de control establecidas, según la actualización del procedimiento de Relaciones Estratégicas Comunicacionales PR-366._x000a_Se disminuye la probabilidad a (1 Rara vez) ya que las actividades de control preventivas han evitado la materialización de este riesgo y presentan solidez fuerte. El impacto pasa a 1 &quot;insignificante&quot; ya que el riesgo no se ha presentado y los controles detectivos son fuertes. El riesgo continúa con valoración con baja.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d v="2021-02-22T00:00:00"/>
    <s v="Identificación del riesgo_x000a__x000a__x000a__x000a_"/>
    <s v="Se indica que el riesgo no tiene proyectos de inversión vigentes asociados."/>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
    <s v="Se actualiza la matriz DOFA._x000a_Se asocia el riesgo al nuevo proceso Gestión Estratégica de Comunicación e Información y la actividad clave del mismo._x000a_Se ajustan las causas del riesgo._x000a_Se ajusta el diseño de los controles, según las actividades 2,4 y 6 del procedimiento Comunicación Corporativa._x000a_Se incluye la actividad de control 8 del procedimiento Comunicación Corporativa._x000a_Se asocian los controles correctivos al nuevo nombre del proceso"/>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Diseñar y divulgar contenidos informativos y/o periodísticos relacionados con la gestión de la Administración Distrital a través del Ecosistema Digital de la Alcaldía Mayor de Bogotá._x0009_"/>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x v="0"/>
    <s v="Ejecución y administración de procesos"/>
    <s v="Sí"/>
    <s v="- Falta de conocimiento de las tendencias digitales para la divulgación de información._x000a_- Débil orientación para la consulta de los documentos soporte de la gestión del proceso, mejorar su adecuación, e implementar medidas para su fácil consulta y recuperación._x000a__x000a__x000a__x000a__x000a__x000a__x000a__x000a_"/>
    <s v="- Coyunturas políticas que afectan la toma de decisiones._x000a_- La inestabilidad de la conectividad, indisponibilidad de servidores de información y vulnerabilidad en la seguridad informática. _x000a_- Fallas en las comunicaciones. 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edia (3)"/>
    <n v="0.6"/>
    <s v="Insignificante (1)"/>
    <s v="Mayor (4)"/>
    <s v="Menor (2)"/>
    <s v="Menor (2)"/>
    <s v="Insignificante (1)"/>
    <s v="Menor (2)"/>
    <s v="Mayor (4)"/>
    <n v="0.8"/>
    <s v="Alto"/>
    <s v="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
    <s v="- 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_x000a_- 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_x000a_- 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_x000a_- 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_x000a_- 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Gestión Estratégica de Comunicación e Información"/>
    <s v="- Jefe Oficina Consejería de Comunicaciones_x000a_- Profesionales de la Oficina Consejería de Comunicaciones (portal web y redes sociales)_x000a_- Profesionales de la Oficina Consejería de Comunicaciones (redes sociales, editores)  y Jefe de la Oficina Consejería de Comunicaciones (en caso de información sensible)_x000a_- Profesionales de la Oficina Consejería de Comunicaciones (prensa y redes sociales)_x000a__x000a__x000a__x000a__x000a__x000a_- Jefe Oficina Consejería de Comunicaciones"/>
    <s v="-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a_- Información desactivada de las plataformas digitales_x000a_- Información ajustada para publicación_x000a_- Información publicada nuevamente en las plataformas digitales._x000a__x000a__x000a__x000a__x000a__x000a_- Mapa de riesgo  Gestión Estratégica de Comunicación e Información,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d v="2019-11-25T00:00:00"/>
    <s v="_x000a__x000a_Análisis de controles_x000a__x000a_Tratamiento del riesgo"/>
    <s v="Se modifica la calificación de los controles, teniendo en cuenta que ya han sido ejecutadas las acciones que se establecieron dentro del plan de mejoramiento._x000a_Se reprograma la ejecución del plan de mejoramiento, teniendo en cuenta las fechas que se establecieron en el aplicativo SIG"/>
    <d v="2020-03-13T00:00:00"/>
    <s v="Identificación del riesgo_x000a__x000a_Análisis de controles_x000a_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Se reafirman las actividades de control establecidas, según la actualización del procedimiento de Ecosistema Digital PR-367.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d v="2021-02-22T00:00:00"/>
    <s v="Identificación del riesgo_x000a__x000a__x000a__x000a_"/>
    <s v="Se indica que el riesgo no tiene proyectos de inversión vigentes asociados."/>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
    <s v="Se actualiza la matriz DOFA._x000a_Se asocia el riesgo al nuevo proceso Gestión Estratégica de Comunicación e Información y la actividad clave del mismo._x000a_Se ajustan las causas del riesgo._x000a_Se asocian los controles correctivos al nuevo nombre del proceso"/>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Diseñar, revisar, ejecutar y divulgar las acciones de comunicación hacia la ciudadanía.  _x000a_Fase (actividad): Desconocimiento de los intereses comunicacionales del ciudadano que genere barreras de identificación y comprensión de mensaje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x v="0"/>
    <s v="Ejecución y administración de procesos"/>
    <s v="Sí"/>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Débil orientación para la consulta de los documentos soporte de la gestión del proceso, mejorar su adecuación, e implementar medidas para su fácil consulta y recuperación._x000a_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Errores por parte de una Entidad externa al momento de diligenciar la información a divulgar en el formato FT1048 BRIEF._x000a_- Coyunturas políticas que impiden la definición de necesidades de comunicación._x000a__x000a__x000a__x000a__x000a__x000a__x000a_"/>
    <s v="- Pérdida de credibilidad._x000a_- Perdida de confianza interna en la administración._x000a_- Desconfianza en los productos desarrollados por la administración distrital._x000a_- Desinformación_x000a_- Pérdida de imagen externa._x000a_- Inconformidad de la ciudadanía con la información que se presenta de la gestión del distrito._x000a_- La administración distrital no logra comunicar de manera eficiente y localizada sus acciones de gobierno._x000a__x000a__x000a_"/>
    <s v="3. Consolidar una gestión pública eficiente, a través del desarrollo de capacidades institucionales, para contribuir a la generación de valor público."/>
    <s v="- -- Ningún trámite y/o procedimiento administrativo_x000a__x000a_"/>
    <s v="- Procesos misionales y estratégicos misionales en el Sistema de Gestión de Calidad_x000a__x000a__x000a__x000a_"/>
    <s v="- 7867 Generación de los lineamientos de comunicación del Distrito para construir ciudad y ciudadanía_x000a__x000a__x000a__x000a_"/>
    <s v="Baja (2)"/>
    <n v="0.4"/>
    <s v="Insignificante (1)"/>
    <s v="Mayor (4)"/>
    <s v="Insignificante (1)"/>
    <s v="Insignificante (1)"/>
    <s v="Moderado (3)"/>
    <s v="Mayor (4)"/>
    <s v="Mayor (4)"/>
    <n v="0.8"/>
    <s v="Alto"/>
    <s v="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
    <s v="- 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_x000a_- 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_x000a_- 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_x000a_- 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_x000a_- 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_x000a_- 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_x000a_- 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3.6287999999999994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Gestión Estratégica de Comunicación e Información"/>
    <s v="- Jefe Oficina Consejería de Comunicaciones_x000a_- Jefe Oficina Consejería de Comunicaciones_x000a_- Solicitante de la campaña y profesionales de la Oficina Consejería de Comunicaciones (Agencia en casa y audiovisual)_x000a_- Profesionales y Jefe de la Oficina Consejería de Comunicaciones_x000a__x000a__x000a__x000a__x000a__x000a_- Jefe Oficina Consejería de Comunicaciones"/>
    <s v="-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_x000a_- Campaña o pieza comunicacional detenida._x000a_- Información de la campaña o pieza comunicacional ajustada para divulgación_x000a_- Campaña o pieza comunicacional ajustada y divulgada._x000a__x000a__x000a__x000a__x000a__x000a_- Mapa de riesgo  Gestión Estratégica de Comunicación e Información,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d v="2020-03-13T00:00:00"/>
    <s v="Identificación del riesgo_x000a__x000a__x000a__x000a_"/>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
    <d v="2020-12-03T00:00:00"/>
    <s v="_x000a__x000a_Análisis de controles_x000a__x000a_"/>
    <s v="Se retiran los controles detectivos asociados a las auditorias y se incluye uno propio del proceso._x000a_Se incorpora el riesgo eliminado, relacionado con el incumplimiento parcial de compromisos para la divulgación de campañas e información relacionada con la gestión de la administración distrital, mediante relaciones estratégicas comunicacionales."/>
    <d v="2021-02-22T00:00:00"/>
    <s v="Identificación del riesgo_x000a__x000a__x000a__x000a_Tratamiento del riesgo"/>
    <s v="Se indica que el riesgo no tiene proyectos de inversión vigentes asociados._x000a_Se incluye la acción preventiva número 25."/>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
    <s v="Se actualiza la matriz DOFA._x000a_Se asocia el riesgo al nuevo proceso Gestión Estratégica de Comunicación e Información y la actividad clave del mismo._x000a_Se ajustan las causas del riesgo._x000a_Se ajusta el diseño de los controles, según las actividades 3,5,6,8 y 10 del procedimiento Comunicación hacía la Ciudadanía._x000a_Se asocia el riesgo al proyecto de inversión 7867, teniendo en cuenta que se incluye lo relacionado con el riesgo eliminado &quot;Posibilidad de afectación reputacional por resultados de mediciones de percepción ciudadana no satisfactorias, debido a generación y divulgación de estrategias, mensajes y/o acciones de comunicación pública, desconociendo los intereses comunicacionales del ciudadano&quot;._x000a_Se asocian los controles correctivos al nuevo nombre del proceso"/>
    <s v=""/>
    <s v="_x000a__x000a__x000a__x000a_"/>
    <s v=""/>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Adelantar las actividades necesarias para la publicación de información en los portales y micrositios web de la Secretaría General."/>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x v="0"/>
    <s v="Ejecución y administración de procesos"/>
    <s v="Sí"/>
    <s v="- Desconocimiento del esquema de publicación de información._x000a_- No se publica adecuadamente la información en la plataforma_x000a_- El esquema de publicación de información se encuentra desactualizado._x000a_- La plataforma que aloja la información presenta fallas técnicas._x000a_- Desarticulación de las dependencias para la definición, aplicación y seguimiento al esquema de publicación._x000a__x000a__x000a__x000a_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Hallazgos por parte de un ente de control_x000a_- Posible incumplimiento de la Ley de Transparencia 1712 de 2014_x000a_- Disminución de la interacción de la ciudadanía con el sitio web.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y estratégicos misionales en el Sistema de Gestión de Calidad_x000a__x000a__x000a__x000a_"/>
    <s v="- No aplica_x000a__x000a__x000a__x000a_"/>
    <s v="Media (3)"/>
    <n v="0.6"/>
    <s v="Insignificante (1)"/>
    <s v="Moderado (3)"/>
    <s v="Moderado (3)"/>
    <s v="Moderado (3)"/>
    <s v="Moderado (3)"/>
    <s v="Moderado (3)"/>
    <s v="Moderado (3)"/>
    <n v="0.6"/>
    <s v="Moderado"/>
    <s v="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_x000a_- 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_x000a_- 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_x000a_- 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en el informe de monitoreo a la Oficina Asesora de Planeación._x000a_- Publicar la información para consulta en los portales y micrositios web de la Secretaría General_x0009__x000a_- Monitorear el esquema de publicación y generar alertas y recomendaciones para evitar que se presente nuevamente el incumplimiento de la publicación_x0009__x0009__x0009__x0009__x0009__x0009__x000a__x000a__x000a__x000a__x000a__x000a__x000a_- Actualizar el mapa de riesgos Gestión Estratégica de Comunicación e Información"/>
    <s v="- Jefe Oficina Consejería de Comunicaciones_x000a_- el(la) servidor responsable de la información de la dependencia_x0009__x0009__x000a_- los profesionales de las oficinas de Planeación, de tecnologías de la información y las comunicaciones y de la Consejería de Comunicaciones_x0009__x000a__x000a__x000a__x000a__x000a__x000a__x000a_- Jefe Oficina Consejería de Comunicaciones"/>
    <s v="-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_x000a_- Formatos 1025 de publicación, actualización y desactivación de información._x000a_- Correos electrónicos de alerta y recomendaciones y esquema de publicación_x000a__x000a__x000a__x000a__x000a__x000a__x000a_- Mapa de riesgo  Gestión Estratégica de Comunicación e Información, actualizado."/>
    <d v="2020-12-03T00:00:00"/>
    <s v="Identificación del riesgo_x000a_Análisis antes de controles_x000a_Análisis de controles_x000a_Análisis después de controles_x000a_Tratamiento del riesgo"/>
    <s v="Creación del Riesgo"/>
    <d v="2021-02-22T00:00:00"/>
    <s v="Identificación del riesgo_x000a__x000a__x000a__x000a_"/>
    <s v="Se indica que el riesgo no tiene proyectos de inversión vigentes asociados."/>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
    <s v="Se actualiza la matriz DOFA._x000a_Se asocia el riesgo al nuevo proceso Gestión Estratégica de Comunicación e Información y la actividad clave del mismo._x000a_Se asocian los controles correctivos al nuevo nombre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Diseñar y emitir lineamientos en materia de comunicación pública._x000a_Fase (propósito): Descoordinación interinstitucional en la aplicación de los lineamientos dictados en materia de comunicación pública."/>
    <s v="Posibilidad de afectación económica (o presupuestal) por incumplimiento en la generación de lineamientos distritales en materia de comunicación pública, debido a debilidades en la definición, alcance y formalización de los mismos hacia las entidades distritales. "/>
    <x v="0"/>
    <s v="Ejecución y administración de procesos"/>
    <s v="Sí"/>
    <s v="- Reproceso en las actividades de las distintas áreas y malgaste administrativo lo que perjudica los tiempos de entrega _x000a_- Entrega de la información de una manera inadecuada a la ciudadanía_x000a_- Deficiencias en la información entregada a las distintas áreas, lo que generaría una mala comunicación._x000a__x000a__x000a__x000a__x000a__x000a__x000a_"/>
    <s v="- Falta de interés por la información entregada por parte de las entidades en relación a la comunicación publica_x000a_- Incremento de tramites administrativos por requerimientos por parte de la ciudadanía por aclaración de la información entregada _x000a__x000a__x000a__x000a__x000a__x000a__x000a__x000a_"/>
    <s v="- Inconformidad de la ciudadanía con la información que se presenta de la gestión del distrito._x000a_- Reproceso de actividades por ajuste en las acciones de comunicación pública._x000a_- Pluralidad de agendas y objetivos de comunicación pública en las entidades distrit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67 Generación de los lineamientos de comunicación del Distrito para construir ciudad y ciudadanía_x000a__x000a__x000a__x000a_"/>
    <s v="Muy baja (1)"/>
    <n v="0.2"/>
    <s v="Insignificante (1)"/>
    <s v="Moderado (3)"/>
    <s v="Moderado (3)"/>
    <s v="Moderado (3)"/>
    <s v="Menor (2)"/>
    <s v="Menor (2)"/>
    <s v="Moderado (3)"/>
    <n v="0.6"/>
    <s v="Moderado"/>
    <s v="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_x000a__x000a__x000a__x000a__x000a__x000a__x000a__x000a__x000a__x000a__x000a__x000a__x000a__x000a__x000a__x000a__x000a__x000a__x000a_"/>
    <s v="- Sin documentar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_x000a_- 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Reducir"/>
    <s v="- Establecer un documento que permita diseñar y emitir lineamientos en materia de comunicación pública, con sus respectivos controles._x000a__x000a__x000a__x000a__x000a__x000a__x000a__x000a__x000a__x000a__x000a__x000a__x000a__x000a__x000a__x000a__x000a__x000a__x000a__x000a__x000a_________________x000a__x000a__x000a__x000a__x000a__x000a__x000a__x000a__x000a__x000a__x000a_"/>
    <s v="- Jefe de la Oficina Consejería de Comunicaciones_x000a__x000a__x000a__x000a__x000a__x000a__x000a__x000a__x000a__x000a__x000a__x000a__x000a__x000a__x000a__x000a__x000a__x000a__x000a__x000a__x000a_________________x000a__x000a__x000a__x000a__x000a__x000a__x000a__x000a__x000a__x000a__x000a_"/>
    <s v="- Documento que permita diseñar y emitir lineamientos en materia de comunicación pública formalizado._x000a__x000a__x000a__x000a__x000a__x000a__x000a__x000a__x000a__x000a__x000a__x000a__x000a__x000a__x000a__x000a__x000a__x000a__x000a__x000a__x000a_________________x000a__x000a__x000a__x000a__x000a__x000a__x000a__x000a__x000a__x000a__x000a_"/>
    <s v="01/03/2023_x000a__x000a__x000a__x000a__x000a__x000a__x000a__x000a__x000a__x000a__x000a__x000a__x000a__x000a__x000a__x000a__x000a__x000a__x000a__x000a__x000a_________________x000a__x000a__x000a__x000a__x000a__x000a__x000a__x000a__x000a__x000a__x000a_"/>
    <s v="30/06/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_x000a_- Identificar los lineamientos en materia de comunicación pública definidos por la dependencia, que no están soportados con documentos de obligatorio cumplimiento_x000a_- Generar y divulgar el documento de obligatorio cumplimiento que socialice el (los) lineamiento(s) en materia de comunicación pública_x000a__x000a__x000a__x000a__x000a__x000a__x000a_- Actualizar el mapa de riesgos Gestión Estratégica de Comunicación e Información"/>
    <s v="- Jefe Oficina Consejería de Comunicaciones_x000a_- Jefe Oficina Consejería de Comunicaciones_x000a_- Jefe Oficina Consejería de Comunicaciones_x000a__x000a__x000a__x000a__x000a__x000a__x000a_- Jefe Oficina Consejería de Comunicaciones"/>
    <s v="-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_x000a_- comunicaciones escritas o digitales que evidencien la verificación, solicitud y/o expedición de los documentos de obligatorio cumplimiento._x000a_- documentos de obligatorio cumplimiento (actas, resoluciones, circulares)_x000a__x000a__x000a__x000a__x000a__x000a__x000a_- Mapa de riesgo  Gestión Estratégica de Comunicación e Información, actualizado."/>
    <d v="2021-04-30T00:00:00"/>
    <s v="Identificación del riesgo_x000a_Análisis antes de controles_x000a_Análisis de controles_x000a_Análisis después de controles_x000a_Tratamiento del riesgo"/>
    <s v="Creación de este riesgo con forme a lo establecido en el perfil del proyecto de inversión  7867 &quot;generación de los lineamientos de comunicación del distrito para construir ciudad y ciudadanía&quot;.  "/>
    <d v="2021-09-10T00:00:00"/>
    <s v="_x000a__x000a_Análisis de controles_x000a__x000a_Tratamiento del riesgo"/>
    <s v="Modificación de  la redacción de las actividades de control frente a la probabilidad y el impacto._x000a_Se reprograma la fecha de finalización de la A.P # 33 - 2021 Aplicativo SIG - A.P # 758 Aplicativo CHIE."/>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Tratamiento del riesgo"/>
    <s v="Se actualiza la matriz DOFA._x000a_Se asocia el riesgo al nuevo proceso Gestión Estratégica de Comunicación e Información y la actividad clave del mismo._x000a_Se ajusta la calificación del control preventivo a &quot;sin documentar&quot;._x000a_Se define una acción de tratamiento para documentar los controles de probabilidad._x000a_Se asocian los controles correctivos al nuevo nombre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
    <s v="Jefe Oficina Consejería de Comunicaciones"/>
    <s v="Estratégico"/>
    <s v="Diseñar y emitir lineamientos en materia de comunicación pública._x000a_Fase (componente): Falta de adherencia de las entidades del Distrito que impidan la implementación de los lineamientos distritales en materia de comunicación pública."/>
    <s v="Posibilidad de afectación reputacional por falta de adherencia de las entidades del Distrito para la aplicación de lineamientos de comunicación pública, debido a inadecuado acompañamiento y seguimiento a las campañas y/o acciones de comunicación que ellas desarrollan."/>
    <x v="0"/>
    <s v="Ejecución y administración de procesos"/>
    <s v="Sí"/>
    <s v="- Desconocimiento de los lineamientos generados en materia de comunicación publica._x000a_- Confusión en la manera de implementar los lineamientos de comunicación publica. _x000a__x000a__x000a__x000a__x000a__x000a__x000a__x000a_"/>
    <s v="- Débil divulgación de normativa externa que pueda dificultar la adecuada implementación, el cumplimiento y el conocimiento actual, respecto a los lineamientos distritales en materia de comunicación publica._x000a__x000a__x000a__x000a__x000a__x000a__x000a__x000a__x000a_"/>
    <s v="- Desconfianza en los productos desarrollados por la administración distrital._x000a_- Reproceso de actividades por ajuste en las acciones de comunicación pública.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67 Generación de los lineamientos de comunicación del Distrito para construir ciudad y ciudadanía_x000a__x000a__x000a__x000a_"/>
    <s v="Baja (2)"/>
    <n v="0.4"/>
    <s v="Insignificante (1)"/>
    <s v="Mayor (4)"/>
    <s v="Moderado (3)"/>
    <s v="Moderado (3)"/>
    <s v="Menor (2)"/>
    <s v="Menor (2)"/>
    <s v="Mayor (4)"/>
    <n v="0.8"/>
    <s v="Alto"/>
    <s v="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
    <s v="- 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_x000a_- 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_x000a_- 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_x000a_- 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ublica._x000a_- 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08"/>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Reducir"/>
    <s v="- Establecer un documento que permita diseñar y emitir lineamientos en materia de comunicación pública, con sus respectivos controles._x000a__x000a__x000a__x000a__x000a__x000a__x000a__x000a__x000a__x000a__x000a__x000a__x000a__x000a__x000a__x000a__x000a__x000a__x000a__x000a__x000a_________________x000a__x000a__x000a__x000a__x000a__x000a__x000a__x000a__x000a__x000a__x000a_"/>
    <s v="- Jefe de la Oficina Consejería de Comunicaciones_x000a__x000a__x000a__x000a__x000a__x000a__x000a__x000a__x000a__x000a__x000a__x000a__x000a__x000a__x000a__x000a__x000a__x000a__x000a__x000a__x000a_________________x000a__x000a__x000a__x000a__x000a__x000a__x000a__x000a__x000a__x000a__x000a_"/>
    <s v="- Documento que permita diseñar y emitir lineamientos en materia de comunicación pública formalizado._x000a__x000a__x000a__x000a__x000a__x000a__x000a__x000a__x000a__x000a__x000a__x000a__x000a__x000a__x000a__x000a__x000a__x000a__x000a__x000a__x000a_________________x000a__x000a__x000a__x000a__x000a__x000a__x000a__x000a__x000a__x000a__x000a_"/>
    <s v="01/03/2023_x000a__x000a__x000a__x000a__x000a__x000a__x000a__x000a__x000a__x000a__x000a__x000a__x000a__x000a__x000a__x000a__x000a__x000a__x000a__x000a__x000a_________________x000a__x000a__x000a__x000a__x000a__x000a__x000a__x000a__x000a__x000a__x000a_"/>
    <s v="30/06/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_x000a_- Remitir una comunicación dirigida a la dependencia o entidad solicitando los ajustes necesarios para cumplir con lo indicado en los lineamientos de comunicación pública establecidos._x0009__x0009__x000a_- Orientar a las entidades distritales en el ajuste de las observaciones realizadas y en la aplicabilidad de los lineamientos de comunicación publica._x0009__x0009__x0009__x0009__x0009__x0009__x0009__x0009__x000a_- Identificar que los ajustes solicitados cumplan con lo establecido en los lineamientos de comunicación pública._x000a__x000a__x000a__x000a__x000a__x000a_- Actualizar el mapa de riesgos Gestión Estratégica de Comunicación e Información"/>
    <s v="- Jefe Oficina Consejería de Comunicaciones_x000a_- el (la) Jefe de la Oficina Consejería de Comunicaciones_x000a_- el (la) profesional de la Oficina Consejería de Comunicaciones (agencia en casa)_x000a_- el (la) Jefe de la Oficina Consejería de Comunicaciones_x000a__x000a__x000a__x000a__x000a__x000a_- Jefe Oficina Consejería de Comunicaciones"/>
    <s v="-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_x000a_- Oficios, Correos electrónicos con observaciones solicitando los ajustes necesarios para cumplir con lo indicado en los lineamientos establecidos_x000a_- Evidencias de reunión, correos electrónicos_x000a_- Oficios, Correos electrónicos con aprobaciones o vistos buenos._x000a__x000a__x000a__x000a__x000a__x000a_- Mapa de riesgo  Gestión Estratégica de Comunicación e Información, actualizado."/>
    <d v="2021-04-30T00:00:00"/>
    <s v="Identificación del riesgo_x000a_Análisis antes de controles_x000a_Análisis de controles_x000a_Análisis después de controles_x000a_Tratamiento del riesgo"/>
    <s v="Creación de este riesgo conforme a lo establecido en el perfil del proyecto de inversión No 7867 &quot;Generación de los lineamientos de comunicación del distrito para construir ciudad y ciudadanía&quot;.  "/>
    <d v="2021-09-10T00:00:00"/>
    <s v="_x000a__x000a_Análisis de controles_x000a__x000a_Tratamiento del riesgo"/>
    <s v="Modificación de  la redacción de las actividades de control frente a la probabilidad y al impacto._x000a_Se reprograma la fecha de finalización de la A.P # 33 - 2021 Aplicativo SIG - A.P # 758 Aplicativo CHIE."/>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12-01T00:00:00"/>
    <s v="Identificación del riesgo_x000a__x000a_Análisis de controles_x000a__x000a_Tratamiento del riesgo"/>
    <s v="Se actualiza la matriz DOFA._x000a_Se asocia el riesgo al nuevo proceso Gestión Estratégica de Comunicación e Información y la actividad clave del mismo._x000a_Se ajusta la calificación del control preventivo a &quot;sin documentar&quot;._x000a_Se define una acción de tratamiento para documentar los controles de probabilidad._x000a_Se asocian los controles correctivos al nuevo nombre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Posibilidad de afectación reputacional por hallazgos y sanciones impuestas por órganos de control, debido a errores (fallas o deficiencias) en el registro adecuado y oportuno de los hechos económicos de la entidad "/>
    <x v="0"/>
    <s v="Ejecución y administración de procesos"/>
    <s v="No"/>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 No aplica_x000a__x000a__x000a__x000a_"/>
    <s v="Baja (2)"/>
    <n v="0.4"/>
    <s v="Leve (1)"/>
    <s v="Moderado (3)"/>
    <s v="Menor (2)"/>
    <s v="Leve (1)"/>
    <s v="Moderado (3)"/>
    <s v="Moderado (3)"/>
    <s v="Moderado (3)"/>
    <n v="0.6"/>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_x000a_._x000a_- 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_x000a_- 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6 El procedimiento de Gestión Contable 2211400-PR-026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Preventivo_x000a_- Detectivo_x000a__x000a__x000a__x000a__x000a__x000a__x000a__x000a__x000a__x000a__x000a__x000a__x000a__x000a_"/>
    <s v="25%_x000a_25%_x000a_25%_x000a_2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40%_x000a_30%_x000a__x000a__x000a__x000a__x000a__x000a__x000a__x000a__x000a__x000a__x000a__x000a__x000a__x000a_"/>
    <s v="- 1 El mapa de riesgos del proceso de Gestión Financiera indica que el profesional especializado, autorizado(a) por el líder de este proceso, cada vez que se identifique la materialización del riesgo realiza los ajustes en los sistemas de información correspondientes._x000a_- 2 El mapa de riesgos del proceso de Gestión Financiera indica que el profesional especializado, autorizado(a) por el líder de este proceso, cada vez que se identifique la materialización del riesgo genera los reportes que reflejen los ajustes._x000a_- 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1772799999999995E-2"/>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_x000a_- Analizar el grado de impacto del error presentado y prepara informe al líder del proceso  para toma de decisiones_x000a_- Realizar los ajustes en los sistemas de información correspondientes._x000a_- Generar los reportes que reflejen los ajustes._x000a__x000a__x000a__x000a__x000a__x000a_- Actualizar el mapa de riesgos Gestión Financiera"/>
    <s v="- Subdirector(a) Financiero(a)_x000a_- Subdirector Financiero - Profesional Especializado (Contador)_x000a_- Profesional Especializado_x000a_- Profesional Especializado_x000a__x000a__x000a__x000a__x000a__x000a_- Subdirector(a) Financiero(a)"/>
    <s v="-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_x000a_- Decisión de realizar el ajuste de acuerdo al grado de complejidad_x000a_- Comprobante contable - aplicativo correspondiente_x000a_- Balance de prueba ajustado_x000a__x000a__x000a__x000a__x000a__x000a_- Mapa de riesgo  Gestión Financiera, actualizado."/>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d v="2021-02-18T00:00:00"/>
    <s v="Identificación del riesgo_x000a__x000a__x000a__x000a_"/>
    <s v="Se ajusto la acción de proyectos de inversión respecto a la situación vigente"/>
    <d v="2021-09-10T00:00:00"/>
    <s v="_x000a__x000a__x000a_Análisis después de controles_x000a_"/>
    <s v="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
    <s v="Se ajusta el objetivo y el alcance del proceso "/>
    <s v=""/>
    <s v="_x000a__x000a__x000a__x000a_"/>
    <s v=""/>
    <s v=""/>
    <s v="_x000a__x000a__x000a__x000a_"/>
    <s v=""/>
    <s v=""/>
    <s v="_x000a__x000a__x000a__x000a_"/>
    <s v=""/>
    <s v=""/>
    <s v="_x000a__x000a__x000a__x000a_"/>
    <s v=""/>
    <s v=""/>
    <s v="_x000a__x000a__x000a__x000a_"/>
    <s v=""/>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Posibilidad de afectación reputacional por  hallazgos y sanciones impuestas por órganos de control  y la secretaria distrital de hacienda, debido a incumplimiento parcial de compromisos en la presentación de Estados Financieros "/>
    <x v="0"/>
    <s v="Ejecución y administración de procesos"/>
    <s v="No"/>
    <s v="- Los funcionarios no son conscientes de la presentación de los estados financieros de la Entidad a la Secretaría Distrital de Hacienda._x000a_- No socializar a  las dependencias la importancia de la entrega oportuna de la información financiera_x000a_- La entrega no oportuna de la información financiera por parte de las dependencias_x000a_- No verificar la oportunidad y la calidad de la entrega de la información financiera por parte de las dependencias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 No aplica_x000a__x000a__x000a__x000a_"/>
    <s v="Baja (2)"/>
    <n v="0.4"/>
    <s v="Leve (1)"/>
    <s v="Mayor (4)"/>
    <s v="Mayor (4)"/>
    <s v="Leve (1)"/>
    <s v="Moderado (3)"/>
    <s v="Mayor (4)"/>
    <s v="Mayor (4)"/>
    <n v="0.8"/>
    <s v="Alto"/>
    <s v="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_x000a_- 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_x000a_- 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_x000a_- 5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_x000a_- 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_x000a_- 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_x000a_- 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5401599999999996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 Establecer un cronograma para controlar el cumplimiento de las etapas de consolidación, registro, suscripción y reporte a fin de evitar la ocurrencia del incumplimiento_x000a__x000a__x000a__x000a__x000a__x000a_- Actualizar el mapa de riesgos Gestión Financiera"/>
    <s v="- Subdirector(a) Financiero(a)_x000a_- Subdirector Financiero - Profesional Especializado (Contador)_x000a_- Subdirector Financiero - Profesional Especializado (Contador)_x000a_- Subdirector Financiero - Profesional Especializado (Contador)_x000a__x000a__x000a__x000a__x000a__x000a_- Subdirector(a) Financiero(a)"/>
    <s v="-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_x000a_- Solución conjunta con la Secretaría Distrital de Hacienda_x000a_- Estados Financieros presentados_x000a_- Cronograma  con las etapas de la consolidación, registro, suscripción y reporte_x000a__x000a__x000a__x000a__x000a__x000a_- Mapa de riesgo  Gestión Financiera, actualizado."/>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ajusta la explicación de la valoración obtenida antes y después de controles."/>
    <s v="18/02/201"/>
    <s v="Identificación del riesgo_x000a__x000a__x000a__x000a_"/>
    <s v="Se ajusto la acción de proyectos de inversión respecto a la situación vigente"/>
    <d v="2021-09-10T00:00:00"/>
    <s v="_x000a__x000a_Análisis de controles_x000a__x000a_"/>
    <s v="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
    <s v="Se ajusta el objetivo y el alcance del proceso "/>
    <s v=""/>
    <s v="_x000a__x000a__x000a__x000a_"/>
    <s v=""/>
    <s v=""/>
    <s v="_x000a__x000a__x000a__x000a_"/>
    <s v=""/>
    <s v=""/>
    <s v="_x000a__x000a__x000a__x000a_"/>
    <s v=""/>
    <s v=""/>
    <s v="_x000a__x000a__x000a__x000a_"/>
    <s v=""/>
    <s v=""/>
    <s v="_x000a__x000a__x000a__x000a_"/>
    <s v=""/>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estionar los Certificados de Disponibilidad Presupuestal y de Registro Presupuestal"/>
    <s v="Posibilidad de afectación reputacional por  hallazgos y sanciones impuestas por órganos de control, debido a errores (fallas o deficiencias) al gestionar los Certificados de Disponibilidad Presupuestal y de Registro Presupuestal"/>
    <x v="0"/>
    <s v="Ejecución y administración de procesos"/>
    <s v="No"/>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7. Mejorar la oportunidad en la ejecución de los recursos, a través del fortalecimiento de una cultura financiera, para lograr una gestión pública efectiva."/>
    <s v="- -- Ningún trámite y/o procedimiento administrativo_x000a__x000a_"/>
    <s v="- Todos los procesos en el Sistema de Gestión de Calidad_x000a__x000a__x000a__x000a_"/>
    <s v="- No aplica_x000a__x000a__x000a__x000a_"/>
    <s v="Muy alta (5)"/>
    <n v="1"/>
    <s v="Leve (1)"/>
    <s v="Leve (1)"/>
    <s v="Menor (2)"/>
    <s v="Moderado (3)"/>
    <s v="Leve (1)"/>
    <s v="Leve (1)"/>
    <s v="Moderado (3)"/>
    <n v="0.6"/>
    <s v="Alto"/>
    <s v="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_x000a_- 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_x000a_- 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_x000a_- 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_x000a_- 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a_- 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_x000a_- 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_x000a_.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_x000a_- 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_x000a_- 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a__x000a__x000a__x000a__x000a__x000a__x000a__x000a__x000a__x000a__x000a_"/>
    <s v="- Documentado_x000a_- Documentado_x000a_- Documentado_x000a_- Documentado_x000a_- Documentado_x000a_- Documentado_x000a_- Documentado_x000a_- Documentado_x000a_- Documentado_x000a__x000a__x000a__x000a__x000a__x000a__x000a__x000a__x000a__x000a__x000a_"/>
    <s v="- Continua_x000a_- Continua_x000a_- Continua_x000a_- Continua_x000a_- Continua_x000a_- Continua_x000a_- Continua_x000a_- Continua_x000a_- Continua_x000a__x000a__x000a__x000a__x000a__x000a__x000a__x000a__x000a__x000a__x000a_"/>
    <s v="- Con registro_x000a_- Con registro_x000a_- Con registro_x000a_- Con registro_x000a_- Con registro_x000a_- Con registro_x000a_- Con registro_x000a_- Con registro_x000a_- Con registro_x000a__x000a__x000a__x000a__x000a__x000a__x000a__x000a__x000a__x000a__x000a_"/>
    <s v="- Preventivo_x000a_- Preventivo_x000a_- Preventivo_x000a_- Preventivo_x000a_- Preventivo_x000a_- Detectivo_x000a_- Detectivo_x000a_- Detectivo_x000a_- Detectivo_x000a__x000a__x000a__x000a__x000a__x000a__x000a__x000a__x000a__x000a__x000a_"/>
    <s v="25%_x000a_25%_x000a_25%_x000a_25%_x000a_25%_x000a_15%_x000a_15%_x000a_15%_x000a_15%_x000a__x000a__x000a__x000a__x000a__x000a__x000a__x000a__x000a__x000a__x000a_"/>
    <s v="- Manual_x000a_- Manual_x000a_- Manual_x000a_- Manual_x000a_- Manual_x000a_- Manual_x000a_- Manual_x000a_- Manual_x000a_- Manual_x000a__x000a__x000a__x000a__x000a__x000a__x000a__x000a__x000a__x000a__x000a_"/>
    <s v="15%_x000a_15%_x000a_15%_x000a_15%_x000a_15%_x000a_15%_x000a_15%_x000a_15%_x000a_15%_x000a__x000a__x000a__x000a__x000a__x000a__x000a__x000a__x000a__x000a__x000a_"/>
    <s v="40%_x000a_40%_x000a_40%_x000a_40%_x000a_40%_x000a_30%_x000a_30%_x000a_30%_x000a_30%_x000a__x000a__x000a__x000a__x000a__x000a__x000a__x000a__x000a__x000a__x000a_"/>
    <s v="- 1 El mapa de riesgos del proceso de Gestión Financiera indica que el profesional , autorizado(a) por el líder de este proceso, cada vez que se identifique la materialización del riesgo informa a la dependencia solicitante el error presentado en la expedición del CDP._x000a_- 2 El mapa de riesgos del proceso de Gestión Financiera indica que el profesional , autorizado(a) por el líder de este proceso, cada vez que se identifique la materialización del riesgo, anula, sustituye, cancela el certificado de CDP.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670175999999997E-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_x000a_- Informar a la dependencia solicitante el error presentado en la expedición del CDP._x000a_- Anular, sustituir, cancelar el certificado de CDP_x000a__x000a__x000a__x000a__x000a__x000a__x000a_- Actualizar el mapa de riesgos Gestión Financiera"/>
    <s v="- Subdirector(a) Financiero(a)_x000a_- Subdirector Financiero - Profesional Universitario - Técnico Operativo_x000a_- Subdirector Financiero - Profesional Universitario - Técnico Operativo_x000a__x000a__x000a__x000a__x000a__x000a__x000a_- Subdirector(a) Financiero(a)"/>
    <s v="-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_x000a_- Correo electrónico_x000a_- Certificado nuevo_x000a__x000a__x000a__x000a__x000a__x000a__x000a_- Mapa de riesg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d v="2019-10-28T00:00:00"/>
    <s v="Identificación del riesgo_x000a_Análisis antes de controles_x000a_Análisis de controles_x000a__x000a_Tratamiento del riesgo"/>
    <s v="Se elimina la causa &quot;Las personas que realizan la actividad no cuentan con la experticia suficiente para expedir el CDP y CRP&quot; y se incluye &quot;Errores involuntarios al transcribir la información.&quot;_x000a_Se realizó actualización de la frecuencia debido a la materialización del riesgo, por tanto la valoración antes de controles pasó de &quot;alta&quot; a &quot;extrema&quot;_x000a_En el análisis de controles, se modificó la evaluación del control respecto a su ejecución, pasando de &quot;fuerte&quot; a &quot;moderado&quot;_x000a_En el análisis después de controles, se presentó desplazamiento en la valoración después de controles pasando de &quot;baja&quot; a &quot;moderada&quot;_x000a_Se complemento el plan de contingencia de acuerdo con lo reportado en el monitoreo_x000a_Se implementa una acción preventiva como plan de tratamiento del riesgo."/>
    <d v="2020-03-02T00:00:00"/>
    <s v="Identificación del riesgo_x000a_Análisis antes de controles_x000a__x000a_Análisis después de controles_x000a_Tratamiento del riesgo"/>
    <s v="Se incluyeron las perspectivas para los efectos de la materialización del riesgo._x000a_Se modifica la valoración del riesgo antes de controles, teniendo en cuenta que no se ha materializado durante el año en curso._x000a_Se actualiza la fecha de cierre del plan de mejoramiento del riesgo y se unifican las acciones para el mejoramiento del control no fuerte.._x000a_Se ajusta la explicación de la valoración obtenida antes y después de controles."/>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_x000a_Se incluye una acción para actualizar el procedimiento Gestión de certificados de registro presupuestal (CRP) 4233200-PR-346 respecto al seguimiento mensual a los saldos de CRPs, lo cual no es realizado de forma semanal."/>
    <d v="2021-02-18T00:00:00"/>
    <s v="Identificación del riesgo_x000a__x000a__x000a__x000a_Tratamiento del riesgo"/>
    <s v="Se ajusto la acción de proyectos de inversión respecto a la situación vigente_x000a_Se reprogramaron las actividades asociadas a la acción preventiva # 44_x000a_Se definió la acción preventiva # 26"/>
    <d v="2021-05-03T00:00:00"/>
    <s v="_x000a__x000a__x000a__x000a_Tratamiento del riesgo"/>
    <s v="Se reprogramaron las actividades asociadas a las acciones preventivas #44 y #26"/>
    <d v="2021-07-15T00:00:00"/>
    <s v="_x000a__x000a__x000a__x000a_Tratamiento del riesgo"/>
    <s v="Se reprogramaron las actividades asociadas a las acciones preventivas #44 y #26"/>
    <d v="2021-09-10T00:00:00"/>
    <s v="_x000a__x000a__x000a_Análisis después de controles_x000a_Tratamiento del riesgo"/>
    <s v="Se reprogramaron las actividades asociadas a las acciones preventivas #44 y #26_x000a_Se ajustaron todas las actividades de control de acuerdo con la modificación realizada en el  procedimiento de Gestión de Certificados de Disponibilidad Presupuestal (CDP) 2211400-PR-332 con versión 05 y el procedimiento de Gestión de Certificados de Registro Presupuestal 2211400-PR-346 versión  04"/>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1-22T00:00:00"/>
    <s v="_x000a__x000a_Análisis de controles_x000a__x000a_"/>
    <s v="Se modifica  la descripción del Control No. 2 se ajusta el responsable de autorizar la aplicación del control al Subdirector Financiero, por error en la digitación._x000a_ "/>
    <d v="2022-12-12T00:00:00"/>
    <s v="Identificación del riesgo_x000a__x000a__x000a__x000a_"/>
    <s v="Se ajusta el objetivo y el alcance del proceso  "/>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ia General de conformidad con las normas vigentes"/>
    <s v="Posibilidad de afectación económica (o presupuestal) por sanción moratoria o pago de  intereses, debido a errores (fallas o deficiencias) en el pago oportuno de las obligaciones adquiridas por la Secretaria General            "/>
    <x v="0"/>
    <s v="Ejecución y administración de procesos"/>
    <s v="N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7. Mejorar la oportunidad en la ejecución de los recursos, a través del fortalecimiento de una cultura financiera, para lograr una gestión pública efectiva."/>
    <s v="- -- Ningún trámite y/o procedimiento administrativo_x000a__x000a_"/>
    <s v="- Todos los procesos en el Sistema de Gestión de Calidad_x000a__x000a__x000a__x000a_"/>
    <s v="- No aplica_x000a__x000a__x000a__x000a_"/>
    <s v="Muy alta (5)"/>
    <n v="1"/>
    <s v="Leve (1)"/>
    <s v="Leve (1)"/>
    <s v="Menor (2)"/>
    <s v="Leve (1)"/>
    <s v="Leve (1)"/>
    <s v="Menor (2)"/>
    <s v="Menor (2)"/>
    <n v="0.4"/>
    <s v="Alto"/>
    <s v="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_x000a_- 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9.0719999999999995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_x000a_- verifica la conformidad de los documentos soporte de pago y solicita a la dependencia los ajustes que se requieran. Una vez subsanado aplica el procedimiento de acuerdo con los lineamientos  impartidos por la secretaria general y  la secretaria de hacienda distrital_x000a_- Informar  a la dependencia cuando se generen intereses moratorios por cuentas por pagar radicadas_x000a__x000a__x000a__x000a__x000a__x000a__x000a_- Actualizar el mapa de riesgos Gestión Financiera"/>
    <s v="- Subdirector(a) Financiero(a)_x000a_- Subdirector Financiero - Equipo de trabajo del proceso_x000a_- Subdirector Financiero - Equipo de trabajo del proceso_x000a__x000a__x000a__x000a__x000a__x000a__x000a_- Subdirector(a) Financiero(a)"/>
    <s v="- Reporte de monitoreo indicando la materialización del riesgo de Posibilidad de afectación económica (o presupuestal) por sanción moratoria o pago de  intereses, debido a errores (fallas o deficiencias) en el pago oportuno de las obligaciones adquiridas por la Secretaria General            _x000a_- Documentos soportes y registros en el sistema Bogdata_x000a_- Memorando o correo electrónico informando los intereses moratorios generados_x000a__x000a__x000a__x000a__x000a__x000a__x000a_- Mapa de riesgo  Gestión Financiera, actualizado."/>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d v="2020-12-02T00:00:00"/>
    <s v="_x000a_Análisis antes de controles_x000a__x000a__x000a_Tratamiento del riesgo"/>
    <s v="Se actualiza el contexto de la gestión del proceso_x000a_Se ajusta la probabilidad teniendo en cuenta la materialización del riesgo._x000a_Se incluyen soportes para la probabilidad establecida, producto de las auditorías, los seguimientos y la retroalimentación._x000a_Se define una nueva acción para actualizar el procedimiento Gestión de pagos 2211400-PR-333 indicando que el control se realiza a través del Sistema Hacendario Presupuestal y no OPGET."/>
    <d v="2021-02-18T00:00:00"/>
    <s v="Identificación del riesgo_x000a__x000a__x000a__x000a_Tratamiento del riesgo"/>
    <s v="Se ajusto la acción de proyectos de inversión respecto a la situación vigente_x000a_Se programaron las actividades asociadas a la acción preventiva # 16"/>
    <d v="2021-05-03T00:00:00"/>
    <s v="_x000a__x000a__x000a__x000a_Tratamiento del riesgo"/>
    <s v="Se reprogramó la actividad asociada a la acción preventiva #16"/>
    <d v="2021-07-15T00:00:00"/>
    <s v="_x000a__x000a__x000a__x000a_Tratamiento del riesgo"/>
    <s v="Se reprogramó la actividad asociada a la acción preventiva #16"/>
    <d v="2021-09-10T00:00:00"/>
    <s v="_x000a__x000a__x000a_Análisis después de controles_x000a_Tratamiento del riesgo"/>
    <s v="Se ajustaron todas las actividades de control de acuerdo con la modificación realizada en el  procedimiento  2211400-PR-333 Gestión de pagos versión 06_x000a_Se reprogramó la actividad asociada a la acción preventiva #16"/>
    <d v="2021-12-02T00:00:00"/>
    <s v="Identificación del riesgo_x000a_Análisis antes de controles_x000a_Análisis de controles_x000a_Análisis después de controles_x000a_Tratamiento del riesgo"/>
    <s v="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
    <s v="Se ajusta el objetivo y el alcance del proceso "/>
    <s v=""/>
    <s v="_x000a__x000a__x000a__x000a_"/>
    <s v=""/>
    <s v=""/>
    <s v="_x000a__x000a__x000a__x000a_"/>
    <s v=""/>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1"/>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contable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s v=""/>
    <s v="_x000a__x000a__x000a__x000a_"/>
    <s v=""/>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1"/>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de pagos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r>
  <r>
    <x v="13"/>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x v="0"/>
    <s v="Ejecución y administración de procesos"/>
    <s v="No"/>
    <s v="- Disposición y consulta de la normatividad, falta un normograma integral con  la totalidad y clasificación de las normas._x000a_- Confusión entre normas y directrices a nivel institucional como Secretaría General y directrices a nivel Distrital._x000a_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Baja (2)"/>
    <n v="0.4"/>
    <s v="Leve (1)"/>
    <s v="Leve (1)"/>
    <s v="Leve (1)"/>
    <s v="Leve (1)"/>
    <s v="Leve (1)"/>
    <s v="Leve (1)"/>
    <s v="Leve (1)"/>
    <n v="0.2"/>
    <s v="Bajo"/>
    <s v="La probabilidad de riesgo se ubica en zona baja, teniendo en cuenta que la actividad clave asociada al riesgo se ejecuta de forma mensual (12 veces). El impacto es leve ya que los efectos de la materialización del riesgo no generan grandes consecuencias."/>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183999999999999E-2"/>
    <s v="Leve (1)"/>
    <n v="0.15000000000000002"/>
    <s v="Bajo"/>
    <s v="El resultado de la probabilidad es Muy baja, dado que el riesgo no se ha materializado y se tienen 4 controles preventivos. Es impacto es leve ya que se dispone de un control correctivo para disminuir la calificació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Jurídica_x000a_- Comité de Conciliación_x000a__x000a__x000a__x000a__x000a__x000a__x000a__x000a_- Jefe de Oficina Jurídica"/>
    <s v="-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Identificación del riesgo_x000a_Análisis antes de controles_x000a_Análisis de controles_x000a__x000a_"/>
    <s v="Se adicionó el &quot;Incumplimiento en los términos judiciales y extrajudiciales&quot; como causa del riesgo._x000a_Se adicionaron nuevas evidencias que respaldan la no materialización del riesgo.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
    <d v="2020-03-11T00:00:00"/>
    <s v="Identificación del riesgo_x000a__x000a__x000a__x000a_"/>
    <s v="Se incluye la relación con los proyectos de inversión posiblemente afectados (Proyecto 1125) _x000a_Se incluyeron las perspectivas para los efectos "/>
    <d v="2020-08-31T00:00:00"/>
    <s v="_x000a__x000a_Análisis de controles_x000a__x000a_"/>
    <s v="Se elimina el control detectivo asociado con auditorías internas de gestión."/>
    <d v="2021-02-22T00:00:00"/>
    <s v="_x000a__x000a__x000a__x000a_Tratamiento del riesgo"/>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Análisis antes de controles_x000a_Análisis de controles_x000a__x000a_"/>
    <s v="Se ajustó el número de veces que se ejecuta la actividad clave  en un periodo de un año_x000a_Se ajustaron los controles de conformidad con la versión 8 del procedimiento PR-355 &quot;Gestión Jurídica para la Defensa de los Intereses de la Secretaría General&quot;"/>
    <s v=""/>
    <s v="_x000a__x000a__x000a__x000a_"/>
    <s v=""/>
    <s v=""/>
    <s v="_x000a__x000a__x000a__x000a_"/>
    <s v=""/>
  </r>
  <r>
    <x v="13"/>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Elaborar y revisar los actos administrativos que deba suscribir la entidad"/>
    <s v="Posibilidad de afectación reputacional por interposición de demandas y emisión de decisiones contrarias a los intereses de la Secretaría General, debido a errores (fallas o deficiencias) en la emisión de actos administrativos de carácter general"/>
    <x v="0"/>
    <s v="Ejecución y administración de procesos"/>
    <s v="No"/>
    <s v="- Disposición y consulta de la normatividad, falta un normograma integral con  la totalidad y clasificación de las normas._x000a_- Confusión entre normas y directrices a nivel institucional como Secretaría General y directrices a nivel Distrital._x000a_- Falta de información allegada dentro de los antecedentes del acto administrativo que puede llegar a generar análisis incompleto.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_x000a_- Afectación reputacional por decisiones adversas que identificaron falta de información en la emisión de los actos administrativos de carácter general._x000a_- Hallazgos por parte de los Entes de Control.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Alta (4)"/>
    <n v="0.8"/>
    <s v="Leve (1)"/>
    <s v="Leve (1)"/>
    <s v="Leve (1)"/>
    <s v="Leve (1)"/>
    <s v="Leve (1)"/>
    <s v="Leve (1)"/>
    <s v="Leve (1)"/>
    <n v="0.2"/>
    <s v="Moderado"/>
    <s v="La probabilidad de riesgo se ubica en zona baja, teniendo en cuenta que la actividad clave asociada al riesgo se ejecuta de forma diaria (1108 veces). El impacto es leve ya que los efectos de la materialización del riesgo no generan grandes consecuencias."/>
    <s v="- 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_x000a_- 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Gestión Jurídica indica que Secretario(a) General, autorizado(a) por el Manual de Funciones, cada vez que se identifique la materialización del riesgo devuelve a la Oficina Asesora de Jurídica para que realice los ajustes correspondi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8799999999999998"/>
    <s v="Leve (1)"/>
    <n v="0.15000000000000002"/>
    <s v="Bajo"/>
    <s v="El resultado de la probabilidad es Baja, dado que el riesgo no se ha materializado y se tienen 2 controles preventivos. Es impacto es leve ya que se dispone de un control correctivo para disminuir la calificació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_x000a_- Devuelve a la Oficina Jurídica para que realice los ajustes correspondientes._x000a__x000a__x000a__x000a__x000a__x000a__x000a__x000a_- Actualizar el mapa de riesgos Gestión Jurídica"/>
    <s v="- Jefe de Oficina Jurídica_x000a_- Secretario(a) General_x000a__x000a__x000a__x000a__x000a__x000a__x000a__x000a_- Jefe de Oficina Jurídica"/>
    <s v="-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_x000a_- Acto Administrativo con observaciones._x000a__x000a__x000a__x000a__x000a__x000a__x000a__x000a_- Mapa de riesgo  Gestión Jurídica, actualizado."/>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ajustó la redacción del control preventivo acorde con lo documentado en el procedimiento de &quot;Elaboración y revisión de actos administrativ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_x000a_Análisis antes de controles_x000a_Análisis de controles_x000a__x000a_"/>
    <s v="Se ajusto el número de veces que se ejecuta la actividad clave  en un periodo de un año_x000a_Se ajustaron los controles de conformidad con la nueva versión del procedimiento 4203000-PR-357 &quot;Elaboración o revisión de actos administrativos&quot;"/>
    <s v=""/>
    <s v="_x000a__x000a__x000a__x000a_"/>
    <s v=""/>
    <s v=""/>
    <s v="_x000a__x000a__x000a__x000a_"/>
    <s v=""/>
    <s v=""/>
    <s v="_x000a__x000a__x000a__x000a_"/>
    <s v=""/>
  </r>
  <r>
    <x v="13"/>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Emitir los conceptos jurídicos que sean competencia de la Secretaria General, o que surjan en desarrollo de sus funcione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x v="0"/>
    <s v="Ejecución y administración de procesos"/>
    <s v="No"/>
    <s v="- Disposición y consulta de la normatividad, falta un normograma integral con  la totalidad y clasificación de las normas._x000a_- Confusión entre normas y directrices a nivel institucional como Secretaría General y directrices a nivel Distrital._x000a_- Falta de información allegada dentro de los antecedentes del conceptos y/o consultas que puede llegar a generar análisis incompleto._x000a_- Divergencias en lo resuelto por los operadores judiciales en casos análogos que generan inseguridad jurídica.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_x000a_- Afectación reputacional por decisiones adversas que identificaron falta de información en la emisión de los conceptos y/o consultas._x000a_- Hallazgos por parte de los Entes de Control._x000a_- Necesidad de la emisión de concepto y/o consulta que unifique crite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Baja (2)"/>
    <n v="0.4"/>
    <s v="Leve (1)"/>
    <s v="Leve (1)"/>
    <s v="Leve (1)"/>
    <s v="Leve (1)"/>
    <s v="Leve (1)"/>
    <s v="Leve (1)"/>
    <s v="Leve (1)"/>
    <n v="0.2"/>
    <s v="Bajo"/>
    <s v="La probabilidad de riesgo se ubica en zona baja, teniendo en cuenta que la actividad clave asociada al riesgo se ejecuta de forma mensual (18 veces). El impacto es leve ya que los efectos de la materialización del riesgo no generan grandes consecuencias."/>
    <s v="- 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4"/>
    <s v="Leve (1)"/>
    <n v="0.15000000000000002"/>
    <s v="Bajo"/>
    <s v="El resultado de la probabilidad es Baja, dado que el riesgo no se ha materializado y se tiene 1 control preventivo. Es impacto es leve ya que se dispone de un control correctivo para disminuir la calificación."/>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_x000a_- Devuelve a la Oficina Jurídica para que realice los ajustes_x000a__x000a__x000a__x000a__x000a__x000a__x000a__x000a_- Actualizar el mapa de riesgos Gestión Jurídica"/>
    <s v="- Jefe de Oficina Jurídica_x000a_- Jefe de Oficina Jurídica_x000a__x000a__x000a__x000a__x000a__x000a__x000a__x000a_- Jefe de Oficina Jurídica"/>
    <s v="-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_x000a_- Proyecto de concepto o consulta con observaciones_x000a__x000a__x000a__x000a__x000a__x000a__x000a__x000a_- Mapa de riesgo  Gestión Jurídica, actualizado."/>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modificó el nombre del riesgo eliminando el término &quot;consultas&quot;_x000a_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incluyó 1 control preventivo que se encuentra documentado en el procedimiento de &quot;Emisión de conceptos jurídicos&quot;._x000a_Se ajustó la redacción del control preventivo existente, acorde con lo documentado en el procedimiento de &quot;Emisión de conceptos jurídic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_x000a_Análisis antes de controles_x000a__x000a__x000a_"/>
    <s v="Se ajustó el número de veces que se ejecuta la actividad clave en el periodo de un año"/>
    <s v=""/>
    <s v="_x000a__x000a__x000a__x000a_"/>
    <s v=""/>
    <s v=""/>
    <s v="_x000a__x000a__x000a__x000a_"/>
    <s v=""/>
    <s v=""/>
    <s v="_x000a__x000a__x000a__x000a_"/>
    <s v=""/>
  </r>
  <r>
    <x v="13"/>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1"/>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5919999999999995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lizar durante el Comité de Conciliación el estudio, evaluación y análisis de las conciliaciones, procesos y laudos arbitrales que fueron de conocimiento de dicho Comité.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s de publicación y divulgación proactiva de la Declaración de Bienes y Rentas, Registro de Conflicto de Interés y Declaración del Impuesto sobre la Renta y Complementarios. Ley 2013 del 30 de diciembre de 2019, registrados en SIDEAP_x000a_- Recomendaciones del Comité de Conciliación - Informe de Gestión del Comité de Conciliación_x000a__x000a__x000a__x000a__x000a__x000a__x000a__x000a__x000a_________________x000a__x000a__x000a__x000a__x000a__x000a__x000a__x000a__x000a__x000a__x000a_"/>
    <s v="01/03/2023_x000a_15/02/2023_x000a__x000a__x000a__x000a__x000a__x000a__x000a__x000a__x000a_________________x000a__x000a__x000a__x000a__x000a__x000a__x000a__x000a__x000a__x000a__x000a_"/>
    <s v="28/04/2023_x000a_31/12/2023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Estructurar canales de relacionamiento con la ciudadanía_x000a_Fase (propósito) Generar las condiciones necesarias para que la experiencia de la ciudadanía en la interacción con la Administración Distrital sea favorable."/>
    <s v="Posibilidad de afectación reputacional por debilidades en la ejecución que afecten la puesta en operación de nuevos medios de relacionamiento con la ciudadanía, debido a errores (fallas o deficiencias) en el diseño y estructuración de estos"/>
    <x v="0"/>
    <s v="Ejecución y administración de procesos"/>
    <s v="No"/>
    <s v="- Dificultad en la articulación de actividades comunes a las dependencias._x000a_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relacionamiento con la ciudadanía.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7870 Servicio a la ciudadanía, moderno, eficiente y de calidad_x000a__x000a__x000a__x000a_"/>
    <s v="Muy baja (1)"/>
    <n v="0.2"/>
    <s v="Menor (2)"/>
    <s v="Menor (2)"/>
    <s v="Menor (2)"/>
    <s v="Leve (1)"/>
    <s v="Leve (1)"/>
    <s v="Menor (2)"/>
    <s v="Menor (2)"/>
    <n v="0.4"/>
    <s v="Bajo"/>
    <s v="El proceso estima que el riesgo se ubica en una zona baja, debido a que la frecuencia con la que se realizó la actividad clave asociada al riesgo durante el último año se presentó (1) vez, frente a su materialización podrían presentarse efectos menores para el proceso."/>
    <s v="- 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jando la misma evidencia._x000a_- 2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jando la misma evidencia._x000a_- 3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jando la misma evidencia._x000a_- 4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realiza seguimiento al cumplimiento de lcronograma de acciones y metas, ejecución presupuestal y contractual. La(s) fuente(s) de información utilizadas es(son) actividad 4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jando la misma evidencia._x000a_- 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las  especificaciones técnicas de cada uno de los elementos  que  componen el canal de relacionamiento con la ciudadanía; realiza las  pruebas que  sean  pertinentes. La(s) fuente(s) de información utilizadas es(son) actividad 4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jando la misma evidenci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_x000a_- 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_x000a_- 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116799999999999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_x000a_- Evaluar la situación presentada de acuerdo a la etapa en la que se encuentra el proyecto._x000a_- Elaborar plan de trabajo (actividades, responsables, fechas)._x000a_- Ejecutar del plan de trabajo._x000a__x000a__x000a__x000a__x000a__x000a_- Actualizar el mapa de riesgos Gobierno Abierto y Relacionamiento con la Ciudadanía"/>
    <s v="- Subsecretario(a) de Servicio a la Ciudadanía y Alto(a) Consejero(a) Distrital de Tecnologías de la Información y las Comunicaciones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_x000a_- Acta con la decisión de acciones a tomar_x000a_- Plan de trabajo para la corrección de la situación_x000a_- Plan de trabajo ejecutado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moderada (anteriormente extrema), la valoración después de controles continúa en zona de riesgo baja_x000a_Se incluye plan de contingencia"/>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Análisis después de controles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_x000a_Se ajustó la redacción del control detectivo._x000a_Se ajustó la explicación de la valoración obtenida después de controles."/>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 la redacción del riesgo en cuanto a las causas inmediata y raíz, ajustándolas a canales de relacionamiento con la ciudadanía._x000a_Se ajustan los controles detectivos y preventivos, acorde con la actualización del procedimiento Estructuración de canales de relacionamiento con la ciudadanía (2212100-PR041) Versión 12._x000a_Se ajustan los controles correctivos acorde con el nombre del nuevo proceso._x000a_Se ajustan las acciones de contingencia acorde con el nombre del nuevo proceso."/>
    <s v=""/>
    <s v="_x000a__x000a__x000a__x000a_"/>
    <s v=""/>
    <s v=""/>
    <s v="_x000a__x000a__x000a__x000a_"/>
    <s v=""/>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el Sistema Unificado Distrital de Inspección, Vigilancia y Control - SUDIVC, a través de la coordinación y articulación de acciones conjuntas con las entidades que hacen parte del SUDIVC."/>
    <s v="Posibilidad de afectación reputacional por inadecuado seguimiento a las actividades, debido a errores (fallas o deficiencias) en el seguimiento de la gestión de las entidades que hacen parte del Sistema Unificado Distrital de Inspección, Vigilancia y Control (SUDIVC)._x0009_"/>
    <x v="0"/>
    <s v="Ejecución y administración de procesos"/>
    <s v="No"/>
    <s v="- Desconocimiento por parte de algunos funcionarios acerca de las funciones de la entidad y elementos de la plataforma estratégica._x000a__x000a__x000a__x000a__x000a__x000a__x000a__x000a__x000a_"/>
    <s v="- Fallas de interoperabilidad en las plataformas tecnológicas de instancias externas._x000a_-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
    <s v="- Incumplimiento de objetivos y metas institucionales. _x000a_- Errores en la consolidación, análisis y presentación de informes de gestión del SUDIVC.  _x000a_- Hallazgos por parte de entes de control._x000a_- Retrasos en la elaboración de informes de gestión del SUDIVC.  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No aplica_x000a__x000a__x000a__x000a_"/>
    <s v="Muy baja (1)"/>
    <n v="0.2"/>
    <s v="Leve (1)"/>
    <s v="Menor (2)"/>
    <s v="Menor (2)"/>
    <s v="Leve (1)"/>
    <s v="Menor (2)"/>
    <s v="Menor (2)"/>
    <s v="Menor (2)"/>
    <n v="0.4"/>
    <s v="Bajo"/>
    <s v="El proceso estima que el riesgo se ubica en una zona baja, debido a que la frecuencia con la que se realizó la actividad clave asociada al riesgo se presentó 2 veces en el último año y a la fecha no se ha materializado."/>
    <s v="- 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_x000a_- 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_x0009_ en el informe de monitoreo a la Oficina Asesora de Planeación._x000a_- Convocar a la(s) entidad(s) que presentaron errores fallas o deficiencias en el reporte de la información a una reunión extraordinaria de seguimiento a compromisos.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Subdirector de Seguimiento a la Gestión de Inspección, vigilancia y Control.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_x0009__x000a_- Acta (s) de compromiso.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modifica la redacción del riesgo_x000a_Se analiza y actualiza la evaluación de la frecuencia e impacto de acuerdo a la nueva herramienta de gestión de riesgos_x000a_Se actualiza la valoración del riesgo quedando en zona de riesgo baja (anteriormente extrema) _x000a_Se actualiza la valoración residual a baja (anteriormente moderada) _x000a_Se incluyen y evalúan nuevas actividades de control_x000a_Se incluye plan de contingencia"/>
    <d v="2019-10-21T00:00:00"/>
    <s v="Identificación del riesgo_x000a__x000a_Análisis de controles_x000a__x000a_"/>
    <s v="Se modifica la redacción de la actividad clave según actualización de la caracterización del proceso_x000a_Se modifica la redacción del riesgo_x000a_Se analizan y se ajustan causas internas y externas de acuerdo a las fortalezas, oportunidades, debilidades y amenazas identificadas por el proceso._x000a_Se modifica la redacción de las actividades de control, de acuerdo al instructivo 4222100-IN-059"/>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_x000a_Se ajustó la redacción de los controles preventivos y detectivo."/>
    <d v="2021-02-22T00:00:00"/>
    <s v="Identificación del riesgo_x000a__x000a__x000a__x000a_"/>
    <s v="Se ajustó proyectos de inversión posiblemente afectados, teniendo en cuenta que el riesgo no esta asociado a los riesgos del proyecto de inversión."/>
    <d v="2021-09-16T00:00:00"/>
    <s v="_x000a__x000a_Análisis de controles_x000a__x000a_"/>
    <s v="Se ajustó la redacción de las actividades de control preventivo y detectivo, acorde con la actualización efectuada al procedimiento 2212500-PR-310.."/>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_x000a_"/>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_x000a_Fase (actividades): Fortalecer e implementar en los canales de atención disponibles en la Red CADE, estrategias de atención de servicio a la ciudadanía acorde a sus características poblacionales y particulares."/>
    <s v="Posibilidad de afectación reputacional por no prestación del servicio, debido a interrupciones en el modelo multicanal que impidan a la ciudadanía acceder a la oferta institucional de trámites y servicios de las entidades que hacen parte de la Red CADE"/>
    <x v="0"/>
    <s v="Daños a activos fijos/ eventos externos"/>
    <s v="Sí"/>
    <s v="- Fallas de conectividad e interoperabilidad que dificultan el funcionamiento de plataformas tecnológicas que soportan los canales de relacionamiento con las partes interesadas_x000a__x000a__x000a__x000a__x000a__x000a__x000a__x000a__x000a_"/>
    <s v="- Manifestaciones que generan alteraciones en el orden público, en las cuales se vean afectada la gestión propia de la Secretaría General._x000a__x000a__x000a__x000a__x000a__x000a__x000a__x000a__x000a_"/>
    <s v="- Pérdida de credibilidad y de confianza que dificulte la ejecución de las políticas, programas y proyectos de la Secretaría General. _x000a_- Incremento en las peticiones de la ciudadanía en relación con el servicio prestado por las entidades en la Red CADE._x000a_- Insatisfacción de la ciudadanía respecto a la prestación del servicio._x000a_- Incumplimiento de las obligaciones con las entidades participes en los canales de la Red CADE._x000a_- Falta de disponibilidad y oportunidad en la información a entregar en la prestación del servicio_x000a_- Incumplimiento de objetivos y metas institucionales.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7870 Servicio a la ciudadanía, moderno, eficiente y de calidad_x000a__x000a__x000a__x000a_"/>
    <s v="Media (3)"/>
    <n v="0.6"/>
    <s v="Leve (1)"/>
    <s v="Menor (2)"/>
    <s v="Leve (1)"/>
    <s v="Menor (2)"/>
    <s v="Leve (1)"/>
    <s v="Leve (1)"/>
    <s v="Menor (2)"/>
    <n v="0.4"/>
    <s v="Moderado"/>
    <s v="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
    <s v="- 1 El Procedimiento &quot;Administración del Modelo Multicanal de Relacionamiento con la Ciudadanía&quot; 2213300-PR-036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_x000a_- 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_x000a_- 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_x000a_- 4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_x0009_,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_x000a_- 5 El Procedimiento &quot;Administración del Modelo Multicanal de Relacionamiento con la Ciudadanía&quot; 2213300-PR-036 indica que el/la profesional responsable del medio de relacionamiento (Canal presencial CADE y SuperCADE), autorizado(a) por  Director (a) del Sistema Distrital de Servicio a la Ciudadanía_x0009_,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Aleatoria_x000a_- Aleatori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_x000a_- 2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3504000000000005E-2"/>
    <s v="Menor (2)"/>
    <n v="0.22500000000000003"/>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_x000a_-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_x000a_- Solicitar apoyo de la Policía Nacional para las sedes afectadas, gestionando unidades adicionales de vigilancia e implementos o estrategias de mitigación de daños o pérdidas de bienes de la Secretaría General y de las entidades.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responsable del medio de interacción (CADE y SuperCADE)_x000a_- Profesional responsable del medio de interacción (CADE y SuperCADE)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_x000a_- Reporte de ciudadanos(as) y trámites efectivos atendidos por cada entidad, en contingencia._x000a_- Reporte de desempeño jornada de atención considerando los reportes realizados a los entes correspondientes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baja (anteriormente alta), la valoración después de controles continúa en zona de riesgo baja,_x000a_Se incluyen, ajustan y califican actividades de control,_x000a_Se incluye plan de contingencia"/>
    <d v="2019-10-21T00:00:00"/>
    <s v="Identificación del riesgo_x000a_Análisis antes de controles_x000a_Análisis de controles_x000a__x000a_"/>
    <s v="Se modifican causas internas: se incluye caída de la plataforma de la Línea 195, eliminándola de causas externas._x000a_Efectos: se eliminaron efectos que estaban escritos de forma repetida: insatisfacción ciudadana y el incremento de reclamaciones ciudadanas._x000a_En Matriz de Valoración antes de controles: el impacto en cuanto a gestión de procesos, pasó a moderado dado que se modificaron las calificaciones en los diferentes aspectos: financiero, medidas de control interno, operativo, información y cumplimiento._x000a_Modificación de la redacción, se direcciona al PR036 y al instructivo, las actividades de control._x000a_Modificación segundo control, cambió de quien autoriza Director por (profesional responsable de punto de atención) PRP; se modifican las fuentes de información características definidas para la prestación del servicio por condiciones en la prestación del servicio._x000a_Modificación del tercer control relacionado con la Línea 195: se incorpora como documento el contrato interadministrativo de operación de la línea a cambio del PR036, los datos hacen relación al contrato involucrado al personal de ETB, con operador de la Línea 195. "/>
    <d v="2020-03-19T00:00:00"/>
    <s v="Identificación del riesgo_x000a_Análisis antes de controles_x000a_Análisis de controles_x000a_Análisis después de controles_x000a_Tratamiento del riesgo"/>
    <s v="Se identificó el proyecto de inversión posiblemente afectado con la posible materialización del riesgo_x000a_Se incluyen perspectivas para los cinco efectos(consecuencias) identificados_x000a_Se realiza análisis de causas y se determina incluir la causa externa: Condiciones externas que alteran el orden público y la seguridad de los bienes y de las personas. Se elimina en causas externas, la causa tecnológica, en razón a que se considera que es interna y así está registrada en la presente ficha. Se elimina la causa externa tecnológica, sobre fallas en los equipos de las entidades, en razón a que no se puede controlar por la Secretaría General._x000a_Se realiza análisis antes de controles y se modifica la probabilidad con el criterio de frecuencia donde el riesgo pasa de:  &quot;nunca o no se ha presentado en los últimos 4 años (1)&quot; &quot;se presentó al menos una vez en los últimos 2 años (3)&quot;; adicionalmente, se realiza nueva calificación del impacto del riesgo (consecuencias por afectación de perspectivas), cuya calificación para la perspectiva de impacto operativo pasa de menor(2) a moderado(3), esta nueva calificación hizo que la ubicación en la matriz de valoración antes de controles se desplazara y se ajusta la explicación de la valoración obtenida._x000a_La matriz de valoración después de controles presentó desplazamiento en los cuadrantes y como resultado la valoración pasando de baja (probabilidad 1 e impacto 1) a baja (probabilidad 3 e impacto 1), se actualiza la explicación de la valoración de acuerdo con el resultado obtenido_x000a_Se ajusta el plan de contingencia a ser aplicado en el evento de que se materialice el riesgo, adicionando una acción"/>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aron dos controles detectivos propios para el proceso_x000a_Se ajustaron los controles preventivos acorde a la versión actualizada del procedimiento. _x000a_Se ajustó la explicación de la valoración obtenida después de controles."/>
    <d v="2020-12-03T00:00:00"/>
    <s v="Identificación del riesgo_x000a__x000a__x000a__x000a_"/>
    <s v="Modificación del nombre del riesgo acorde a la recomendación de la Oficina de Control Interno radicado 3-2020-23105, en el cual se presenta resultados de auditorías realizadas en los meses de agosto y septiembre de 2020; se incluye como: Interrupciones en el modelo multicanal que impidan a la ciudadanía acceder a la oferta institucional de trámites y servicios."/>
    <d v="2021-02-22T00:00:00"/>
    <s v="_x000a__x000a_Análisis de controles_x000a__x000a_"/>
    <s v="Se ajustó la descripción de las actividades de control en cuanto a los registros establecidos como evidencia y el responsable &quot; Profesional responsable SuperCADE&quot; a &quot;Profesional responsable CADE y SuperCADE&quot;."/>
    <d v="2021-07-27T00:00:00"/>
    <s v="_x000a__x000a_Análisis de controles_x000a__x000a_"/>
    <s v="Se ajustan los controles detectivos y preventivos en coherencia con la actualización del procedimiento Administración del Modelo Multicanal de Servicio a la Ciudadanía (2213300-PR-036) versión 14."/>
    <d v="2021-09-16T00:00:00"/>
    <s v="_x000a__x000a_Análisis de controles_x000a__x000a_"/>
    <s v="Se ajustan los controles detectivos y preventivos en coherencia con la actualización del procedimiento Administración del Modelo Multicanal de Servicio a la Ciudadanía (2213300-PR-036) versión 15._x0009__x0009__x0009__x0009_"/>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 modificando la actividad clave relacionada._x000a_Se define la probabilidad por exposición.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 la redacción del riesgo en cuanto a las causas inmediata y raíz, ajustándolas para especificar que corresponde al soporte funcional del sistema distrital para la gestión de peticiones._x000a_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_x000a_Se ajustan los controles correctivos acorde con el nombre del nuevo proceso._x000a_"/>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_x000a_Fase (componente): Documentos de lineamientos técnicos"/>
    <s v="Posibilidad de afectación reputacional por información inconsistente, debido a errores (fallas o deficiencias) en el seguimiento a la gestión de las entidades participantes en los medios de interacción de la Red CADE"/>
    <x v="0"/>
    <s v="Ejecución y administración de procesos"/>
    <s v="No"/>
    <s v="- Dificultad en la articulación de actividades comunes a las dependencias._x000a_- Alta rotación de personal generando retrasos en la curva de aprendizaje._x000a__x000a_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_x000a_"/>
    <s v="- Pérdida de credibilidad y de confianza que dificulte la ejecución de las políticas, programas y proyectos de la Secretaría General. _x000a_- Incremento en las peticiones de la ciudadanía en relación con el servicio prestado por las entidades en la Red CADE._x000a_- Insatisfacción de la ciudadanía respecto a la prestación del servicio._x000a_- Intervenciones o hallazgos por partes de entes de control u otro ente regulador, interno o externo._x000a_- Incumplimiento de objetivos y metas institucionales.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operativo en el Sistema de Gestión de Calidad_x000a__x000a__x000a__x000a_"/>
    <s v="- 7870 Servicio a la ciudadanía, moderno, eficiente y de calidad_x000a__x000a__x000a__x000a_"/>
    <s v="Baja (2)"/>
    <n v="0.4"/>
    <s v="Leve (1)"/>
    <s v="Leve (1)"/>
    <s v="Menor (2)"/>
    <s v="Leve (1)"/>
    <s v="Leve (1)"/>
    <s v="Leve (1)"/>
    <s v="Menor (2)"/>
    <n v="0.4"/>
    <s v="Moderado"/>
    <s v="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
    <s v="- 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_x000a_- 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al Red CAD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Servidor(a) asignado(a) por el (la) Director (a) del Sistema Distrital de Servicio a la Ciudadanía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_x000a_- Servidores (as) con reinducción en el protocolo de apoyo a la supervisión de contratos y convenios.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baja (anteriormente extrema),_x000a_Se actualiza la valoración residual quedando en zona de riesgo baja (anteriormente moderada),_x000a_Se incluyen, ajustan y califican actividades de control,_x000a_Se incluye plan de contingencia"/>
    <d v="2019-10-21T00:00:00"/>
    <s v="Identificación del riesgo_x000a_Análisis antes de controles_x000a_Análisis de controles_x000a_Análisis después de controles_x000a_Tratamiento del riesgo"/>
    <s v="Se modifica el nombre del riesgo eliminando los términos de articulación y coordinación, dejando solo el seguimiento. _x000a_La explicación del riesgo se modifica en cuanto a redacción._x000a_En las causas internas se elimina: Baja experticia en el seguimiento al cumplimiento de las obligaciones y en el manejo de las relaciones interinstitucionales en la prestación del servicio en la RED CADE, y se crea: Deficiencia en la coordinación y articulación interinstitucional, así como en el  seguimiento al cumplimiento de las obligaciones de los convenios y/o contratos, relacionadas con la prestación del servicio en la RED CADE._x000a_En las causas externas se elimina: Fallas en la comunicación oportuna por parte de las entidades participantes en los medios de interacción de la RED CADE y se crea: Alta rotación en las entidades del personal responsable de las relaciones interinstitucionales, se incluyen en el DOFA._x000a_Análisis antes de controles: cambia la valoración antes de controles de baja a moderada._x000a_En la explicación de valoración obtenida se modifica la redacción._x000a_Se modifica la redacción de la explicación de la valoración obtenida después de controles._x000a_En las acciones en caso de que el riesgo se presente, se modifica la redacción."/>
    <d v="2020-03-19T00:00:00"/>
    <s v="Identificación del riesgo_x000a__x000a__x000a__x000a_Tratamiento del riesgo"/>
    <s v="Se identificó el proyecto de inversión posiblemente afectado con la posible materialización del riesgo_x000a_Se incluyen perspectivas para los cinco efectos(consecuencias) identificados._x000a_Se modificó la redacción de la acción de contingenci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_x000a_Se ajustaron los controles preventivos acorde a la versión actualizada del procedimiento. _x000a_Se ajustó la explicación de la valoración obtenida después de controles."/>
    <d v="2021-02-22T00:00:00"/>
    <s v="Identificación del riesgo_x000a__x000a_Análisis de controles_x000a__x000a_"/>
    <s v="Se eliminó causa externa: &quot;Alta rotación en las entidades del personal responsable de las relaciones interinstitucionales&quot;._x000a_Se modificó la redacción de la actividad de control detectiva eliminando la Guía GS078 de apoyo a la supervisión y cambiando la evidencia._x000a_Se modificó actividad de control detectiva relacionada con el cambio o rotación de personal responsable de seguimiento contractual en la entidad con la cual está asignado como supervisor._x000a_Se incluyó actividad de control detectiva relacionada con posible incumplimiento de las obligaciones establecidas en los convenios y contratos."/>
    <d v="2021-07-27T00:00:00"/>
    <s v="_x000a__x000a_Análisis de controles_x000a__x000a_"/>
    <s v="Se ajustan los controles detectivos y preventivos en coherencia con la actualización del procedimiento Administración del Modelo Multicanal de Servicio a la Ciudadanía (2213300-PR-036) versión 14."/>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a la calificación del impacto._x000a_Se ajusta la redacción y evaluación de los controles según los criterios definidos._x000a_Se incluyeron los controles correctivos._x000a_Se ajusta la redacción de las acciones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 la redacción del riesgo en cuanto a las causas inmediata y raíz, modificando canales de interacción por relacionamient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ajustan las acciones de contingencia acorde con el nombre del nuevo proceso."/>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_x000a_Capacitar o cualificar a los servidores públicos en temáticas de funcionalidad del Sistema Distrital para la Gestión de Peticiones Ciudadanas, servicio a la Ciudadanía, al igual que en competencias de Inspección, Vigilancia y Control._x000a_Sensibilizar a la ciudadanía y otros en temas de servicio a la ciudadanía, el funcionamiento del sistema distrital para la gestión de peticiones ciudadanas y en temas de Inspección, Vigilancia y Control- IVC."/>
    <s v="Posibilidad de afectación reputacional por inconformidad de los usuarios (entidades) del sistema distrital para la gestión de peticiones, debido a incumplimiento parcial de compromisos en la atención de soporte funcional en los tiempos promedio definidos"/>
    <x v="0"/>
    <s v="Usuarios, productos y prácticas"/>
    <s v="Sí"/>
    <s v="- Fallas de conectividad e interoperabilidad que dificultan el funcionamiento de plataformas tecnológicas que soportan los canales de relacionamiento con las partes interesadas._x000a__x000a_- Alta rotación de personal generando retrasos en la curva de aprendizaje._x000a__x000a__x000a__x000a__x000a__x000a__x000a__x000a_"/>
    <s v="- Conocimiento parcial del propósito, funcionamiento y productos y servicios del proceso por parte del usuario final_x000a__x000a__x000a__x000a__x000a__x000a__x000a__x000a__x000a_"/>
    <s v="- Demora en la gestión de peticiones por parte de las entidades distritales._x000a_- Pérdida de credibilidad y de confianza que dificulte la ejecución de las políticas, programas y proyectos de la Secretaría General. 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 No aplica_x000a__x000a__x000a__x000a_"/>
    <s v="Media (3)"/>
    <n v="0.6"/>
    <s v="Leve (1)"/>
    <s v="Menor (2)"/>
    <s v="Menor (2)"/>
    <s v="Leve (1)"/>
    <s v="Leve (1)"/>
    <s v="Menor (2)"/>
    <s v="Menor (2)"/>
    <n v="0.4"/>
    <s v="Moderado"/>
    <s v="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
    <s v="- 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_x000a_- 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_x000a_- 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obierno Abierto y Relacionamiento con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512"/>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técnico o auxiliar responsable de la atención del soporte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_x000a_- Incidencia re-clasificada en la Mesa de ayuda Bogotá te escucha, con indicación de los motivos por los cuales no se pudo atender dentro de los tiempos establecidos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Identificación del riesgo_x000a_Análisis antes de controles_x000a_Análisis de controles_x000a_Análisis después de controles_x000a_Tratamiento del riesgo"/>
    <s v="Se ajusta la redacción de los puntos de control, acorde con la nueva versión del procedimiento 2212200-PR-254 &quot;Soporte técnico y funcional del Sistema Distrital para la Gestión de Peticiones Ciudadanas&quot;_x000a_Se realiza ajuste en fechas de la acción preventiva._x000a_Se disminuye el impacto residual en un cuadrante debido a que los controles detectivos atacan los efectos más significativos."/>
    <d v="2020-03-19T00:00:00"/>
    <s v="Identificación del riesgo_x000a__x000a__x000a_Análisis después de controles_x000a_"/>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ajusta el nombre del riesgo, pues a partir de la versión 10 del procedimiento  2212200-PR-254 no se definirán los tiempos de atención en el mismo, sino a través de una publicación en el SGP._x000a_Se ajusta la explicación del riesgo indicando dónde se encuentran definidos los tiempos a partir de la versión 10 del procedimiento 2212200- PR 254._x000a_Se eliminaron los controles detectivos  asociados a los procedimientos de auditoria de gestión y auditorias de calidad, atendiendo a la observación realizadas por la Oficina de Control  Interno. Se incluye un nuevo control detectivo, el cual será documentado en la versión 10 del procedimiento 2212200-PR-254 y se ajustan los ID de las actividades de acuerdo con los que se definirán en la versión del procedimiento referida."/>
    <d v="2021-02-22T00:00:00"/>
    <s v="Identificación del riesgo_x000a__x000a__x000a__x000a_"/>
    <s v="Se ajustó proyectos de inversión posiblemente afectados, teniendo en cuenta que el riesgo no esta asociado a los riesgos del proyecto de inversión."/>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 la redacción del riesgo en cuanto a las causas inmediata y raíz, ajustándolas para especificar que corresponde al soporte funcional del sistema distrital para la gestión de peticiones._x000a_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_x000a_Se ajustan los controles correctivos acorde con el nombre del nuevo proceso._x000a_Se ajustan las acciones de contingencia acorde con el nombre del nuevo proceso."/>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_x000a_Evaluar los criterios de calidad en las respuestas emitidas a las peticiones ciudadana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Baja (2)"/>
    <n v="0.4"/>
    <s v="Leve (1)"/>
    <s v="Menor (2)"/>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s v="- 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_x000a_- 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_x000a_- 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_x000a_- 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6.0479999999999992E-2"/>
    <s v="Menor (2)"/>
    <n v="0.30000000000000004"/>
    <s v="Bajo"/>
    <s v="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asignado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omitiendo lo relacionado con la encuesta de satisfacción 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_x000a__x000a_Análisis de controles_x000a__x000a_"/>
    <s v="Se realiza actualización en la redacción de la actividades preventivas y detectivas; específicamente en las fuentes de información debido a que se modificó el  Procedimiento Seguimiento y Medición de Servicio a la Ciudadanía 2212200-PR-044  a la versión 12"/>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
    <d v="2021-02-22T00:00:00"/>
    <s v="Identificación del riesgo_x000a__x000a__x000a__x000a_"/>
    <s v="Se ajustó proyectos de inversión posiblemente afectados, teniendo en cuenta que el riesgo no esta asociado a los riesgos del proyecto de inversión."/>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Capacitar o cualificar a los servidores públicos en temáticas de funcionalidad del Sistema Distrital para la Gestión de Peticiones Ciudadanas, servicio a la Ciudadanía, al igual que en competencias de Inspección, Vigilancia y Control"/>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 No aplica_x000a__x000a__x000a__x000a_"/>
    <s v="Baja (2)"/>
    <n v="0.4"/>
    <s v="Leve (1)"/>
    <s v="Menor (2)"/>
    <s v="Menor (2)"/>
    <s v="Leve (1)"/>
    <s v="Leve (1)"/>
    <s v="Menor (2)"/>
    <s v="Menor (2)"/>
    <n v="0.4"/>
    <s v="Moderado"/>
    <s v="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s v="- 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_x000a_- 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_x000a_- 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_x000a_- 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0559999999999998E-2"/>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_x000a_- Ajustar la programación definida en el plan anual de cualificación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Universitario asignado por el (la) Director (a) Distrital de Calidad del Servicio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_x000a_- Plan anual de cualificación ajustado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ctualiza la valoración del riesgo quedando en zona de riesgo moderada (anteriormente extrema)_x000a_Se actualiza la valoración residual a baja (anteriormente moderada)  _x000a_Se incluye plan de contingencia"/>
    <d v="2019-10-21T00:00:00"/>
    <s v="Identificación del riesgo_x000a__x000a_Análisis de controles_x000a__x000a_Tratamiento del riesgo"/>
    <s v="Actualización del riesgo &quot;Incumplimiento parcial de compromisos en la cualificación de los servidores públicos en actitudes, destrezas, habilidades y conocimientos de servicio a la Ciudadanía, al igual que en competencias de IVC&quot; pasando a &quot;Incumplimiento parcial de compromisos en el total de los servidores públicos a cualificar en actitudes, destrezas, habilidades y conocimientos de servicio a la Ciudadanía&quot;._x000a_Se ajusta la información relacionada con las fechas de inicio y terminación de la Acción preventiva 33."/>
    <d v="2020-03-19T00:00:00"/>
    <s v="Identificación del riesgo_x000a__x000a_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
    <d v="2021-02-22T00:00:00"/>
    <s v="Identificación del riesgo_x000a__x000a__x000a__x000a_"/>
    <s v="Se ajustó proyectos de inversión posiblemente afectados, teniendo en cuenta que el riesgo no esta asociado a los riesgos del proyecto de inversión."/>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Realizar el traslado de las peticiones ciudadanas registradas en el Sistema Distrital para la Gestión de Peticiones Ciudadanas"/>
    <s v="Posibilidad de afectación reputacional por inconformidad de los usuarios del sistema, debido a errores (fallas o deficiencias) en el análisis y direccionamiento a las peticiones ciudadanas"/>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 No aplica_x000a__x000a__x000a__x000a_"/>
    <s v="Media (3)"/>
    <n v="0.6"/>
    <s v="Leve (1)"/>
    <s v="Menor (2)"/>
    <s v="Menor (2)"/>
    <s v="Leve (1)"/>
    <s v="Leve (1)"/>
    <s v="Menor (2)"/>
    <s v="Menor (2)"/>
    <n v="0.4"/>
    <s v="Moderado"/>
    <s v="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
    <s v="- 1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analiza las peticiones ciudadanas y valida las competencias relacionadas. La(s) fuente(s) de información utilizadas es(son) actividad 7 del Procedimiento Direccionamiento de Peticiones Ciudadanas 2212200-PR-291. En caso de evidenciar observaciones, desviaciones o diferencias, se analiza y evalúa la petición y se corrigen las competencias y/o se realiza validación con la Oficina Asesora de Jurídica, queda como evidencia correo electrónico de validación de competencias. De lo contrario, se continua con la gestión de la petición ciudadana, queda como evidencia correo electrónico de solicitud de validación de competencias._x000a_- 2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enor (2)"/>
    <n v="0.30000000000000004"/>
    <s v="Moderad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Técnico operativo o Auxiliar Administrativo encargado del Direccionamiento de Peticiones Ciudadanas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inconformidad de los usuarios del sistema, debido a errores (fallas o deficiencias) en el análisis y direccionamiento a las peticiones ciudadanas_x000a_- Acta de Subcomité de Autocontrol_x000a__x000a__x000a__x000a__x000a__x000a__x000a__x000a_- Mapa de riesgo  Gobierno Abierto y Relacionamiento con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ctualiza la valoración del riesgo quedando en zona de riesgo alta (anteriormente extrema), la valoración después de controles continúa en zona de riesgo moderada, _x000a_Se incluye plan de contingencia"/>
    <d v="2019-10-21T00:00:00"/>
    <s v="Identificación del riesgo_x000a__x000a_Análisis de controles_x000a__x000a_Tratamiento del riesgo"/>
    <s v="Se incluye una nueva causa interna &quot;Desconocimiento por parte de los Servidores acerca de los tiempos de gestión de las peticiones ciudadanas pendientes por atender en la dependencia.&quot;_x000a_Se ajusta un punto de control preventivo, acorde con la versión 07 del procedimiento &quot;Gestión de peticiones ciudadanas&quot;, pues en la versión anterior correspondía a la actividad ID7, el cual corresponde al punto de control del ID4._x000a_Se ajustan las fechas de inicio y terminación de la acción preventiva No 34, puesto que en el documento a elaborar, se incluyen los lineamiento para la elaboración del informe de solicitudes de acceso a la información._x000a_Se incluye la acción preventiva No. 43 de 2018."/>
    <d v="2020-03-19T00:00:00"/>
    <s v="Identificación del riesgo_x000a_Análisis antes de controles_x000a_Análisis de controles_x000a_Análisis después de controles_x000a_Tratamiento del riesgo"/>
    <s v="Se ajusta la redacción del riesgo a &quot;Errores (fallas o deficiencias) en el análisis y direccionamiento de las peticiones ciudadanas&quot;._x000a_Se elimina la causa “Desconocimiento por parte de los funcionarios acerca de los tiempos de gestión de las peticiones ciudadanas pendientes por atender en la dependencia” y se eliminan los efectos “Incumplimiento de los términos legales para la atención y respuesta de las peticiones ciudadanas” y “Incumplimiento de compromisos con entidades de control relacionadas con la publicación de información”_x000a_En el análisis antes de controles, se realiza ajuste en la calificación de la probabilidad, por tanto, se presenta movimiento en un cuadrante en la escala, así como en la explicación de la valoración obtenida.  _x0009__x000a_Se ajusta un punto de control preventivo, acorde con la versión 08 del procedimiento &quot;Gestión de peticiones ciudadanas&quot;, pues en la versión anterior correspondía a la actividad ID7, el cual corresponde al punto de control del ID4._x000a_El análisis después de controles presenta modificación debido a la calificación de la frecuencia, se actualizan la redacción de la valoración obtenida_x000a_Se identificó el proyecto de inversión posiblemente afectado con la posible materialización del riesgo_x000a_Se incluyen perspectivas para los efectos(consecuencias) identificados_x000a_En el tratamiento del riesgo, las acciones preventivas No 34 y 43 fueron cerradas y por ende se excluyen de la ficha. _x000a_Se modifica la opción de manejo a “aceptar”"/>
    <d v="2020-08-31T00:00:00"/>
    <s v="Identificación del riesgo_x000a__x000a_Análisis de controles_x000a__x000a_"/>
    <s v="Se asoció el nuevo proyecto de inversión 7870 &quot;Servicio a la ciudadanía, moderno, eficiente y de calidad&quot;._x000a_Se ajusta la explicación del riesgo para que sea acorde con el nombre del riesgo._x000a_Se eliminaron los controles detectivos  asociados a los procedimientos de auditoria de gestión y auditorias de calidad, atendiendo a la observación realizadas por la Oficina de Control  Interno. Se documenta el control detectivo respecto a devoluciones efectivas, el cual se definirá en la versión 2 de la guía para la elaboración de reportes e informes de peticiones ciudadanas y en la versión 9 del PR 291. "/>
    <d v="2020-12-03T00:00:00"/>
    <s v="_x000a__x000a__x000a__x000a_Tratamiento del riesgo"/>
    <s v="Se cambio la opción de manejo de aceptar a reducir."/>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cambió la opción de manejo del riesgo a &quot;aceptar&quot;."/>
    <d v="2022-02-04T00:00:00"/>
    <s v="_x000a__x000a_Análisis de controles_x000a__x000a_"/>
    <s v="Se ajustan los controles detectivos y preventivos en coherencia con la actualización del procedimiento Direccionamiento de Peticiones Ciudadanas (2212200-PR-291) versión 12._x000a_"/>
    <d v="2022-08-31T00:00:00"/>
    <s v="_x000a__x000a_Análisis de controles_x000a__x000a_"/>
    <s v="Se ajustan los controles detectivos y preventivos en coherencia con la actualización del procedimiento Direccionamiento de Peticiones Ciudadanas (2212200-PR-291) versión 13._x000a_"/>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 la tipología del control número 2 de &quot;correctivo&quot; a &quot;detectivo&quot;._x000a_Se ajustan los controles correctivos acorde con el nombre del nuevo proceso._x000a_Se ajustan las acciones de contingencia acorde con el nombre del nuevo proceso."/>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s v="Posibilidad de afectación reputacional por pérdida de credibilidad y confianza en la Secretaría General, debido a realización de cobros indebidos durante la prestación del servicio en el canal presencial de la Red CADE dispuesto para el servicio a la ciudadanía"/>
    <x v="1"/>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irección del Sistema Distrital de Servicio a la Ciudadanía sobre los valores de integridad y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Dirección del Sistema Distrital de Servicio a la Ciudadanía sensibilizados en los valores de integridad y el Código Disciplinario Único.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1"/>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0/2023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Capacitar o cualificar a los servidores públicos en temáticas de funcionalidad del Sistema Distrital para la Gestión de Peticiones Ciudadanas, servicio a la Ciudadanía, al igual que en competencias de Inspección, Vigilancia y Control."/>
    <s v="Posibilidad de afectación reputacional por hallazgos de entes de control internos o externos, debido a incumplimiento de compromisos en la ejecución de las jornadas de cualificación a los servidores públicos"/>
    <x v="0"/>
    <s v="Ejecución y administración de procesos"/>
    <s v="No"/>
    <s v="- Desconocimiento por parte de algunos funcionarios acerca de las funciones de la entidad y elementos de la plataforma estratégica._x000a_- Falta de mayor divulgación en todos los niveles de la Organización, frente al cumplimiento de las metas, programas y proyectos._x000a_- Desarticulación en espacios de relacionamiento con poca comunicación con los procesos de planeación e instancias de decisión.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de objetivos y metas institucionales. _x000a_- Hallazgos por parte de entes de control._x000a_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No aplica_x000a__x000a__x000a__x000a_"/>
    <s v="Baja (2)"/>
    <n v="0.4"/>
    <s v="Leve (1)"/>
    <s v="Menor (2)"/>
    <s v="Menor (2)"/>
    <s v="Leve (1)"/>
    <s v="Leve (1)"/>
    <s v="Leve (1)"/>
    <s v="Menor (2)"/>
    <n v="0.4"/>
    <s v="Moderado"/>
    <s v="El proceso estima que el riesgo se ubica en una zona moderado, debido a que la frecuencia con la que se realizó la actividad clave asociada al riesgo se presentó 12 veces durante el último año, y a la fecha no se ha materializado el riesgo."/>
    <s v="- 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_x000a_- 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profesional universitario, autorizado(a) por el subdirector de seguimiento a la gestión de inspección, vigilancia y control, cada vez que se identifique la materialización del riesgo reprogramará la sesión de la jornada de cualificación .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_x000a_- Reprogramar sesión de cualificación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Profesional Universitario asignado por el subdirector de Inspección Vigilancia y Control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hallazgos de entes de control internos o externos, debido a incumplimiento de compromisos en la ejecución de las jornadas de cualificación a los servidores públicos_x000a_- Informe de cualificación, indicando los retrasos, inconvenientes e inconformidades presentados._x000a__x000a__x000a__x000a__x000a__x000a__x000a__x000a_- Mapa de riesgo  Gobierno Abierto y Relacionamiento con la Ciudadanía, actualizado."/>
    <d v="2019-10-21T00:00:00"/>
    <s v="Identificación del riesgo_x000a_Análisis antes de controles_x000a_Análisis de controles_x000a_Análisis después de controles_x000a_Tratamiento del riesgo"/>
    <s v="Creación y aprobación de la ficha del riesgo proveniente del riesgo &quot;Incumplimiento parcial de compromisos en la cualificación de los servidores públicos en actitudes, destrezas, habilidades y conocimientos de servicio a la Ciudadanía, al igual que en competencias de IVC&quot; Inicialmente compartido con la Dirección Distrital de Calidad del Servicio."/>
    <d v="2020-03-19T00:00:00"/>
    <s v="Identificación del riesgo_x000a__x000a_Análisis de controles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reducir&quot;, por consiguiente se incluyeron 2 acciones de tratamiento para las actividades de control que no presentaron solidez fuerte"/>
    <d v="2020-08-31T00:00:00"/>
    <s v="Identificación del riesgo_x000a__x000a_Análisis de controles_x000a_Análisis después de controles_x000a_"/>
    <s v="Se asoció el nuevo proyecto de inversión 7870 &quot;Servicio a la ciudadanía, moderno, eficiente y de calidad&quot;._x000a_Se cambio la tipología del riesgo de&quot; cumplimiento&quot; a &quot;operativo&quot;_x000a_Se eliminaron los controles detectivos  asociados a los procedimientos de auditoria de gestión y auditorias de calidad, atendiendo a la observación realizadas por la Oficina de Control  Interno y se identifico un control detectivo propio. _x000a_Se ajustó la redacción de los preventivos._x000a_Se ajustó la explicación de la valoración obtenida después de controles."/>
    <d v="2020-12-03T00:00:00"/>
    <s v="_x000a__x000a__x000a__x000a_Tratamiento del riesgo"/>
    <s v="Se ajustó la fecha de finalización de la acción &quot;Estructurar y formalizar el control en el procedimiento &quot;Gestión, seguimiento y coordinación del Sistema Unificado Distrital de Inspección, Vigilancia y Control&quot;, de acuerdo con la fecha de cierre de la acción en el aplicativo SIG."/>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09-16T00:00:00"/>
    <s v="_x000a__x000a_Análisis de controles_x000a__x000a_"/>
    <s v="Se ajustó la redacción del control preventivo y detectivo acorde con la actualización efectuada en el procedimiento 2212500-PR-310._x000a_"/>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ó la redacción de la acción de contingencia._x000a_Se cambió la opción de manejo del riesgo a &quot;aceptar&quot;."/>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_x000a_"/>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s v="Posibilidad de afectación económica (o presupuestal) por información inconsistente en los cobros a las entidades, debido a errores (fallas o deficiencias) en la elaboración de facturas por el uso de los espacios de los CADE y SuperCADE"/>
    <x v="0"/>
    <s v="Ejecución y administración de procesos"/>
    <s v="No"/>
    <s v="- Dificultad en la articulación de actividades comunes a las dependencias._x000a_- Alta rotación de personal generando retrasos en la curva de aprendizaje._x000a_- Fallas de conectividad e interoperabilidad que dificultan el funcionamiento de plataformas tecnológicas que soportan los canales de relacionamiento con las partes interesadas_x000a_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Recursos que no ingresan, ingresan por menor o mayor valor a la Tesorería Distrital._x000a_- Incumplimiento de objetivos y metas institucionales.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operativo en el Sistema de Gestión de Calidad_x000a__x000a__x000a__x000a_"/>
    <s v="- No aplica_x000a__x000a__x000a__x000a_"/>
    <s v="Baja (2)"/>
    <n v="0.4"/>
    <s v="Menor (2)"/>
    <s v="Menor (2)"/>
    <s v="Menor (2)"/>
    <s v="Leve (1)"/>
    <s v="Leve (1)"/>
    <s v="Leve (1)"/>
    <s v="Menor (2)"/>
    <n v="0.4"/>
    <s v="Moderado"/>
    <s v="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
    <s v="- 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 De lo contrario, se generan las facturas correspondientes._x000a_- 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_x000a_- Realizar reinducción en el procedimiento de &quot;Facturación y cobro por concepto de uso de espacio en los SuperCADE y CADE&quot;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Servidor(a) asignado por el (la) Director(a) del Sistema Distrital de Servicio a la Ciudadanía_x000a__x000a__x000a__x000a__x000a__x000a__x000a__x000a_- Subsecretario(a) de Servicio a la Ciudadanía y Alto(a) Consejero(a) Distrital de Tecnologías de la Información y las Comunicaciones"/>
    <s v="-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_x000a_- Servidores(as) con reinducción en el procedimiento de Facturación y Cobro por concepto de uso de espacios en la RED CADE._x000a__x000a__x000a__x000a__x000a__x000a__x000a__x000a_- Mapa de riesgo  Gobierno Abierto y Relacionamiento con la Ciudadanía, actualizado."/>
    <d v="2020-08-31T00:00:00"/>
    <s v="Identificación del riesgo_x000a_Análisis antes de controles_x000a_Análisis de controles_x000a_Análisis después de controles_x000a_Tratamiento del riesgo"/>
    <s v="Creación de la ficha del riesgo proveniente del riesgo &quot;Errores (fallas o deficiencias) en la elaboración  de facturas y cuentas de cobro de los espacios de la RED CADE&quot;."/>
    <d v="2020-12-03T00:00:00"/>
    <s v="_x000a_Análisis antes de controles_x000a__x000a__x000a_"/>
    <s v="Se modifica la frecuencia antes de controles: a una vez en el último año, cambiando el resultado de la matriz de valoración antes de controles, sin embargo, los controles establecidos permiten que la valoración después de controles de establezca en una zona baja, con una opción de manejo aceptable."/>
    <d v="2021-02-22T00:00:00"/>
    <s v="Identificación del riesgo_x000a__x000a__x000a__x000a_"/>
    <s v="Se ajustó proyectos de inversión posiblemente afectados, teniendo en cuenta que el riesgo no esta asociado a los riesgos del proyecto de inversión."/>
    <d v="2021-07-27T00:00:00"/>
    <s v="_x000a__x000a_Análisis de controles_x000a__x000a_"/>
    <s v="Se ajustan los controles detectivos y preventivos en coherencia con la actualización del procedimiento Facturación y cobro por concepto de uso de espacios en los SUPERCADE y CADE (422000-PR-377) versión 03."/>
    <d v="2021-09-16T00:00:00"/>
    <s v="_x000a__x000a_Análisis de controles_x000a__x000a_"/>
    <s v="Se ajustan los controles detectivos y preventivos en coherencia con la actualización del procedimiento Facturación y cobro por concepto de uso de espacios en los SUPERCADE y CADE (422000-PR-377) versión 04."/>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ó la redacción de las acciones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Facturación y Cobro por concepto de uso de espacios en los SuperCADE y CADE (2213300-PR-377) Versión 5._x000a_Se ajustan los controles correctivos acorde con el nombre del nuevo proceso._x000a_Se ajustan las acciones de contingencia acorde con el nombre del nuevo proceso."/>
    <s v=""/>
    <s v="_x000a__x000a__x000a__x000a_"/>
    <s v=""/>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_x000a_Fase:(propósito): Generar valor público para la ciudadanía, la Secretaria General y sus grupos de interés, mediante el uso y aprovechamiento estratégico de TIC)"/>
    <s v="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x v="0"/>
    <s v="Usuarios, productos y prácticas"/>
    <s v="Sí"/>
    <s v="- Dificultad en la articulación de actividades comunes a las dependencias._x000a_- Alta rotación de personal generando retrasos en la curva de aprendizaje._x000a_- Desarticulación en espacios de relacionamiento con poca comunicación con los procesos de planeación e instancias de decisión._x000a_- Desconocimiento por parte de algunos funcionarios acerca de las funciones de la entidad y elementos de la plataforma estratégica.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y estratégicos misionales en el Sistema de Gestión de Calidad_x000a__x000a__x000a__x000a_"/>
    <s v="- 7872 Transformación digital y gestión TIC_x000a__x000a__x000a__x000a_"/>
    <s v="Baja (2)"/>
    <n v="0.4"/>
    <s v="Leve (1)"/>
    <s v="Menor (2)"/>
    <s v="Leve (1)"/>
    <s v="Menor (2)"/>
    <s v="Menor (2)"/>
    <s v="Menor (2)"/>
    <s v="Menor (2)"/>
    <n v="0.4"/>
    <s v="Moderado"/>
    <s v="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
    <s v="- 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_x000a_1.Políticas Públicas_x000a_2. Normatividad Nacional._x000a_ 3.Directrices y lineamientos._x000a_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_x000a_- 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_x000a_- 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_x000a_- 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Preventivo_x000a__x000a__x000a__x000a__x000a__x000a__x000a__x000a__x000a__x000a__x000a__x000a__x000a__x000a__x000a__x000a_"/>
    <s v="25%_x000a_1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40%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0559999999999984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en el informe de monitoreo a la Oficina Asesora de Planeación._x000a_- Analizar los errores que se evidenciaron en la definición de la asesoría y formulación del proyecto_x000a_- Se reformula el proyecto  y se pasa para su revisión y aprobación_x000a__x000a__x000a__x000a__x000a__x000a__x000a_- Actualizar el mapa de riesgos Gobierno Abierto y Relacionamiento con la Ciudadanía"/>
    <s v="- Subsecretario(a) de Servicio a la Ciudadanía y Alto(a) Consejero(a) Distrital de Tecnologías de la Información y las Comunicaciones_x000a_- Jefe de Oficina Alta Consejería Distrital de Tecnologías de la Información y las Comunicaciones -TIC-_x000a_- Jefe de Oficina Alta Consejería Distrital de Tecnologías de la Información y las Comunicaciones -TIC-_x000a_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_x000a_- Documento de análisis de errores _x000a_- Proyecto reformulado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_x000a_"/>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_x000a_Fase: (actividad): Incorporar los principios de diseño de servicios de la política de gobierno digital priorizados por la Alta Consejería Distrital de TIC _x000a_-Implementar el ciclo de la formulación para una política pública de Bogotá territorio Inteligente; bajo los lineamientos del CONPES_x000a_-Acompañar el diseño de las agendas de transformación digital _x000a_-Hacer seguimiento a las agendas de transformación Digital)_x000a_"/>
    <s v="Posibilidad de afectación reputacional por perdida de credibilidad y confianza de las entidades y la ciudadanía, debido a incumplimiento de compromisos en la gestión de asesorías y formulación e implementación de proyectos en materia de transformación digital"/>
    <x v="0"/>
    <s v="Usuarios, productos y prácticas"/>
    <s v="Sí"/>
    <s v="- Dificultad en la articulación de actividades comunes a las dependencias._x000a_- Alta rotación de personal generando retrasos en la curva de aprendizaje._x000a_- Desconocimiento por parte de algunos funcionarios acerca de las funciones de la entidad y elementos de la plataforma estratégica._x000a_- Desarticulación en espacios de relacionamiento con poca comunicación con los procesos de planeación e instancias de decisión.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y estratégicos misionales en el Sistema de Gestión de Calidad_x000a__x000a__x000a__x000a_"/>
    <s v="- 7872 Transformación digital y gestión TIC_x000a__x000a__x000a__x000a_"/>
    <s v="Baja (2)"/>
    <n v="0.4"/>
    <s v="Leve (1)"/>
    <s v="Menor (2)"/>
    <s v="Leve (1)"/>
    <s v="Menor (2)"/>
    <s v="Menor (2)"/>
    <s v="Leve (1)"/>
    <s v="Menor (2)"/>
    <n v="0.4"/>
    <s v="Moderado"/>
    <s v="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_x000a__x000a_.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_x000a__x000a_.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Detectivo_x000a__x000a__x000a__x000a__x000a__x000a__x000a__x000a__x000a__x000a__x000a__x000a__x000a__x000a__x000a__x000a__x000a_"/>
    <s v="1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3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60000000000001"/>
    <s v="Menor (2)"/>
    <n v="0.22500000000000003"/>
    <s v="Bajo"/>
    <s v="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erdida de credibilidad y confianza de las entidades y la ciudadanía, debido a incumplimiento de compromisos en la gestión de asesorías y formulación e implementación de proyectos en materia de transformación digital en el informe de monitoreo a la Oficina Asesora de Planeación._x000a_- Identificar las causas de porque se incumplió  la ejecución de un proyecto_x000a_- Formular acciones preventivas o correctivas_x000a_- Ajustar el plan de trabajo con los tiempos en que se cumplirá el proyecto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 Asesora de despacho, profesional especializado_x000a_- Jefe Oficina de la Alta Consejería Distrital de TIC, Asesora de despacho, profesional especializado_x000a_- Jefe Oficina de la Alta Consejería Distrital de TIC, Asesora de despacho, profesional especializado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perdida de credibilidad y confianza de las entidades y la ciudadanía, debido a incumplimiento de compromisos en la gestión de asesorías y formulación e implementación de proyectos en materia de transformación digital_x000a_- Causas de incumplimiento identificadas_x000a_- Acción formulada en el aplicativo Sistema Integrado de Gestión_x000a_- Plan de trabajo actualizado 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Identificación del riesgo_x000a_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ajustan las acciones de contingencia acorde con el nombre del nuevo proceso._x000a_"/>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1"/>
    <s v="Fraude interno"/>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cuatrimestralmente al equipo de la Alta Consejería Distrital de TIC sobre los valores de integridad_x000a__x000a__x000a__x000a__x000a__x000a__x000a__x000a__x000a__x000a_________________x000a__x000a__x000a__x000a__x000a__x000a__x000a__x000a__x000a__x000a__x000a_"/>
    <s v="- Profesionales responsables de riesgos de la ACDTIC y Gestor de integridad_x000a__x000a__x000a__x000a__x000a__x000a__x000a__x000a__x000a__x000a_________________x000a__x000a__x000a__x000a__x000a__x000a__x000a__x000a__x000a__x000a__x000a_"/>
    <s v="- Servidores sensibilizados_x000a__x000a__x000a__x000a__x000a__x000a__x000a__x000a__x000a__x000a_________________x000a__x000a__x000a__x000a__x000a__x000a__x000a__x000a__x000a__x000a__x000a_"/>
    <s v="01/04/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Fase: Actividad) Desarrollar el modelo de Gobierno Abierto con articulación y coordinación interinstitucional._x000a__x000a_- Formular, implementar y realizar seguimiento a las estrategias, lineamientos y proyectos en materia gobierno abierto y la transformación digital"/>
    <s v="Posibilidad de afectación reputacional por  la ausencia de un modelo que agrupe los avances y estrategias de los diferentes sectores y entidades del Distrito, debido a desarticulación institucional para desarrollar el modelo de Gobierno Abierto"/>
    <x v="0"/>
    <s v="Ejecución y administración de procesos"/>
    <s v="No"/>
    <s v="- Insuficiencia de estrategias institucionales para ejercer la democracia digital, el control social y el aprovechamiento de información pública, en el marco de la transparencia, la colaboración y la participación._x000a_- Desarticulación en espacios de relacionamiento con poca comunicación con los procesos de planeación e instancias de decisión._x000a__x000a__x000a__x000a__x000a__x000a__x000a__x000a_"/>
    <s v="- Pérdida de credibilidad y de confianza que dificulte la ejecución de las políticas, programas y proyectos de la Secretaría General. _x000a__x000a_- Dificultades en la coordinación entre las administraciones locales, distritales y nacionales para la prestación de servicios o ejecución de programas._x000a_- Insuficiencia de recursos para el logro de las metas u objetivos propuestos.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 7869 Implementación del modelo de gobierno abierto, accesible e incluyente de Bogotá_x000a__x000a__x000a__x000a_"/>
    <s v="Muy baja (1)"/>
    <n v="0.2"/>
    <s v="Menor (2)"/>
    <s v="Menor (2)"/>
    <s v="Menor (2)"/>
    <s v="Menor (2)"/>
    <s v="Menor (2)"/>
    <s v="Menor (2)"/>
    <s v="Menor (2)"/>
    <n v="0.4"/>
    <s v="Bajo"/>
    <s v="Una vez analizado el riesgo antes de controles la probabilidad se calificó por exposición generando como resultado 1. Muy baja. La calificación del impacto quedó en  2. Menor. En consecuencia, el riesgo quedó ubicado en zona resultante bajo (1,2). "/>
    <s v="- 1 El acta de reunión de coordinación indica que servidor asignad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_x000a_- 2 La Resolución 200 de 16 de  junio de 2020 indica que servidor asignad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Detectivo_x000a_- Detectivo_x000a__x000a__x000a__x000a__x000a__x000a__x000a__x000a__x000a__x000a__x000a__x000a__x000a__x000a__x000a__x000a__x000a__x000a_"/>
    <s v="1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30%_x000a__x000a__x000a__x000a__x000a__x000a__x000a__x000a__x000a__x000a__x000a__x000a__x000a__x000a__x000a__x000a__x000a__x000a_"/>
    <s v="- 1 El mapa de riesgos del proceso de Gobierno abierto y relacionamiento con la Ciudadanía indica que Gerente del Proyecto   ,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_x000a_- 2 El mapa de riesgos del proceso de Gobierno abierto y relacionamiento con la Ciudadanía indica que Gerente del Proyecto   ,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_x000a_- 3 El mapa de riesgos del proceso de Gobierno abierto y relacionamiento con la Ciudadanía indica que Gerente del Proyecto   , autorizado(a) por Resolución 200 de 16 de junio de  2020, mensualmente reportará el seguimiento al proyecto de inversión haciendo uso de fuentes de información, tales como, la programación y seguimiento de metas indicadores del plan de desarrollo vigente.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9.8000000000000004E-2"/>
    <s v="Leve (1)"/>
    <n v="0.16875000000000001"/>
    <s v="Bajo"/>
    <s v="Una vez analizado el riesgo después de controles la probabilidad se calificó por probabilidad generando como resultado 1. Muy baja La calificación del impacto quedó en 1. Leve En consecuencia, el riesgo quedó ubicado en zona resultante Baja (1,1)."/>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ncorporar los controles producto de la documentación del gobierno abierto en el marco del nuevo proceso 'Gobierno abierto y relacionamiento con la ciudadanía'_x000a__x000a__x000a__x000a__x000a__x000a__x000a__x000a__x000a__x000a_________________x000a__x000a__x000a__x000a__x000a__x000a__x000a__x000a__x000a__x000a__x000a_"/>
    <s v="- Gerente del proyecto_x000a__x000a__x000a__x000a__x000a__x000a__x000a__x000a__x000a__x000a_________________x000a__x000a__x000a__x000a__x000a__x000a__x000a__x000a__x000a__x000a__x000a_"/>
    <s v="- Documentos formalizados con controle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09/2023_x000a__x000a__x000a__x000a__x000a__x000a__x000a__x000a__x000a__x000a_________________x000a__x000a__x000a__x000a__x000a__x000a__x000a__x000a__x000a__x000a__x000a_"/>
    <s v="-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_x000a_- Verificar el cumplimiento de las acciones en materia de Gobierno Abierto, haciendo uso de fuentes de información tales como el Plan Distrital de Desarrollo, Política pública de transparencia - Conpes distrital 001 y la Directiva 005 de 2020. _x000a_- Realizar seguimiento a las acciones y avances del modelo de Gobierno Abierto haciendo uso de fuentes de información, tales como, el Informe semestral de avances. _x000a_- Reportar el seguimiento al proyecto de inversión haciendo uso de fuentes de información, tales como, la programación y seguimiento de metas indicadores del plan de desarrollo vigente. _x000a__x000a__x000a__x000a__x000a__x000a_- Actualizar el mapa de riesgos Gobierno Abierto y Relacionamiento con la Ciudadanía"/>
    <s v="- Subsecretario(a) de Servicio a la Ciudadanía y Alto(a) Consejero(a) Distrital de Tecnologías de la Información y las Comunicaciones_x000a_- Gerente del Proyecto   _x000a_- Gerente del Proyecto   _x000a_- Gerente del Proyecto   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_x000a_- Acta con los compromisos adquiridos. En caso contrario, se reportan como ejecutadas las actividades_x000a_- Informe semestral_x000a_- Correo electrónico solicitando ajustes o precisiones a la información remitida o Memorando de retroalimentación_x000a__x000a__x000a__x000a__x000a__x000a_- Mapa de riesgo  Gobierno Abierto y Relacionamiento con la Ciudadanía, actualizado."/>
    <d v="2021-04-29T00:00:00"/>
    <s v="Identificación del riesgo_x000a_Análisis antes de controles_x000a_Análisis de controles_x000a_Análisis después de controles_x000a_Tratamiento del riesgo"/>
    <s v="Creación del riesgo Posibilidad de desarticulación interinstitucional para desarrollar el modelo de Gobierno Abierto"/>
    <d v="2021-06-01T00:00:00"/>
    <s v="_x000a__x000a__x000a_Análisis después de controles_x000a_"/>
    <s v="Actualización de las fechas de las acciones &quot;Documentar la naturaleza y características de la coordinación GAB&quot; y Documentar las evidencias resultado de los controles en el marco del Sistema de Gestión de Calidad&quot;."/>
    <d v="2021-12-15T00:00:00"/>
    <s v="Identificación del riesgo_x000a_Análisis antes de controles_x000a_Análisis de controles_x000a_Análisis después de controles_x000a_"/>
    <s v="_x000a_Se actualizó el contexto del proyecto de inversión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
    <d v="2022-12-02T00:00:00"/>
    <s v="Identificación del riesgo_x000a_Análisis antes de controles_x000a_Análisis de controles_x000a__x000a_Tratamiento del riesgo"/>
    <s v="Se cambia la fuente del riesgos de &quot;Proyecto de inversión&quot; a &quot;Gestión de procesos&quot;._x000a_Se actualiza el contexto de la gestión del proceso, de acuerdo con las actividades definidas en el proceso Gobierno abierto y relacionamiento con la ciudadanía. _x000a_Se actualizan las causas internas, externas efectos según el análisis DOFA del nuevo proceso._x000a_Se realiza la valoración del riesgo antes de controles por &quot;exposición, teniendo en cuenta el cambio generado en  la fuente del riesgo.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Propósito): Implementar un modelo de Gobierno Abierto de Bogotá que promueva una relación democrática, incluyente, accesible y transparente con la ciudadanía._x000a__x000a_- Formular, implementar y realizar seguimiento a las estrategias, lineamientos y proyectos en materia gobierno abierto y la transformación digital"/>
    <s v="Posibilidad de afectación reputacional por falta de coordinación entre las entidades que lideran el modelo, debido a decisiones inadecuadas para la implementación del modelo de Gobierno Abierto de Bogotá"/>
    <x v="0"/>
    <s v="Ejecución y administración de procesos"/>
    <s v="No"/>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 7869 Implementación del modelo de gobierno abierto, accesible e incluyente de Bogotá_x000a__x000a__x000a__x000a_"/>
    <s v="Muy baja (1)"/>
    <n v="0.2"/>
    <s v="Moderado (3)"/>
    <s v="Moderado (3)"/>
    <s v="Moderado (3)"/>
    <s v="Moderado (3)"/>
    <s v="Moderado (3)"/>
    <s v="Moderado (3)"/>
    <s v="Moderado (3)"/>
    <n v="0.6"/>
    <s v="Moderado"/>
    <s v="Una vez analizado el riesgo antes de controles la probabilidad se calificó por exposición generando como resultado 1. Muy baja. La calificación del impacto quedó en 3. Moderado. En consecuencia, el riesgo quedó ubicado en zona resultante Moderado (1,3).           "/>
    <s v="- 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_x000a_- 2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 De lo contrario, se aprueba el informe semestral. Queda como evidencia el correo electrónico con las observaciones o aprobación  y el inform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_x000a_- 2 El mapa de riesgos del proceso de Gobierno abierto y relacionamiento con la Ciudadanía indica que el Gerente del Proyecto, autorizado(a) por Secretaria General de la Alcaldía Mayor de Bogotá    ,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_x000a_- 3 El mapa de riesgos del proceso de Gobierno abierto y relacionamiento con la Ciudadanía indica que el Gerente del Proyecto, autorizado(a) por Resolución 200 de 16 de junio de  2020    ,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7.1999999999999995E-2"/>
    <s v="Menor (2)"/>
    <n v="0.25312499999999999"/>
    <s v="Bajo"/>
    <s v="Una vez analizado el riesgo después de controles la probabilidad se calificó por probabilidad generando como resultado 1. Muy baja La calificación del impacto quedó en 2. Menor. En consecuencia, el riesgo quedó ubicado en zona resultante Baja (1,2)."/>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ncorporar los controles producto de la documentación del gobierno abierto en el marco del nuevo proceso 'Gobierno abierto y relacionamiento con la ciudadanía'_x000a__x000a__x000a__x000a__x000a__x000a__x000a__x000a__x000a__x000a_________________x000a__x000a__x000a__x000a__x000a__x000a__x000a__x000a__x000a__x000a__x000a_"/>
    <s v="- Gerente del proyecto_x000a__x000a__x000a__x000a__x000a__x000a__x000a__x000a__x000a__x000a_________________x000a__x000a__x000a__x000a__x000a__x000a__x000a__x000a__x000a__x000a__x000a_"/>
    <s v="- Documentos formalizados con controle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09/2023_x000a__x000a__x000a__x000a__x000a__x000a__x000a__x000a__x000a__x000a_________________x000a__x000a__x000a__x000a__x000a__x000a__x000a__x000a__x000a__x000a__x000a_"/>
    <s v="-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_x000a_- Verificar el cumplimiento de las acciones en materia de Gobierno Abierto, haciendo uso de fuentes de información tales como el Plan Distrital de Desarrollo, Política pública de transparencia - Conpes distrital 001 y la Directiva 005 de 2020. _x000a_- Realizar seguimiento a las acciones y avances del modelo de Gobierno Abierto haciendo uso de fuentes de información, tales como, el Informe semestral de avances. _x000a_- Reportar el seguimiento al proyecto de inversión haciendo uso de fuentes de información, tales como, la programación y seguimiento de metas indicadores del plan de desarrollo 4202000-FT-1006 –Hoja programación y seguimiento,  ficha ID, visor gerente y perfil del proyecto de inversión. _x000a__x000a__x000a__x000a__x000a__x000a_- Actualizar el mapa de riesgos Gobierno Abierto y Relacionamiento con la Ciudadanía"/>
    <s v="- Subsecretario(a) de Servicio a la Ciudadanía y Alto(a) Consejero(a) Distrital de Tecnologías de la Información y las Comunicaciones_x000a_- Gerente del Proyecto   _x000a_- Gerente del Proyecto   _x000a_- Gerente del Proyecto   _x000a__x000a__x000a__x000a__x000a__x000a_- Subsecretario(a) de Servicio a la Ciudadanía y Alto(a) Consejero(a) Distrital de Tecnologías de la Información y las Comunicaciones"/>
    <s v="- Reporte de monitoreo indicando la materialización del riesgo de Posibilidad de afectación reputacional por falta de coordinación entre las entidades que lideran el modelo, debido a decisiones inadecuadas para la implementación del modelo de Gobierno Abierto de Bogotá_x000a_- Acta de compromisos adquiridos_x000a_- Informe semestral_x000a_- Correo electrónico solicitando ajustes o precisiones a la información remitida o Memorando de retroalimentación._x000a__x000a__x000a__x000a__x000a__x000a_- Mapa de riesgo  Gobierno Abierto y Relacionamiento con la Ciudadanía, actualizado."/>
    <d v="2021-04-29T00:00:00"/>
    <s v="Identificación del riesgo_x000a_Análisis antes de controles_x000a_Análisis de controles_x000a_Análisis después de controles_x000a_Tratamiento del riesgo"/>
    <s v="Creación del riesgo Posibilidad de que se tomen decisiones inadecuadas para la implementación del modelo de Gobierno Abierto de Bogotá"/>
    <d v="2021-06-01T00:00:00"/>
    <s v="_x000a__x000a__x000a_Análisis después de controles_x000a_"/>
    <s v="Actualización de las fechas de las acciones &quot;Documentar la naturaleza y características de la coordinación GAB&quot; y Documentar las evidencias resultado de los controles en el marco del Sistema de Gestión de Calidad&quot;."/>
    <d v="2021-12-15T00:00:00"/>
    <s v="Identificación del riesgo_x000a_Análisis antes de controles_x000a_Análisis de controles_x000a_Análisis después de controles_x000a_"/>
    <s v="_x000a_Se actualizó el contexto del proyecto de inversión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
    <d v="2022-12-02T00:00:00"/>
    <s v="Identificación del riesgo_x000a_Análisis antes de controles_x000a_Análisis de controles_x000a__x000a_Tratamiento del riesgo"/>
    <s v="Se cambia la fuente del riesgo de &quot;Proyecto de inversión&quot; a &quot;Gestión de procesos&quot;._x000a_Se actualiza el contexto de la gestión del proceso, de acuerdo con las actividades definidas en el proceso Gobierno abierto y relacionamiento con la ciudadanía. _x000a_Se actualizan las causas internas, externas efectos según el análisis DOFA del nuevo proceso._x000a_Se realiza la valoración del riesgo antes de controles por &quot;exposición”, teniendo en cuenta el cambio generado en la fuente del riesgo.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Producto): Documentos de lineamientos técnicos elaborados_x000a__x000a_- Formular, implementar y realizar seguimiento a las estrategias, lineamientos y proyectos en materia gobierno abierto y la transformación digital"/>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x v="0"/>
    <s v="Ejecución y administración de procesos"/>
    <s v="No"/>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 7869 Implementación del modelo de gobierno abierto, accesible e incluyente de Bogotá_x000a__x000a__x000a__x000a_"/>
    <s v="Muy baja (1)"/>
    <n v="0.2"/>
    <s v="Moderado (3)"/>
    <s v="Moderado (3)"/>
    <s v="Moderado (3)"/>
    <s v="Moderado (3)"/>
    <s v="Moderado (3)"/>
    <s v="Moderado (3)"/>
    <s v="Moderado (3)"/>
    <n v="0.6"/>
    <s v="Moderado"/>
    <s v="Una vez analizado el riesgo antes de controles la probabilidad se calificó por exposición generando como resultado 1. Muy baja. La calificación del impacto quedó en 3. Moderado. En consecuencia, el riesgo quedó ubicado en zona resultante moderada (1,3).           "/>
    <s v="- 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de Gobierno abierto y relacionamiento con la Ciudadanía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_x000a_- 2 El mapa de riesgos del proceso de Gobierno abierto y relacionamiento con la Ciudadanía indica que el Gerente del Proyecto   ,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_x000a_- 3 El mapa de riesgos del proceso de Gobierno abierto y relacionamiento con la Ciudadanía indica que el Gerente del Proyecto   ,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_x000a_- 4 El mapa de riesgos del proceso de Gobierno abierto y relacionamiento con la Ciudadanía indica que el Gerente del Proyecto   , autorizado(a) por Directiva 005 de 2020, cuando se requiera llevará a las sesiones de la coordinación de gobierno abierto las alertas del incumplimiento de plazos para la difusión e implementación de los documentos de lineamientos técnicos elaborados.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0.12"/>
    <s v="Leve (1)"/>
    <n v="0.18984374999999998"/>
    <s v="Bajo"/>
    <s v="Una vez analizado el riesgo después de controles, la probabilidad se calificó como 1. Muy baja. La calificación del impacto quedó en 1. Leve. En consecuencia, el riesgo quedó ubicado en zona resultante baja (1,1)."/>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ncorporar los controles producto de la documentación del gobierno abierto en el marco del nuevo proceso 'Gobierno abierto y relacionamiento con la ciudadanía'_x000a__x000a__x000a__x000a__x000a__x000a__x000a__x000a__x000a__x000a_________________x000a__x000a__x000a__x000a__x000a__x000a__x000a__x000a__x000a__x000a__x000a_"/>
    <s v="- Gerente del proyecto_x000a__x000a__x000a__x000a__x000a__x000a__x000a__x000a__x000a__x000a_________________x000a__x000a__x000a__x000a__x000a__x000a__x000a__x000a__x000a__x000a__x000a_"/>
    <s v="- Documentos formalizados con controle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09/2023_x000a__x000a__x000a__x000a__x000a__x000a__x000a__x000a__x000a__x000a_________________x000a__x000a__x000a__x000a__x000a__x000a__x000a__x000a__x000a__x000a__x000a_"/>
    <s v="-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_x000a_- Verificar el cumplimiento de las acciones en materia de Gobierno Abierto haciendo uso de fuentes de información, tales como, el Plan Distrital de Desarrollo, Política pública de transparencia - Conpes distrital 001 y la Directiva 005 de 2020. _x000a_- Reportar el seguimiento al proyecto de inversión haciendo uso de fuentes de información. tales como, las  programación y seguimiento de metas indicadores del plan de desarrollo 4202000-FT-1006 –Hoja programación y seguimiento,  ficha ID, visor gerente y perfil del proyecto de inversión. _x000a_- Solicitar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_x000a_- Llevar a las sesiones de la coordinación de gobierno abierto las alertas del incumplimiento de plazos para la difusión e implementación de los documentos de lineamientos técnicos elaborados_x000a__x000a__x000a__x000a__x000a_- Actualizar el mapa de riesgos Gobierno Abierto y Relacionamiento con la Ciudadanía"/>
    <s v="- Subsecretario(a) de Servicio a la Ciudadanía y Alto(a) Consejero(a) Distrital de Tecnologías de la Información y las Comunicaciones_x000a_- Gerente del Proyecto   _x000a_- Gerente del Proyecto   _x000a_- Gerente del Proyecto   _x000a_- Gerente del Proyecto   _x000a__x000a__x000a__x000a__x000a_- Subsecretario(a) de Servicio a la Ciudadanía y Alto(a) Consejero(a) Distrital de Tecnologías de la Información y las Comunicaciones"/>
    <s v="-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_x000a_- Acta de compromisos adquiridos_x000a_- Correo electrónico solicitando ajustes o precisiones a la información remitida o Memorando de retroalimentación._x000a_- Solicitud de reporte de seguimiento al Plan de Acción General de Gobierno Abierto_x000a_- Alertas del incumplimiento de plazos_x000a__x000a__x000a__x000a__x000a_- Mapa de riesgo  Gobierno Abierto y Relacionamiento con la Ciudadanía, actualizado."/>
    <d v="2021-04-29T00:00:00"/>
    <s v="Identificación del riesgo_x000a_Análisis antes de controles_x000a_Análisis de controles_x000a_Análisis después de controles_x000a_Tratamiento del riesgo"/>
    <s v="Creación del riesgo Posibilidad de que se tomen decisiones inadecuadas para la implementación del modelo de Gobierno Abierto de Bogotá"/>
    <d v="2021-06-01T00:00:00"/>
    <s v="_x000a__x000a__x000a_Análisis después de controles_x000a_"/>
    <s v="Actualización de las fechas de las acciones &quot;Documentar la naturaleza y características de la coordinación GAB&quot; y Documentar las evidencias resultado de los controles en el marco del Sistema de Gestión de Calidad&quot;."/>
    <d v="2021-12-15T00:00:00"/>
    <s v="Identificación del riesgo_x000a_Análisis antes de controles_x000a_Análisis de controles_x000a_Análisis después de controles_x000a_"/>
    <s v="_x000a_Se actualizó el contexto del proyecto de inversión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
    <d v="2022-12-02T00:00:00"/>
    <s v="Identificación del riesgo_x000a_Análisis antes de controles_x000a_Análisis de controles_x000a__x000a_Tratamiento del riesgo"/>
    <s v="Se cambia la fuente del riesgo de &quot;Proyecto de inversión&quot; a &quot;Gestión de procesos&quot;._x000a_Se actualiza el contexto de la gestión del proceso, de acuerdo con las actividades definidas en el proceso Gobierno abierto y relacionamiento con la ciudadanía. _x000a_Se actualizan las causas internas, externas efectos según el análisis DOFA del nuevo proceso._x000a_Se realiza la valoración del riesgo antes de controles por &quot;exposición”, teniendo en cuenta el cambio generado en la fuente del riesgo.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componente): Otorgar el 100% de medidas de ayuda humanitaria inmediata en el distrito capital, conforme a los requisitos establecidos  por la legislación vigente."/>
    <s v="Posibilidad de afectación económica (o presupuestal) por sanción de un ente de control, debido a fallas o deficiencias en el otorgamiento de la Atención o Ayuda Humanitaria Inmediata"/>
    <x v="0"/>
    <s v="Ejecución y administración de procesos"/>
    <s v="Sí"/>
    <s v="- Deficiencia en los conocimientos del profesional que realiza la valoración para el otorgamiento de atención o ayuda humanitaria inmediata._x000a_- Inadecuada aplicación del procedimiento y los documentos técnicos asociados_x000a_- Inexistencia de restricciones en la evaluación de criterios de otorgamiento de ayuda o asistencia humanitaria en el sistema de información._x000a__x000a__x000a__x000a__x000a__x000a__x000a_"/>
    <s v="- La población que solicita el otorgamiento de atención o ayuda humanitaria omite información o brinda información imprecisa_x000a_- Influencia por parte de terceros para suministrar información inadecuada en la solicitud de otorgamiento de atención o ayuda humanitaria_x000a_- Información desactualizada en los sistemas de información del distrito y la nación_x000a_- Debido a la situación de inmediatez que dicta la ley 1448 de 2011, no es posible realizar un análisis detallado de la solicitud. _x000a_-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_x000a__x000a__x000a__x000a__x000a_"/>
    <s v="- Vulneración de los derechos a la población víctima del conflicto armado._x000a_- Investigaciones disciplinarias por parte de los organismos de control._x000a_- Afectación en la imagen institucional._x000a_- Sanciones económicas a la Secretaria General._x000a_- Indebida ejecución de los recursos asociados al otorgamiento de atención o ayuda humanitaria inmediata._x000a__x000a_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alta (5)"/>
    <n v="1"/>
    <s v="Leve (1)"/>
    <s v="Leve (1)"/>
    <s v="Menor (2)"/>
    <s v="Leve (1)"/>
    <s v="Leve (1)"/>
    <s v="Leve (1)"/>
    <s v="Menor (2)"/>
    <n v="0.4"/>
    <s v="Alto"/>
    <s v="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_x000a_- 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2348000000000001"/>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Dirección._x000a_- Si el conocimiento de la situación es espaciado en el Tiempo:_x000a_1. De acuerdo al concepto del equipo jurídico de la Dirección, se realizan las acciones establecidas._x000a_2. Si el equipo jurídico de la Dirección lo cree pertinente, el caso se escala al equipo jurídico de la Alta Consejería de Paz, Víctimas y Reconciliación para que realice un segundo análisis del caso e informe las acciones a seguir.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 Jefe de Oficina Alta Consejería de Paz, Víctimas y Reconciliación"/>
    <s v="- Reporte de monitoreo indicando la materialización del riesgo de Posibilidad de afectación económica (o presupuestal) por sanción de un ente de control, debido a fallas o deficiencias en el otorgamiento de la Atención o Ayuda Humanitaria Inmediata_x000a_- Comunicación del caso con el operador. (Correo electrónico)_x000a_- Comunicación del caso con el operador. (Correo electrónico)_x000a_- Comunicación con el profesional (Correo Electrónico)_x000a__x000a__x000a__x000a__x000a__x000a_- Mapa de riesgo  Paz, Víctimas y Reconciliación, actualizado."/>
    <s v=" 10/09/2018"/>
    <s v="Identificación del riesgo_x000a_Análisis antes de controles_x000a_Análisis de controles_x000a_Análisis después de controles_x000a_Tratamiento del riesgo"/>
    <s v="Creación del riesgo.                         "/>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ontrol preventivo asociado al riesgo, de acuerdo con ajuste realizado en el procedimiento respectivo._x000a_Se modificó el cuadrante de ubicación del riesgo después de controles _x000a_Se estableció plan de contingencia"/>
    <s v="21/10/2019    _x000a_    _x000a_    _x000a_    _x000a_    _x000a_    _x000a_    "/>
    <s v="_x000a_Análisis antes de controles_x000a__x000a__x000a_Tratamiento del riesgo"/>
    <s v="Se adicionaron nuevas evidencias que respaldan la no materialización del riesgo, manteniendo la valoración inicial._x000a_Se establece la opción de tratamiento &quot;reducir&quot; definiendo una acción de tratamiento para incluir un control detectivo adicional en el procedimiento &quot;Otorgar ayuda y atención humanitaria inmediata&quot;"/>
    <d v="2020-03-06T00:00:00"/>
    <s v="Identificación del riesgo_x000a_Análisis antes de controles_x000a__x000a__x000a_"/>
    <s v="Se identifica el proyecto de inversión que posiblemente se puede ver afectado por el riesgo._x000a_Para cada uno de los efectos (consecuencias) se identifican las perspectivas._x000a_Se definió una nueva actividad de control frente a la probabilidad para el riesgo de gest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Análisis de controles_x000a_Análisis después de controles_x000a_Tratamiento del riesgo"/>
    <s v="De acuerdo con la Guía de administración del riesgo se modifica la opción de manejo del riesgo a &quot;ACEPTAR&quot; debido a la valoración del riesgo después de la aplicación de los controles._x000a_Adicionalmente se modificó el nombre utilizado como soporte a &quot;Matriz de seguimiento AHI (mes) y correo electrónico&quot; en la evidencia del los controles._x000a_Se retiro la acción de tratamiento 50 de 2020 debido al cumplimiento de su término."/>
    <d v="2021-04-30T00:00:00"/>
    <s v="Identificación del riesgo_x000a_Análisis antes de controles_x000a_Análisis de controles_x000a_Análisis después de controles_x000a_"/>
    <s v="Se ajustó el análisis del riesgo en su explicación y nombre, así como sus causas y efectos._x000a_Se verificó la probabilidad e impacto a partir de los responsables que conocen el riesgo en la operación._x000a_Se ajustaron los controles a nivel preventivo y detectiv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9T00:00:00"/>
    <s v="Identificación del riesgo_x000a__x000a_Análisis de controles_x000a__x000a_"/>
    <s v="Se ajustan los controles, de acuerdo a la actualización del procedimiento._x000a_Se actualiza el nombre del proceso al cual esta asociado el riesgo."/>
    <s v=""/>
    <s v="_x000a__x000a__x000a__x000a_"/>
    <s v=""/>
    <s v=""/>
    <s v="_x000a__x000a__x000a__x000a_"/>
    <s v=""/>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Coordinar la formulación, seguimiento, y actualización del Plan de Acción Distrital y sus planes conexos en el marco de la política pública de víctimas en Bogotá._x000a_Fase (propósito): Mejorar la integración de las acciones, servicios y escenarios que dan respuesta a las obligaciones derivadas de ley para las víctimas, el Acuerdo de Paz, y los demás compromisos distritales en materia de memoria, reparación, paz y reconciliación."/>
    <s v="Posibilidad de afectación reputacional por bajo nivel de implementación de la Política Publica de Víctimas en el Distrito Capital , debido a deficiencias en el seguimiento a la implementación del Plan de Acción Distrital a través del SDARIV"/>
    <x v="0"/>
    <s v="Ejecución y administración de procesos"/>
    <s v="Sí"/>
    <s v="- No contar con un procedimiento claro que establezca los parámetros para realiza el seguimiento a la implementación de la Política Pública de Víctimas en el distrito._x000a__x000a__x000a__x000a__x000a__x000a__x000a__x000a__x000a_"/>
    <s v="- Entrega de información incompleta, insuficiente por parte de las entidades que conforman el SDARIV._x000a_- Deficiente oferta institucional y presupuesto por parte de las entidades para la implementación de la Política Pública de Víctimas._x000a_- Ausencia de regulación a nivel nacional que oriente a las entidades territoriales sobre el proceso de seguimiento a la implementación de la política publica de víctimas _x000a__x000a__x000a__x000a__x000a__x000a__x000a_"/>
    <s v="- Ausencia de información sobre la implementación de la Política Pública de Víctimas en el Distrito que dificulta la toma de decisiones acertadas._x000a_- Que la política pública de víctimas no contribuya al goce efectivo de derechos de la población._x000a_- Incumplimiento por parte de las entidades en relación a los compromisos adquiridos en el Plan Distrital de Desarrollo y el Plan de Acción Distrital._x000a_- Contribución insuficiente por parte Distrito Capital en los procesos de seguimiento y evaluación que realiza el orden nacional frente al cumplimiento de la Política Pública de Víctimas  _x000a__x000a__x000a_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Baja (2)"/>
    <n v="0.4"/>
    <s v="Leve (1)"/>
    <s v="Menor (2)"/>
    <s v="Menor (2)"/>
    <s v="Leve (1)"/>
    <s v="Menor (2)"/>
    <s v="Moderado (3)"/>
    <s v="Moderado (3)"/>
    <n v="0.6"/>
    <s v="Moderado"/>
    <s v="El proceso estima que el riesgo inherente se ubica en la zona moderada, debido a que la frecuencia con la que se realiza la actividad clave asociada al riesgo es trimestral, sin embargo, ante su materialización, podría presentarse afectaciones en la imagen  "/>
    <s v="- 1 El procedimiento de Coordinación del Sistema Distrital de Asistencia, Atención y Reparación Integral a Víctimas 1210100-PR-324 actividad 10 indica que el profesional de la Dirección de Reparación Integral,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_x000a_- 2 El procedimiento de Coordinación del Sistema Distrital de Asistencia, Atención y Reparación Integral a Víctimas 1210100-PR-324 actividad 10 indica que el profesional de la Dirección de Reparación Integral,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_x000a_- 2 El mapa de riesgos del proceso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_x000a_- 3 El mapa de riesgos del proceso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_x000a_- Se debe citar un Comité de Justicia Transicional o subcomités extraordinario de seguimiento, según sea el caso para evaluar el impacto de las decisiones tomadas en instancias anteriores           _x000a_- Identificar las entidades y metas que tienen un bajo nivel de ejecución física y presupuestal con el objetivo de generar alertas y realizar acompañamiento técnico que promueva la adecuada implementación de la oferta dispuesta en el Plan de Acción Distrital._x000a_- Generar trimestralmente un informe de implementación que de cuenta del porcentaje de avance físico y presupuestal del Plan de Acción Distrital, por cada una de las entidades del SDARIV y de los componentes de la política pública de victimas. _x000a__x000a__x000a__x000a__x000a__x000a_- Actualizar el mapa de riesgos Paz, Víctimas y Reconciliación"/>
    <s v="- Jefe de Oficina Alta Consejería de Paz, Víctimas y Reconciliación_x000a_- Profesional universitario y/o especializado Oficina Alta Consejería de Paz, Víctimas y Reconciliación_x000a_- Profesional universitario y/o especializado Oficina Alta Consejería de Paz, Víctimas y Reconciliación_x000a_- Profesional universitario y/o especializado Oficina Alta Consejería de Paz, Víctimas y Reconciliación_x000a__x000a__x000a__x000a__x000a__x000a_- Jefe de Oficina Alta Consejería de Paz, Víctimas y Reconciliación"/>
    <s v="-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_x000a_- Evidencia de Reunión_x000a_Listado de Asistencia_x000a_-  Oficios enviados a las entidades - Actas de asistencia técnica._x000a_- Informe trimestral del PAD_x000a__x000a__x000a__x000a__x000a__x000a_- Mapa de riesgo  Paz, Víctimas y Reconciliación, actualizado."/>
    <d v="2018-09-10T00:00:00"/>
    <s v="Identificación del riesgo_x000a_Análisis antes de controles_x000a_Análisis de controles_x000a_Análisis después de controles_x000a_Tratamiento del riesgo"/>
    <s v="Creación del riesgo."/>
    <d v="2019-05-16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uadrante de ubicación del riesgo después de controles_x000a_Se estableció plan de contingencia"/>
    <d v="2020-03-06T00:00:00"/>
    <s v="Identificación del riesgo_x000a__x000a__x000a__x000a_"/>
    <s v="Se identifica el proyecto de inversión que posiblemente se puede ver afectado por el riesgo._x000a_Para cada uno de los efectos (consecuencias) se identifican las perspectivas."/>
    <s v="01/09/2020    _x000a_    _x000a_    _x000a_    "/>
    <s v="Identificación del riesgo_x000a__x000a_Análisis de controles_x000a__x000a_"/>
    <s v="&quot;Se retira el proyecto 1156 &quot;&quot;Bogotá Mejor para las Víctimas, la Paz y la reconciliación&quot;&quot; y se incluye el nuevo proyecto 7871 &quot;&quot;Construcción de Bogotá-región como territorio de paz para las víctimas y la reconciliación&quot;&quot; asociado al proceso._x000a_Se retiran los dos controles detectivos transversales asociados a los procedimientos de &quot;&quot;Auditorías internas de gestión&quot;&quot; y &quot;&quot;Auditorias internas de calidad&quot;&quot; y se identificó un control detectivo propio para el proceso.&quot;               "/>
    <d v="2021-04-30T00:00:00"/>
    <s v="Identificación del riesgo_x000a_Análisis antes de controles_x000a_Análisis de controles_x000a_Análisis después de controles_x000a_Tratamiento del riesgo"/>
    <s v="&quot;Se ajusto el análisis del riesgo en su explicación y nombre, así como sus causas y efectos._x000a_Se verifico la probabilidad e impacto a partir de los responsables que conocen el riesgo en la operación._x000a_Se ajustarnos los controles a nivel preventivo y detectivo.&quot;"/>
    <d v="2021-09-01T00:00:00"/>
    <s v="_x000a__x000a__x000a__x000a_Tratamiento del riesgo"/>
    <s v="Se definió el plan de tratamiento._x000a_                                                 _x000a_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reprograman las fechas de finalización de las acciones de mejora"/>
    <d v="2022-12-09T00:00:00"/>
    <s v="Identificación del riesgo_x000a__x000a_Análisis de controles_x000a__x000a_"/>
    <s v="Se ajustan los controles, de acuerdo a la actualización del procedimiento_x000a_Se actualiza el nombre del proceso al cual esta asociado el riesgo._x000a_"/>
    <s v=""/>
    <s v="_x000a__x000a__x000a__x000a_"/>
    <s v=""/>
    <s v=""/>
    <s v="_x000a__x000a__x000a__x000a_"/>
    <s v=""/>
    <s v=""/>
    <s v="_x000a__x000a__x000a__x000a_"/>
    <s v=""/>
    <s v=""/>
    <s v="_x000a__x000a__x000a__x000a_"/>
    <s v=""/>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1"/>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Implementar validaciones automáticas en el sistema de información SIVIC que permitan: 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_x000a__x000a__x000a__x000a__x000a__x000a__x000a__x000a__x000a__x000a__x000a__x000a__x000a__x000a__x000a__x000a__x000a__x000a__x000a__x000a__x000a_________________x000a__x000a__x000a__x000a__x000a__x000a__x000a__x000a__x000a__x000a__x000a_"/>
    <s v="- Director de Reparación Integral 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3/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actividad): Implementar 100% de la estrategia para el fortalecimiento del Sistema de Coordinación Distrital"/>
    <s v="Posibilidad de afectación reputacional por pérdida de la credibilidad ante las entidades y organismos distritales, debido a  fallas al estructurar, articular y orientar la implementación de estrategias"/>
    <x v="2"/>
    <s v="Operacionales"/>
    <s v="No"/>
    <s v="- --  Capacidad (Talento humano/conocimiento/valores)_x000a_- Dificultades en la transferencia de conocimiento entre los servidores que se vinculan y retiran de la entidad._x000a_- Elementos de actividades actuales no contemplados en el modelo de operación._x000a_- Debilidades en la comunicación clara y unificada en diferentes niveles de la entidad._x000a_- Alta rotación de personal generando retrasos en la curva de aprendizaje._x000a_- Falta articulación entre las diferentes herramientas en las que están contenidos los productos y servicios._x000a__x000a__x000a__x000a_"/>
    <s v="- Recorte de recursos financieros que impiden las ejecución de metas establecidas en el cuatrienio._x000a_- Cambios de administración, no continuidad en los procesos. _x000a__x000a_ _x000a_- Constante actualización de directrices Nacionales y Distritales que no surten suficientes procesos de socialización. _x000a_- Dificultades en la coordinación de las diferentes secretarias para la prestación de servicios públicos o ejecución de programas, así como la articulación con Entidades del orden nacional_x000a_- Dificultades en la coordinación de las diferentes secretarias para la prestación de servicios públicos o ejecución de programas, así como la articulación con Entidades del orden nacional_x000a__x000a__x000a__x000a__x000a_"/>
    <s v="- Perjuicio de la imagen institucional frente a parámetros en la calidad de los servicios prestados, su oportunidad y eficacia de cara a los grupos de valor e interés._x000a_- Menores asignaciones presupuestales por la no ejecución del presupuesto asignado al proyecto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_x000a_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 7868 Desarrollo institucional para una gestión pública eficiente_x000a__x000a__x000a__x000a_"/>
    <s v="Media (3)"/>
    <n v="0.6"/>
    <s v=""/>
    <s v=""/>
    <s v=""/>
    <s v=""/>
    <s v=""/>
    <s v=""/>
    <s v="Moderado (3)"/>
    <n v="0.6"/>
    <s v="Moderado"/>
    <s v="Se determina un nivel de posibilidad (3) media de riesgo inherente  pues del propósito depende el enfoque de las estrategias del proyecto.  El impacto (3) moderado obedece a que de presentarse generaría incumplimiento en las metas establecidas."/>
    <s v="- 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_x000a_- 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_x000a_- 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Se determina un nivel de posibilidad (1) de riesgo residual  debido a  las instancias de seguimiento con que cuenta la Secretaría General y los controles de la gerencia del proyecto.  El impacto Menor (2) obedece a que de presentarse generaría incumplimiento en las metas establecidas."/>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_x000a_- deberá revisar y/o establecer cambios en las estrategias con  el fin de subsanar las desviaciones encontradas, en el marco del procedimiento 4202000-PR-348 Formulación, programación y seguimiento a los proyectos de inversión_x000a_- verifican el avance físico en magnitud y presupuesto de las metas del proyectos de inversión y procederán a actualizar los planes, alcances o estrategias que correspondan para garantizar el cumplimiento de las metas,  enmarcados en la funciones de los Subcomités de autocontrol_x000a__x000a__x000a__x000a__x000a__x000a__x000a_- Actualizar el mapa de riesgos 7868 Desarrollo institucional para una gestión pública eficiente"/>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la credibilidad ante las entidades y organismos distritales, debido a  fallas al estructurar, articular y orientar la implementación de estrategias_x000a_- Modificación a la programación del proyecto - Hoja de Vida de meta o indicador_x000a_- Modificación a la programación del proyecto - Hoja de Vida de meta o indicador_x000a__x000a__x000a__x000a__x000a__x000a__x000a_- Mapa de riesgo  7868 Desarrollo institucional para una gestión pública eficiente, actualizado."/>
    <d v="2021-05-05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d v="2021-12-15T00:00:00"/>
    <s v="Identificación del riesgo_x000a_Análisis antes de controles_x000a_Análisis de controles_x000a_Análisis después de controles_x000a_Tratamiento del riesgo"/>
    <s v="Actualización de  los riesgos del proyecto 7868 de acuerdo con la actualización del  Procedimiento 2210111-PR-214 Gestión del riesgo."/>
    <d v="2022-12-02T00:00:00"/>
    <s v="_x000a__x000a_Análisis de controles_x000a__x000a_"/>
    <s v="Actualización en la redacción de los riesgos del proyecto e identificación de tipo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componente): Lineamientos técnicos"/>
    <s v="Posibilidad de afectación reputacional por perdida de  confianza de las entidades distritales, debido a que los productos y servicios  del proyecto  generen impactos  adversos en la gestión  para  las entidades "/>
    <x v="2"/>
    <s v="Operacionales"/>
    <s v="Sí"/>
    <s v="- --  Capacidad (Talento humano/conocimiento/valores)_x000a_- Falta articulación entre las diferentes herramientas en las que están contenidos los productos y servicios._x000a_- Debilidades en la comunicación clara y unificada en diferentes niveles de la entidad._x000a_- Debilidades en la comunicación clara y unificada en diferentes niveles de la entidad._x000a__x000a__x000a__x000a__x000a__x000a_"/>
    <s v="- Recorte de recursos financieros que impiden las ejecución de metas establecidas en el cuatrienio._x000a_- Pérdida de credibilidad y de confianza que dificulte el ejercicio de las funciones de la Secretaría General. _x000a__x000a_- La no articulación institucional puede llegar ha afectar el desarrollo de una adecuada orientación para que la población victima del conflicto armado y excombatientes conozcan y hagan uso de la oferta institucional _x000a__x000a__x000a__x000a__x000a__x000a__x000a_"/>
    <s v="- Incumplimiento en las metas propuestas en el proyecto de inversión_x000a_- Perjuicio de la imagen institucional frente a parámetros en la calidad de los servicios prestados, su oportunidad y eficacia de cara a los grupos de valor e interés._x000a_- Menores asignaciones presupuestales por la no ejecución del presupuesto asignado al proyecto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_x000a_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 7868 Desarrollo institucional para una gestión pública eficiente_x000a__x000a__x000a__x000a_"/>
    <s v="Media (3)"/>
    <n v="0.6"/>
    <s v=""/>
    <s v=""/>
    <s v=""/>
    <s v=""/>
    <s v=""/>
    <s v=""/>
    <s v="Moderado (3)"/>
    <n v="0.6"/>
    <s v="Moderado"/>
    <s v="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
    <s v="- 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_x000a_- 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_x000a_- 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_x000a_- 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s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_x000a_- 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9.0719999999999995E-2"/>
    <s v="Menor (2)"/>
    <n v="0.33749999999999997"/>
    <s v="Bajo"/>
    <s v="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_x000a_- deberá revisar y/o establecer ajustes en los productos de cada una de  las metas, en el marco del procedimiento 4202000-PR-348 Formulación, programación y seguimiento a los proyectos de inversión_x000a_- verifican el avance físico en magnitud  de las metas del proyecto  de inversión y procederán a actualizar los  alcances de productos definidos en cada una de las  metas,  enmarcados en la funciones de los Subcomités de autocontrol_x000a__x000a__x000a__x000a__x000a__x000a__x000a_- Actualizar el mapa de riesgos 7868 Desarrollo institucional para una gestión pública eficiente"/>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erdida de  confianza de las entidades distritales, debido a que los productos y servicios  del proyecto  generen impactos  adversos en la gestión  para  las entidades _x000a_- Modificación a la programación del proyecto - Hoja de Vida de meta o indicador_x000a_- Modificación a la programación del proyecto - Hoja de Vida de meta o indicador_x000a__x000a__x000a__x000a__x000a__x000a__x000a_- Mapa de riesgo  7868 Desarrollo institucional para una gestión pública eficiente, actualizado."/>
    <d v="2021-05-05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d v="2021-12-15T00:00:00"/>
    <s v="Identificación del riesgo_x000a_Análisis antes de controles_x000a_Análisis de controles_x000a_Análisis después de controles_x000a_Tratamiento del riesgo"/>
    <s v="Actualización de  los riesgos del proyecto 7868 de acuerdo con la actualización del  Procedimiento 2210111-PR-214 Gestión del riesgo."/>
    <d v="2022-12-02T00:00:00"/>
    <s v="_x000a__x000a_Análisis de controles_x000a__x000a_"/>
    <s v="Actualización en la redacción de los riesgos del proyecto e identificación de tipo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propósito): Fortalecer las capacidades institucionales para una Gestión pública efectiva y articulada, orientada a la generación de valor público para los grupos de interés"/>
    <s v="Posibilidad de afectación reputacional por incumplimiento en la ejecución de las actividades del proyecto , debido a una deficiente gestión en la planeación y seguimiento de las metas del proyecto"/>
    <x v="2"/>
    <s v="Operacionales"/>
    <s v="No"/>
    <s v="- Dificultades en la transferencia de conocimiento entre los servidores que se vinculan y retiran de la entidad._x000a_- Falta articulación entre las diferentes herramientas en las que están contenidos los productos y servicios._x000a_- Debilidades en la comunicación clara y unificada en diferentes niveles de la entidad._x000a_- Alta rotación de personal generando retrasos en la curva de aprendizaje._x000a__x000a__x000a__x000a__x000a__x000a_"/>
    <s v="- La no articulación institucional puede llegar ha afectar el desarrollo de una adecuada orientación para que la población victima del conflicto armado y excombatientes conozcan y hagan uso de la oferta institucional _x000a__x000a__x000a__x000a__x000a__x000a__x000a__x000a__x000a_"/>
    <s v="- Incumplimiento en las metas propuestas en el proyecto de inversión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_x000a_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 7868 Desarrollo institucional para una gestión pública eficiente_x000a__x000a__x000a__x000a_"/>
    <s v="Baja (2)"/>
    <n v="0.4"/>
    <s v=""/>
    <s v=""/>
    <s v=""/>
    <s v=""/>
    <s v=""/>
    <s v=""/>
    <s v="Moderado (3)"/>
    <n v="0.6"/>
    <s v="Moderado"/>
    <s v="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
    <s v="- 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_x000a_- 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s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
    <s v="Acepta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_x000a_- deberá revisar y/o establecer ajustes en los planes de trabajo de cada una de las metas proyecto de inversión en el marco del procedimiento 4202000-PR-348 Formulación, programación y seguimiento a los proyectos de inversión_x000a_- verifican el avance físico en magnitud y presupuesto de las metas del proyectos de inversión y procederán a actualizar los planes de cada de una de las metas._x000a__x000a__x000a__x000a__x000a__x000a__x000a_- Actualizar el mapa de riesgos 7868 Desarrollo institucional para una gestión pública eficiente"/>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incumplimiento en la ejecución de las actividades del proyecto , debido a una deficiente gestión en la planeación y seguimiento de las metas del proyecto_x000a_- Modificación a la programación del proyecto - Hoja de Vida de meta o indicador_x000a_- Modificación a la programación del proyecto - Hoja de Vida de meta o indicador_x000a__x000a__x000a__x000a__x000a__x000a__x000a_- Mapa de riesgo  7868 Desarrollo institucional para una gestión pública eficiente, actualizado."/>
    <d v="2021-05-05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d v="2021-12-15T00:00:00"/>
    <s v="Identificación del riesgo_x000a_Análisis antes de controles_x000a_Análisis de controles_x000a_Análisis después de controles_x000a_Tratamiento del riesgo"/>
    <s v="Actualización de  los riesgos del proyecto 7868 de acuerdo con la actualización del  Procedimiento 2210111-PR-214 Gestión del riesgo."/>
    <d v="2022-12-02T00:00:00"/>
    <s v="_x000a__x000a_Análisis de controles_x000a__x000a_"/>
    <s v="Actualización en la redacción de los riesgos del proyecto e identificación de tipo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7" firstHeaderRow="1" firstDataRow="1" firstDataCol="1"/>
  <pivotFields count="103">
    <pivotField showAll="0"/>
    <pivotField showAll="0"/>
    <pivotField showAll="0"/>
    <pivotField showAll="0"/>
    <pivotField showAll="0"/>
    <pivotField showAll="0"/>
    <pivotField showAll="0"/>
    <pivotField axis="axisRow" outline="0"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Items count="1">
    <i/>
  </colItems>
  <formats count="7">
    <format dxfId="64">
      <pivotArea type="all" dataOnly="0" outline="0" fieldPosition="0"/>
    </format>
    <format dxfId="63">
      <pivotArea outline="0" collapsedLevelsAreSubtotals="1" fieldPosition="0"/>
    </format>
    <format dxfId="62">
      <pivotArea field="7" type="button" dataOnly="0" labelOnly="1" outline="0" axis="axisRow" fieldPosition="0"/>
    </format>
    <format dxfId="61">
      <pivotArea dataOnly="0" labelOnly="1" fieldPosition="0">
        <references count="1">
          <reference field="7" count="0"/>
        </references>
      </pivotArea>
    </format>
    <format dxfId="60">
      <pivotArea dataOnly="0" labelOnly="1" fieldPosition="0">
        <references count="1">
          <reference field="7" count="0" defaultSubtotal="1"/>
        </references>
      </pivotArea>
    </format>
    <format dxfId="59">
      <pivotArea dataOnly="0" labelOnly="1" grandRow="1" outline="0" fieldPosition="0"/>
    </format>
    <format dxfId="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05DBB45-B541-4C75-9357-47B1E2AD4513}" name="TablaDinámica3"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4:B22" firstHeaderRow="1" firstDataRow="1" firstDataCol="1"/>
  <pivotFields count="103">
    <pivotField axis="axisRow" showAll="0">
      <items count="34">
        <item x="16"/>
        <item m="1" x="19"/>
        <item m="1" x="24"/>
        <item m="1" x="26"/>
        <item m="1" x="18"/>
        <item m="1" x="29"/>
        <item x="0"/>
        <item x="1"/>
        <item m="1" x="17"/>
        <item m="1" x="30"/>
        <item x="2"/>
        <item m="1" x="25"/>
        <item m="1" x="31"/>
        <item x="7"/>
        <item m="1" x="27"/>
        <item m="1" x="32"/>
        <item m="1" x="28"/>
        <item m="1" x="20"/>
        <item m="1" x="21"/>
        <item x="12"/>
        <item x="13"/>
        <item m="1" x="22"/>
        <item m="1" x="23"/>
        <item x="3"/>
        <item x="4"/>
        <item x="5"/>
        <item x="6"/>
        <item x="8"/>
        <item x="9"/>
        <item x="10"/>
        <item x="11"/>
        <item x="14"/>
        <item x="15"/>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i>
    <i>
      <x v="6"/>
    </i>
    <i>
      <x v="7"/>
    </i>
    <i>
      <x v="10"/>
    </i>
    <i>
      <x v="13"/>
    </i>
    <i>
      <x v="19"/>
    </i>
    <i>
      <x v="20"/>
    </i>
    <i>
      <x v="23"/>
    </i>
    <i>
      <x v="24"/>
    </i>
    <i>
      <x v="25"/>
    </i>
    <i>
      <x v="26"/>
    </i>
    <i>
      <x v="27"/>
    </i>
    <i>
      <x v="28"/>
    </i>
    <i>
      <x v="29"/>
    </i>
    <i>
      <x v="30"/>
    </i>
    <i>
      <x v="31"/>
    </i>
    <i>
      <x v="32"/>
    </i>
    <i t="grand">
      <x/>
    </i>
  </rowItems>
  <colItems count="1">
    <i/>
  </colItems>
  <dataFields count="1">
    <dataField name="Número de riesgos" fld="6" subtotal="count" baseField="0" baseItem="0"/>
  </dataFields>
  <formats count="14">
    <format dxfId="21">
      <pivotArea type="all" dataOnly="0" outline="0" fieldPosition="0"/>
    </format>
    <format dxfId="20">
      <pivotArea outline="0" collapsedLevelsAreSubtotals="1" fieldPosition="0"/>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dataOnly="0" labelOnly="1" grandRow="1" outline="0" fieldPosition="0"/>
    </format>
    <format dxfId="14">
      <pivotArea dataOnly="0" labelOnly="1" outline="0" axis="axisValues" fieldPosition="0"/>
    </format>
    <format dxfId="13">
      <pivotArea collapsedLevelsAreSubtotals="1" fieldPosition="0">
        <references count="1">
          <reference field="0" count="21">
            <x v="1"/>
            <x v="2"/>
            <x v="3"/>
            <x v="4"/>
            <x v="5"/>
            <x v="6"/>
            <x v="7"/>
            <x v="8"/>
            <x v="9"/>
            <x v="10"/>
            <x v="11"/>
            <x v="12"/>
            <x v="13"/>
            <x v="14"/>
            <x v="15"/>
            <x v="16"/>
            <x v="17"/>
            <x v="18"/>
            <x v="19"/>
            <x v="20"/>
            <x v="21"/>
          </reference>
        </references>
      </pivotArea>
    </format>
    <format dxfId="12">
      <pivotArea dataOnly="0" labelOnly="1" fieldPosition="0">
        <references count="1">
          <reference field="0" count="21">
            <x v="1"/>
            <x v="2"/>
            <x v="3"/>
            <x v="4"/>
            <x v="5"/>
            <x v="6"/>
            <x v="7"/>
            <x v="8"/>
            <x v="9"/>
            <x v="10"/>
            <x v="11"/>
            <x v="12"/>
            <x v="13"/>
            <x v="14"/>
            <x v="15"/>
            <x v="16"/>
            <x v="17"/>
            <x v="18"/>
            <x v="19"/>
            <x v="20"/>
            <x v="21"/>
          </reference>
        </references>
      </pivotArea>
    </format>
    <format dxfId="11">
      <pivotArea collapsedLevelsAreSubtotals="1" fieldPosition="0">
        <references count="1">
          <reference field="0" count="15">
            <x v="6"/>
            <x v="7"/>
            <x v="10"/>
            <x v="13"/>
            <x v="19"/>
            <x v="20"/>
            <x v="23"/>
            <x v="24"/>
            <x v="25"/>
            <x v="26"/>
            <x v="27"/>
            <x v="28"/>
            <x v="29"/>
            <x v="30"/>
            <x v="31"/>
          </reference>
        </references>
      </pivotArea>
    </format>
    <format dxfId="10">
      <pivotArea dataOnly="0" labelOnly="1" fieldPosition="0">
        <references count="1">
          <reference field="0" count="15">
            <x v="6"/>
            <x v="7"/>
            <x v="10"/>
            <x v="13"/>
            <x v="19"/>
            <x v="20"/>
            <x v="23"/>
            <x v="24"/>
            <x v="25"/>
            <x v="26"/>
            <x v="27"/>
            <x v="28"/>
            <x v="29"/>
            <x v="30"/>
            <x v="31"/>
          </reference>
        </references>
      </pivotArea>
    </format>
    <format dxfId="9">
      <pivotArea outline="0" collapsedLevelsAreSubtotals="1" fieldPosition="0"/>
    </format>
    <format dxfId="8">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69" t="s">
        <v>263</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332</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335</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331</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336</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330</v>
      </c>
      <c r="U4" s="26" t="s">
        <v>101</v>
      </c>
      <c r="W4" s="35" t="s">
        <v>102</v>
      </c>
      <c r="Z4" s="18" t="s">
        <v>103</v>
      </c>
      <c r="AA4" s="28" t="s">
        <v>104</v>
      </c>
      <c r="AB4" s="18" t="s">
        <v>105</v>
      </c>
      <c r="AC4" s="18" t="s">
        <v>106</v>
      </c>
      <c r="AD4" s="36" t="s">
        <v>107</v>
      </c>
      <c r="AF4" s="22" t="s">
        <v>85</v>
      </c>
      <c r="AG4" s="17" t="s">
        <v>108</v>
      </c>
      <c r="AH4" s="47" t="e">
        <f>IF(#REF!="","",#REF!)</f>
        <v>#REF!</v>
      </c>
      <c r="AI4" s="56">
        <v>43830</v>
      </c>
      <c r="AJ4" s="47" t="s">
        <v>337</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327</v>
      </c>
      <c r="U5" s="26" t="s">
        <v>121</v>
      </c>
      <c r="W5" s="38" t="s">
        <v>122</v>
      </c>
      <c r="AB5" s="18" t="s">
        <v>123</v>
      </c>
      <c r="AC5" s="18" t="s">
        <v>124</v>
      </c>
      <c r="AG5" s="17" t="s">
        <v>125</v>
      </c>
      <c r="AH5" s="47" t="e">
        <f>IF(#REF!="","",#REF!)</f>
        <v>#REF!</v>
      </c>
      <c r="AI5" s="57"/>
      <c r="AJ5" s="47" t="s">
        <v>257</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329</v>
      </c>
      <c r="U6" s="26" t="s">
        <v>328</v>
      </c>
      <c r="AG6" s="17" t="s">
        <v>1209</v>
      </c>
      <c r="AH6" s="47" t="e">
        <f>IF(#REF!="","",#REF!)</f>
        <v>#REF!</v>
      </c>
      <c r="AI6" s="58"/>
      <c r="AJ6" s="47" t="s">
        <v>1210</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245</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251</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338</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339</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250</v>
      </c>
    </row>
    <row r="12" spans="1:36" ht="90" x14ac:dyDescent="0.25">
      <c r="B12" s="37"/>
      <c r="C12" s="17" t="s">
        <v>179</v>
      </c>
      <c r="D12" s="18" t="s">
        <v>180</v>
      </c>
      <c r="E12" s="18" t="s">
        <v>111</v>
      </c>
      <c r="L12" s="18" t="s">
        <v>181</v>
      </c>
      <c r="AG12" s="17" t="s">
        <v>168</v>
      </c>
      <c r="AH12" s="47" t="e">
        <f>IF(#REF!="","",#REF!)</f>
        <v>#REF!</v>
      </c>
      <c r="AJ12" s="47" t="s">
        <v>338</v>
      </c>
    </row>
    <row r="13" spans="1:36" ht="90" x14ac:dyDescent="0.25">
      <c r="B13" s="37"/>
      <c r="C13" s="17" t="s">
        <v>182</v>
      </c>
      <c r="D13" s="18" t="s">
        <v>183</v>
      </c>
      <c r="E13" s="18" t="s">
        <v>38</v>
      </c>
      <c r="L13" s="18" t="s">
        <v>184</v>
      </c>
      <c r="AG13" s="17" t="s">
        <v>185</v>
      </c>
      <c r="AH13" s="47" t="e">
        <f>IF(#REF!="","",#REF!)</f>
        <v>#REF!</v>
      </c>
      <c r="AJ13" s="47" t="s">
        <v>252</v>
      </c>
    </row>
    <row r="14" spans="1:36" ht="75" x14ac:dyDescent="0.25">
      <c r="B14" s="37"/>
      <c r="C14" s="17" t="s">
        <v>186</v>
      </c>
      <c r="D14" s="18" t="s">
        <v>187</v>
      </c>
      <c r="E14" s="18" t="s">
        <v>38</v>
      </c>
      <c r="L14" s="18" t="s">
        <v>188</v>
      </c>
      <c r="AG14" s="17" t="s">
        <v>189</v>
      </c>
      <c r="AH14" s="47" t="e">
        <f>IF(#REF!="","",#REF!)</f>
        <v>#REF!</v>
      </c>
      <c r="AJ14" s="1" t="s">
        <v>340</v>
      </c>
    </row>
    <row r="15" spans="1:36" ht="60" x14ac:dyDescent="0.25">
      <c r="B15" s="37"/>
      <c r="C15" s="17" t="s">
        <v>190</v>
      </c>
      <c r="D15" s="18" t="s">
        <v>191</v>
      </c>
      <c r="E15" s="18" t="s">
        <v>111</v>
      </c>
      <c r="L15" s="18" t="s">
        <v>192</v>
      </c>
      <c r="AG15" s="17" t="s">
        <v>193</v>
      </c>
      <c r="AH15" s="47" t="e">
        <f>IF(#REF!="","",#REF!)</f>
        <v>#REF!</v>
      </c>
      <c r="AJ15" s="47" t="s">
        <v>259</v>
      </c>
    </row>
    <row r="16" spans="1:36" ht="90" x14ac:dyDescent="0.25">
      <c r="B16" s="37"/>
      <c r="C16" s="17" t="s">
        <v>194</v>
      </c>
      <c r="D16" s="18" t="s">
        <v>195</v>
      </c>
      <c r="E16" s="18" t="s">
        <v>111</v>
      </c>
      <c r="L16" s="18" t="s">
        <v>196</v>
      </c>
      <c r="AG16" s="17" t="s">
        <v>197</v>
      </c>
      <c r="AH16" s="47" t="e">
        <f>IF(#REF!="","",#REF!)</f>
        <v>#REF!</v>
      </c>
      <c r="AJ16" s="47" t="s">
        <v>247</v>
      </c>
    </row>
    <row r="17" spans="2:36" ht="75" x14ac:dyDescent="0.25">
      <c r="B17" s="37"/>
      <c r="C17" s="17" t="s">
        <v>198</v>
      </c>
      <c r="D17" s="18" t="s">
        <v>199</v>
      </c>
      <c r="E17" s="18" t="s">
        <v>111</v>
      </c>
      <c r="L17" s="18" t="s">
        <v>200</v>
      </c>
      <c r="AG17" s="17" t="s">
        <v>201</v>
      </c>
      <c r="AJ17" s="47" t="s">
        <v>259</v>
      </c>
    </row>
    <row r="18" spans="2:36" ht="75" x14ac:dyDescent="0.25">
      <c r="B18" s="37"/>
      <c r="C18" s="17" t="s">
        <v>202</v>
      </c>
      <c r="D18" s="18" t="s">
        <v>203</v>
      </c>
      <c r="E18" s="18" t="s">
        <v>38</v>
      </c>
      <c r="L18" s="40" t="s">
        <v>204</v>
      </c>
      <c r="AG18" s="17" t="s">
        <v>205</v>
      </c>
      <c r="AJ18" s="47" t="s">
        <v>249</v>
      </c>
    </row>
    <row r="19" spans="2:36" ht="75" x14ac:dyDescent="0.25">
      <c r="B19" s="37"/>
      <c r="C19" s="17" t="s">
        <v>206</v>
      </c>
      <c r="D19" s="18" t="s">
        <v>207</v>
      </c>
      <c r="E19" s="18" t="s">
        <v>111</v>
      </c>
      <c r="L19" s="40" t="s">
        <v>208</v>
      </c>
      <c r="AG19" s="17" t="s">
        <v>193</v>
      </c>
      <c r="AJ19" s="47" t="s">
        <v>259</v>
      </c>
    </row>
    <row r="20" spans="2:36" ht="150" x14ac:dyDescent="0.25">
      <c r="B20" s="37"/>
      <c r="C20" s="17" t="s">
        <v>209</v>
      </c>
      <c r="D20" s="18" t="s">
        <v>210</v>
      </c>
      <c r="E20" s="18" t="s">
        <v>90</v>
      </c>
      <c r="AG20" s="17" t="s">
        <v>211</v>
      </c>
      <c r="AJ20" s="47" t="s">
        <v>247</v>
      </c>
    </row>
    <row r="21" spans="2:36" ht="45" x14ac:dyDescent="0.25">
      <c r="B21" s="37"/>
      <c r="C21" s="17" t="s">
        <v>212</v>
      </c>
      <c r="D21" s="18" t="s">
        <v>213</v>
      </c>
      <c r="E21" s="18" t="s">
        <v>111</v>
      </c>
      <c r="AG21" s="17" t="s">
        <v>214</v>
      </c>
      <c r="AJ21" s="47" t="s">
        <v>258</v>
      </c>
    </row>
    <row r="22" spans="2:36" ht="60" x14ac:dyDescent="0.25">
      <c r="B22" s="37"/>
      <c r="C22" s="17" t="s">
        <v>215</v>
      </c>
      <c r="D22" s="18" t="s">
        <v>216</v>
      </c>
      <c r="E22" s="18" t="s">
        <v>111</v>
      </c>
      <c r="AG22" s="17" t="s">
        <v>1207</v>
      </c>
      <c r="AJ22" s="47" t="s">
        <v>1208</v>
      </c>
    </row>
    <row r="23" spans="2:36" ht="51" x14ac:dyDescent="0.25">
      <c r="B23" s="37"/>
      <c r="C23" s="17" t="s">
        <v>217</v>
      </c>
      <c r="D23" s="18" t="s">
        <v>218</v>
      </c>
      <c r="E23" s="18" t="s">
        <v>38</v>
      </c>
      <c r="AG23" s="17" t="s">
        <v>219</v>
      </c>
      <c r="AJ23" s="47" t="s">
        <v>253</v>
      </c>
    </row>
    <row r="24" spans="2:36" ht="60" x14ac:dyDescent="0.25">
      <c r="C24" s="17" t="s">
        <v>283</v>
      </c>
      <c r="AJ24" s="47" t="s">
        <v>286</v>
      </c>
    </row>
    <row r="25" spans="2:36" ht="30" x14ac:dyDescent="0.25">
      <c r="C25" s="17" t="s">
        <v>285</v>
      </c>
      <c r="AJ25" s="47" t="s">
        <v>245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263</v>
      </c>
    </row>
    <row r="2" spans="1:2" x14ac:dyDescent="0.25">
      <c r="A2" s="17" t="s">
        <v>140</v>
      </c>
      <c r="B2" t="s">
        <v>245</v>
      </c>
    </row>
    <row r="3" spans="1:2" x14ac:dyDescent="0.25">
      <c r="A3" s="17" t="s">
        <v>88</v>
      </c>
      <c r="B3" t="s">
        <v>246</v>
      </c>
    </row>
    <row r="4" spans="1:2" x14ac:dyDescent="0.25">
      <c r="A4" s="17" t="s">
        <v>209</v>
      </c>
      <c r="B4" t="s">
        <v>247</v>
      </c>
    </row>
    <row r="5" spans="1:2" x14ac:dyDescent="0.25">
      <c r="A5" s="17" t="s">
        <v>194</v>
      </c>
      <c r="B5" t="s">
        <v>247</v>
      </c>
    </row>
    <row r="6" spans="1:2" x14ac:dyDescent="0.25">
      <c r="A6" s="17" t="s">
        <v>162</v>
      </c>
      <c r="B6" t="s">
        <v>248</v>
      </c>
    </row>
    <row r="7" spans="1:2" ht="25.5" x14ac:dyDescent="0.25">
      <c r="A7" s="17" t="s">
        <v>179</v>
      </c>
      <c r="B7" t="s">
        <v>248</v>
      </c>
    </row>
    <row r="8" spans="1:2" x14ac:dyDescent="0.25">
      <c r="A8" s="17" t="s">
        <v>202</v>
      </c>
      <c r="B8" t="s">
        <v>249</v>
      </c>
    </row>
    <row r="9" spans="1:2" x14ac:dyDescent="0.25">
      <c r="A9" s="17" t="s">
        <v>175</v>
      </c>
      <c r="B9" t="s">
        <v>250</v>
      </c>
    </row>
    <row r="10" spans="1:2" x14ac:dyDescent="0.25">
      <c r="A10" s="17" t="s">
        <v>152</v>
      </c>
      <c r="B10" t="s">
        <v>251</v>
      </c>
    </row>
    <row r="11" spans="1:2" ht="25.5" x14ac:dyDescent="0.25">
      <c r="A11" s="17" t="s">
        <v>182</v>
      </c>
      <c r="B11" t="s">
        <v>252</v>
      </c>
    </row>
    <row r="12" spans="1:2" x14ac:dyDescent="0.25">
      <c r="A12" s="17" t="s">
        <v>217</v>
      </c>
      <c r="B12" t="s">
        <v>253</v>
      </c>
    </row>
    <row r="13" spans="1:2" x14ac:dyDescent="0.25">
      <c r="A13" s="17" t="s">
        <v>36</v>
      </c>
      <c r="B13" t="s">
        <v>254</v>
      </c>
    </row>
    <row r="14" spans="1:2" ht="38.25" x14ac:dyDescent="0.25">
      <c r="A14" s="17" t="s">
        <v>64</v>
      </c>
      <c r="B14" t="s">
        <v>255</v>
      </c>
    </row>
    <row r="15" spans="1:2" x14ac:dyDescent="0.25">
      <c r="A15" s="17" t="s">
        <v>186</v>
      </c>
      <c r="B15" t="s">
        <v>256</v>
      </c>
    </row>
    <row r="16" spans="1:2" x14ac:dyDescent="0.25">
      <c r="A16" s="17" t="s">
        <v>109</v>
      </c>
      <c r="B16" t="s">
        <v>257</v>
      </c>
    </row>
    <row r="17" spans="1:2" x14ac:dyDescent="0.25">
      <c r="A17" s="17" t="s">
        <v>212</v>
      </c>
      <c r="B17" t="s">
        <v>258</v>
      </c>
    </row>
    <row r="18" spans="1:2" x14ac:dyDescent="0.25">
      <c r="A18" s="17" t="s">
        <v>190</v>
      </c>
      <c r="B18" t="s">
        <v>259</v>
      </c>
    </row>
    <row r="19" spans="1:2" x14ac:dyDescent="0.25">
      <c r="A19" s="17" t="s">
        <v>206</v>
      </c>
      <c r="B19" t="s">
        <v>259</v>
      </c>
    </row>
    <row r="20" spans="1:2" x14ac:dyDescent="0.25">
      <c r="A20" s="17" t="s">
        <v>198</v>
      </c>
      <c r="B20" t="s">
        <v>259</v>
      </c>
    </row>
    <row r="21" spans="1:2" x14ac:dyDescent="0.25">
      <c r="A21" s="17" t="s">
        <v>215</v>
      </c>
      <c r="B21" t="s">
        <v>260</v>
      </c>
    </row>
    <row r="22" spans="1:2" x14ac:dyDescent="0.25">
      <c r="A22" s="17" t="s">
        <v>169</v>
      </c>
      <c r="B22" t="s">
        <v>261</v>
      </c>
    </row>
    <row r="23" spans="1:2" x14ac:dyDescent="0.25">
      <c r="A23" s="17" t="s">
        <v>126</v>
      </c>
      <c r="B23" t="s">
        <v>262</v>
      </c>
    </row>
    <row r="24" spans="1:2" x14ac:dyDescent="0.25">
      <c r="A24" s="17" t="s">
        <v>283</v>
      </c>
      <c r="B24" t="s">
        <v>286</v>
      </c>
    </row>
    <row r="25" spans="1:2" ht="25.5" x14ac:dyDescent="0.25">
      <c r="A25" s="17" t="s">
        <v>285</v>
      </c>
      <c r="B25" t="s">
        <v>245</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22.1406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5" t="s">
        <v>243</v>
      </c>
      <c r="B3"/>
      <c r="C3"/>
    </row>
    <row r="4" spans="1:3" x14ac:dyDescent="0.25">
      <c r="A4" s="76" t="s">
        <v>63</v>
      </c>
      <c r="B4"/>
      <c r="C4"/>
    </row>
    <row r="5" spans="1:3" x14ac:dyDescent="0.25">
      <c r="A5" s="76" t="s">
        <v>35</v>
      </c>
      <c r="B5"/>
      <c r="C5"/>
    </row>
    <row r="6" spans="1:3" x14ac:dyDescent="0.25">
      <c r="A6" s="76" t="s">
        <v>284</v>
      </c>
      <c r="B6"/>
      <c r="C6"/>
    </row>
    <row r="7" spans="1:3" x14ac:dyDescent="0.25">
      <c r="A7" s="76" t="s">
        <v>244</v>
      </c>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D100"/>
  <sheetViews>
    <sheetView showGridLines="0" tabSelected="1" view="pageBreakPreview" zoomScale="60" zoomScaleNormal="60" workbookViewId="0">
      <selection sqref="A1:AC1"/>
    </sheetView>
  </sheetViews>
  <sheetFormatPr baseColWidth="10" defaultColWidth="11.42578125" defaultRowHeight="12.75" x14ac:dyDescent="0.2"/>
  <cols>
    <col min="1" max="1" width="35.5703125" style="182"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8" width="50.7109375" style="2" customWidth="1"/>
    <col min="19" max="19" width="5.28515625" style="2" customWidth="1"/>
    <col min="20" max="20" width="8.140625" style="2" customWidth="1"/>
    <col min="21" max="22" width="5.28515625" style="2" customWidth="1"/>
    <col min="23" max="23" width="18.85546875" style="2" customWidth="1"/>
    <col min="24" max="24" width="52.28515625" style="2" customWidth="1"/>
    <col min="25" max="25" width="5.28515625" style="2" customWidth="1"/>
    <col min="26" max="26" width="8.42578125" style="2" customWidth="1"/>
    <col min="27" max="27" width="5.28515625" style="2" customWidth="1"/>
    <col min="28" max="28" width="8.42578125" style="2" customWidth="1"/>
    <col min="29" max="29" width="18.85546875" style="2" customWidth="1"/>
    <col min="30" max="30" width="31.140625" style="2" customWidth="1"/>
    <col min="31" max="31" width="15.85546875" style="2" customWidth="1"/>
    <col min="32" max="32" width="70.85546875" style="2" customWidth="1"/>
    <col min="33" max="33" width="46.5703125" style="2" customWidth="1"/>
    <col min="34" max="34" width="30.7109375" style="2" customWidth="1"/>
    <col min="35" max="36" width="20.42578125" style="2" customWidth="1"/>
    <col min="37" max="37" width="70.85546875" style="2" customWidth="1"/>
    <col min="38" max="39" width="30.7109375" style="2" customWidth="1"/>
    <col min="40" max="41" width="20.42578125" style="2" customWidth="1"/>
    <col min="42" max="44" width="70.7109375" style="2" customWidth="1"/>
    <col min="45" max="45" width="14.7109375" style="2" customWidth="1"/>
    <col min="46" max="46" width="23.42578125" style="2" customWidth="1"/>
    <col min="47" max="47" width="31.42578125" style="2" customWidth="1"/>
    <col min="48" max="48" width="14.7109375" style="2" customWidth="1"/>
    <col min="49" max="49" width="23.42578125" style="2" customWidth="1"/>
    <col min="50" max="50" width="31.42578125" style="2" customWidth="1"/>
    <col min="51" max="51" width="14.7109375" style="2" customWidth="1"/>
    <col min="52" max="52" width="23.42578125" style="2" customWidth="1"/>
    <col min="53" max="53" width="31.42578125" style="2" customWidth="1"/>
    <col min="54" max="54" width="14.7109375" style="2" customWidth="1"/>
    <col min="55" max="55" width="23.42578125" style="2" customWidth="1"/>
    <col min="56" max="56" width="31.42578125" style="2" customWidth="1"/>
    <col min="57" max="57" width="14.7109375" style="2" customWidth="1"/>
    <col min="58" max="58" width="23.42578125" style="2" customWidth="1"/>
    <col min="59" max="59" width="31.42578125" style="2" customWidth="1"/>
    <col min="60" max="60" width="14.7109375" style="2" customWidth="1"/>
    <col min="61" max="61" width="23.42578125" style="2" customWidth="1"/>
    <col min="62" max="62" width="31.42578125" style="2" customWidth="1"/>
    <col min="63" max="63" width="14.7109375" style="2" customWidth="1"/>
    <col min="64" max="64" width="23.42578125" style="2" customWidth="1"/>
    <col min="65" max="65" width="31.42578125" style="2" customWidth="1"/>
    <col min="66" max="66" width="14.7109375" style="2" customWidth="1"/>
    <col min="67" max="67" width="23.42578125" style="2" customWidth="1"/>
    <col min="68" max="68" width="31.42578125" style="2" customWidth="1"/>
    <col min="69" max="69" width="14.7109375" style="2" customWidth="1"/>
    <col min="70" max="70" width="23.42578125" style="2" customWidth="1"/>
    <col min="71" max="71" width="31.42578125" style="2" customWidth="1"/>
    <col min="72" max="72" width="14.7109375" style="2" customWidth="1"/>
    <col min="73" max="73" width="23.42578125" style="2" customWidth="1"/>
    <col min="74" max="74" width="31.42578125" style="2" customWidth="1"/>
    <col min="75" max="75" width="14.7109375" style="2" customWidth="1"/>
    <col min="76" max="76" width="23.42578125" style="2" customWidth="1"/>
    <col min="77" max="77" width="31.42578125" style="2" customWidth="1"/>
    <col min="78" max="78" width="14.7109375" style="2" customWidth="1"/>
    <col min="79" max="79" width="23.42578125" style="2" customWidth="1"/>
    <col min="80" max="80" width="31.42578125" style="2" customWidth="1"/>
    <col min="81" max="82" width="11.42578125" style="2" hidden="1" customWidth="1"/>
    <col min="83" max="97" width="11.42578125" style="2" customWidth="1"/>
    <col min="98" max="16384" width="11.42578125" style="2"/>
  </cols>
  <sheetData>
    <row r="1" spans="1:82" ht="81" customHeight="1" x14ac:dyDescent="0.2">
      <c r="A1" s="194" t="s">
        <v>341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56"/>
      <c r="AE1" s="157"/>
      <c r="AF1" s="156"/>
      <c r="AG1" s="156"/>
      <c r="AH1" s="156"/>
      <c r="AI1" s="156"/>
      <c r="AJ1" s="156"/>
      <c r="AK1" s="156"/>
      <c r="AL1" s="156"/>
      <c r="AM1" s="156"/>
      <c r="AN1" s="156"/>
      <c r="AO1" s="156"/>
      <c r="AP1" s="156"/>
      <c r="AQ1" s="156"/>
      <c r="AR1" s="158"/>
    </row>
    <row r="2" spans="1:82" ht="9.75" customHeight="1" x14ac:dyDescent="0.2">
      <c r="A2" s="190" t="s">
        <v>242</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18"/>
      <c r="AE2" s="119"/>
      <c r="AF2" s="71"/>
      <c r="AG2" s="71"/>
      <c r="AH2" s="71"/>
      <c r="AI2" s="71"/>
      <c r="AJ2" s="71"/>
      <c r="AK2" s="71"/>
      <c r="AL2" s="71"/>
      <c r="AM2" s="71"/>
      <c r="AN2" s="71"/>
      <c r="AO2" s="71"/>
      <c r="AP2" s="71"/>
      <c r="AQ2" s="71"/>
      <c r="AR2" s="159"/>
    </row>
    <row r="3" spans="1:82" ht="9.75" customHeight="1" x14ac:dyDescent="0.2">
      <c r="A3" s="190"/>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18"/>
      <c r="AE3" s="119"/>
      <c r="AF3" s="71"/>
      <c r="AG3" s="71"/>
      <c r="AH3" s="71"/>
      <c r="AI3" s="71"/>
      <c r="AJ3" s="71"/>
      <c r="AK3" s="71"/>
      <c r="AL3" s="71"/>
      <c r="AM3" s="71"/>
      <c r="AN3" s="71"/>
      <c r="AO3" s="71"/>
      <c r="AP3" s="71"/>
      <c r="AQ3" s="71"/>
      <c r="AR3" s="159"/>
    </row>
    <row r="4" spans="1:82" ht="9.75" customHeight="1" x14ac:dyDescent="0.2">
      <c r="A4" s="190"/>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18"/>
      <c r="AE4" s="119"/>
      <c r="AF4" s="71"/>
      <c r="AG4" s="71"/>
      <c r="AH4" s="71"/>
      <c r="AI4" s="71"/>
      <c r="AJ4" s="71"/>
      <c r="AK4" s="71"/>
      <c r="AL4" s="71"/>
      <c r="AM4" s="71"/>
      <c r="AN4" s="71"/>
      <c r="AO4" s="71"/>
      <c r="AP4" s="71"/>
      <c r="AQ4" s="71"/>
      <c r="AR4" s="159"/>
    </row>
    <row r="5" spans="1:82" ht="5.25" customHeight="1" thickBot="1" x14ac:dyDescent="0.25">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88"/>
      <c r="AE5" s="44"/>
      <c r="AF5" s="71"/>
      <c r="AG5" s="71"/>
      <c r="AH5" s="71"/>
      <c r="AI5" s="71"/>
      <c r="AJ5" s="71"/>
      <c r="AK5" s="71"/>
      <c r="AL5" s="71"/>
      <c r="AM5" s="71"/>
      <c r="AN5" s="71"/>
      <c r="AO5" s="71"/>
      <c r="AP5" s="71"/>
      <c r="AQ5" s="71"/>
      <c r="AR5" s="159"/>
    </row>
    <row r="6" spans="1:82" ht="51" customHeight="1" x14ac:dyDescent="0.2">
      <c r="A6" s="160" t="s">
        <v>229</v>
      </c>
      <c r="B6" s="139">
        <v>44953</v>
      </c>
      <c r="C6" s="3"/>
      <c r="D6" s="161"/>
      <c r="E6" s="161"/>
      <c r="F6" s="161"/>
      <c r="G6" s="161"/>
      <c r="H6" s="161"/>
      <c r="I6" s="161"/>
      <c r="J6" s="161"/>
      <c r="K6" s="161"/>
      <c r="L6" s="161"/>
      <c r="M6" s="161"/>
      <c r="N6" s="161"/>
      <c r="O6" s="161"/>
      <c r="P6" s="161"/>
      <c r="Q6" s="189"/>
      <c r="R6" s="161"/>
      <c r="S6" s="220" t="s">
        <v>1866</v>
      </c>
      <c r="T6" s="221"/>
      <c r="U6" s="221"/>
      <c r="V6" s="221"/>
      <c r="W6" s="221"/>
      <c r="X6" s="221"/>
      <c r="Y6" s="221"/>
      <c r="Z6" s="221"/>
      <c r="AA6" s="221"/>
      <c r="AB6" s="221"/>
      <c r="AC6" s="221"/>
      <c r="AD6" s="222"/>
      <c r="AE6" s="50"/>
      <c r="AF6" s="71"/>
      <c r="AG6" s="71"/>
      <c r="AH6" s="71"/>
      <c r="AI6" s="71"/>
      <c r="AJ6" s="71"/>
      <c r="AK6" s="71"/>
      <c r="AL6" s="71"/>
      <c r="AM6" s="71"/>
      <c r="AN6" s="71"/>
      <c r="AO6" s="71"/>
      <c r="AP6" s="71"/>
      <c r="AQ6" s="71"/>
      <c r="AR6" s="159"/>
    </row>
    <row r="7" spans="1:82" ht="4.5" customHeight="1" thickBot="1" x14ac:dyDescent="0.25">
      <c r="A7" s="3"/>
      <c r="B7" s="71"/>
      <c r="C7" s="71"/>
      <c r="D7" s="71"/>
      <c r="E7" s="71"/>
      <c r="F7" s="71"/>
      <c r="G7" s="71"/>
      <c r="H7" s="71"/>
      <c r="I7" s="71"/>
      <c r="J7" s="71"/>
      <c r="K7" s="71"/>
      <c r="L7" s="71"/>
      <c r="M7" s="71"/>
      <c r="N7" s="71"/>
      <c r="O7" s="71"/>
      <c r="P7" s="71"/>
      <c r="R7" s="71"/>
      <c r="S7" s="223"/>
      <c r="T7" s="224"/>
      <c r="U7" s="224"/>
      <c r="V7" s="224"/>
      <c r="W7" s="224"/>
      <c r="X7" s="224"/>
      <c r="Y7" s="224"/>
      <c r="Z7" s="224"/>
      <c r="AA7" s="224"/>
      <c r="AB7" s="224"/>
      <c r="AC7" s="224"/>
      <c r="AD7" s="225"/>
      <c r="AE7" s="44"/>
      <c r="AF7" s="71"/>
      <c r="AG7" s="71"/>
      <c r="AH7" s="71"/>
      <c r="AI7" s="71"/>
      <c r="AJ7" s="71"/>
      <c r="AK7" s="71"/>
      <c r="AL7" s="71"/>
      <c r="AM7" s="71"/>
      <c r="AN7" s="71"/>
      <c r="AO7" s="71"/>
      <c r="AP7" s="71"/>
      <c r="AQ7" s="71"/>
      <c r="AR7" s="159"/>
    </row>
    <row r="8" spans="1:82" ht="5.25" customHeight="1" thickBot="1" x14ac:dyDescent="0.25">
      <c r="A8" s="162"/>
      <c r="B8" s="71"/>
      <c r="C8" s="71"/>
      <c r="D8" s="71"/>
      <c r="E8" s="71"/>
      <c r="F8" s="71"/>
      <c r="G8" s="71"/>
      <c r="H8" s="71"/>
      <c r="I8" s="71"/>
      <c r="J8" s="71"/>
      <c r="K8" s="71"/>
      <c r="L8" s="71"/>
      <c r="M8" s="71"/>
      <c r="N8" s="71"/>
      <c r="O8" s="71"/>
      <c r="P8" s="71"/>
      <c r="R8" s="71"/>
      <c r="S8" s="71"/>
      <c r="T8" s="71"/>
      <c r="U8" s="71"/>
      <c r="V8" s="71"/>
      <c r="W8" s="71"/>
      <c r="X8" s="71"/>
      <c r="Y8" s="71"/>
      <c r="Z8" s="71"/>
      <c r="AA8" s="71"/>
      <c r="AB8" s="71"/>
      <c r="AC8" s="71"/>
      <c r="AD8" s="71"/>
      <c r="AE8" s="44"/>
      <c r="AF8" s="71"/>
      <c r="AG8" s="71"/>
      <c r="AH8" s="71"/>
      <c r="AI8" s="71"/>
      <c r="AJ8" s="71"/>
      <c r="AK8" s="71"/>
      <c r="AL8" s="71"/>
      <c r="AM8" s="71"/>
      <c r="AN8" s="71"/>
      <c r="AO8" s="71"/>
      <c r="AP8" s="71"/>
      <c r="AQ8" s="71"/>
      <c r="AR8" s="159"/>
    </row>
    <row r="9" spans="1:82" ht="18" customHeight="1" x14ac:dyDescent="0.2">
      <c r="A9" s="163"/>
      <c r="B9" s="140"/>
      <c r="C9" s="163"/>
      <c r="D9" s="163"/>
      <c r="E9" s="140"/>
      <c r="F9" s="54"/>
      <c r="G9" s="143"/>
      <c r="H9" s="144"/>
      <c r="I9" s="54"/>
      <c r="J9" s="144"/>
      <c r="K9" s="196" t="s">
        <v>230</v>
      </c>
      <c r="L9" s="197"/>
      <c r="M9" s="198"/>
      <c r="N9" s="202" t="s">
        <v>231</v>
      </c>
      <c r="O9" s="203"/>
      <c r="P9" s="203"/>
      <c r="Q9" s="203"/>
      <c r="R9" s="204"/>
      <c r="S9" s="208"/>
      <c r="T9" s="208"/>
      <c r="U9" s="209" t="s">
        <v>232</v>
      </c>
      <c r="V9" s="209"/>
      <c r="W9" s="209"/>
      <c r="X9" s="210"/>
      <c r="Y9" s="214" t="s">
        <v>233</v>
      </c>
      <c r="Z9" s="215"/>
      <c r="AA9" s="215"/>
      <c r="AB9" s="215"/>
      <c r="AC9" s="215"/>
      <c r="AD9" s="216"/>
      <c r="AE9" s="226" t="s">
        <v>228</v>
      </c>
      <c r="AF9" s="227"/>
      <c r="AG9" s="227"/>
      <c r="AH9" s="227"/>
      <c r="AI9" s="227"/>
      <c r="AJ9" s="227"/>
      <c r="AK9" s="227"/>
      <c r="AL9" s="227"/>
      <c r="AM9" s="227"/>
      <c r="AN9" s="227"/>
      <c r="AO9" s="227"/>
      <c r="AP9" s="227"/>
      <c r="AQ9" s="227"/>
      <c r="AR9" s="227"/>
      <c r="AS9" s="228" t="s">
        <v>226</v>
      </c>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9"/>
    </row>
    <row r="10" spans="1:82" ht="21.95" customHeight="1" x14ac:dyDescent="0.2">
      <c r="A10" s="164"/>
      <c r="B10" s="141"/>
      <c r="C10" s="164"/>
      <c r="D10" s="164"/>
      <c r="E10" s="141"/>
      <c r="F10" s="147"/>
      <c r="G10" s="145"/>
      <c r="H10" s="146"/>
      <c r="I10" s="147"/>
      <c r="J10" s="146"/>
      <c r="K10" s="199"/>
      <c r="L10" s="200"/>
      <c r="M10" s="201"/>
      <c r="N10" s="205"/>
      <c r="O10" s="206"/>
      <c r="P10" s="206"/>
      <c r="Q10" s="206"/>
      <c r="R10" s="207"/>
      <c r="S10" s="148"/>
      <c r="T10" s="149"/>
      <c r="U10" s="211"/>
      <c r="V10" s="212"/>
      <c r="W10" s="212"/>
      <c r="X10" s="213"/>
      <c r="Y10" s="217"/>
      <c r="Z10" s="218"/>
      <c r="AA10" s="218"/>
      <c r="AB10" s="218"/>
      <c r="AC10" s="218"/>
      <c r="AD10" s="219"/>
      <c r="AE10" s="55"/>
      <c r="AF10" s="232" t="s">
        <v>296</v>
      </c>
      <c r="AG10" s="233"/>
      <c r="AH10" s="233"/>
      <c r="AI10" s="233"/>
      <c r="AJ10" s="234"/>
      <c r="AK10" s="235" t="s">
        <v>234</v>
      </c>
      <c r="AL10" s="236"/>
      <c r="AM10" s="236"/>
      <c r="AN10" s="236"/>
      <c r="AO10" s="237"/>
      <c r="AP10" s="238" t="s">
        <v>235</v>
      </c>
      <c r="AQ10" s="239"/>
      <c r="AR10" s="24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1"/>
    </row>
    <row r="11" spans="1:82" ht="132" customHeight="1" x14ac:dyDescent="0.2">
      <c r="A11" s="165" t="s">
        <v>287</v>
      </c>
      <c r="B11" s="142" t="s">
        <v>292</v>
      </c>
      <c r="C11" s="165" t="s">
        <v>293</v>
      </c>
      <c r="D11" s="165" t="s">
        <v>294</v>
      </c>
      <c r="E11" s="142" t="s">
        <v>295</v>
      </c>
      <c r="F11" s="124" t="s">
        <v>307</v>
      </c>
      <c r="G11" s="150" t="s">
        <v>297</v>
      </c>
      <c r="H11" s="124" t="s">
        <v>220</v>
      </c>
      <c r="I11" s="124" t="s">
        <v>308</v>
      </c>
      <c r="J11" s="124" t="s">
        <v>298</v>
      </c>
      <c r="K11" s="45" t="s">
        <v>221</v>
      </c>
      <c r="L11" s="45" t="s">
        <v>222</v>
      </c>
      <c r="M11" s="48" t="s">
        <v>299</v>
      </c>
      <c r="N11" s="45" t="s">
        <v>288</v>
      </c>
      <c r="O11" s="45" t="s">
        <v>300</v>
      </c>
      <c r="P11" s="45" t="s">
        <v>237</v>
      </c>
      <c r="Q11" s="45" t="s">
        <v>1867</v>
      </c>
      <c r="R11" s="45" t="s">
        <v>301</v>
      </c>
      <c r="S11" s="52" t="s">
        <v>302</v>
      </c>
      <c r="T11" s="52" t="s">
        <v>309</v>
      </c>
      <c r="U11" s="52" t="s">
        <v>303</v>
      </c>
      <c r="V11" s="52" t="s">
        <v>310</v>
      </c>
      <c r="W11" s="53" t="s">
        <v>304</v>
      </c>
      <c r="X11" s="53" t="s">
        <v>238</v>
      </c>
      <c r="Y11" s="49" t="s">
        <v>305</v>
      </c>
      <c r="Z11" s="52" t="s">
        <v>311</v>
      </c>
      <c r="AA11" s="49" t="s">
        <v>312</v>
      </c>
      <c r="AB11" s="52" t="s">
        <v>313</v>
      </c>
      <c r="AC11" s="48" t="s">
        <v>306</v>
      </c>
      <c r="AD11" s="48" t="s">
        <v>238</v>
      </c>
      <c r="AE11" s="45" t="s">
        <v>239</v>
      </c>
      <c r="AF11" s="48" t="s">
        <v>314</v>
      </c>
      <c r="AG11" s="48" t="s">
        <v>319</v>
      </c>
      <c r="AH11" s="48" t="s">
        <v>315</v>
      </c>
      <c r="AI11" s="48" t="s">
        <v>316</v>
      </c>
      <c r="AJ11" s="48" t="s">
        <v>317</v>
      </c>
      <c r="AK11" s="45" t="s">
        <v>318</v>
      </c>
      <c r="AL11" s="45" t="s">
        <v>320</v>
      </c>
      <c r="AM11" s="45" t="s">
        <v>321</v>
      </c>
      <c r="AN11" s="45" t="s">
        <v>322</v>
      </c>
      <c r="AO11" s="45" t="s">
        <v>323</v>
      </c>
      <c r="AP11" s="48" t="s">
        <v>324</v>
      </c>
      <c r="AQ11" s="48" t="s">
        <v>325</v>
      </c>
      <c r="AR11" s="48" t="s">
        <v>326</v>
      </c>
      <c r="AS11" s="154" t="s">
        <v>240</v>
      </c>
      <c r="AT11" s="70" t="s">
        <v>241</v>
      </c>
      <c r="AU11" s="64" t="s">
        <v>227</v>
      </c>
      <c r="AV11" s="48" t="s">
        <v>240</v>
      </c>
      <c r="AW11" s="65" t="s">
        <v>241</v>
      </c>
      <c r="AX11" s="62" t="s">
        <v>227</v>
      </c>
      <c r="AY11" s="45" t="s">
        <v>240</v>
      </c>
      <c r="AZ11" s="70" t="s">
        <v>241</v>
      </c>
      <c r="BA11" s="64" t="s">
        <v>227</v>
      </c>
      <c r="BB11" s="48" t="s">
        <v>240</v>
      </c>
      <c r="BC11" s="65" t="s">
        <v>241</v>
      </c>
      <c r="BD11" s="62" t="s">
        <v>227</v>
      </c>
      <c r="BE11" s="45" t="s">
        <v>240</v>
      </c>
      <c r="BF11" s="70" t="s">
        <v>241</v>
      </c>
      <c r="BG11" s="64" t="s">
        <v>227</v>
      </c>
      <c r="BH11" s="48" t="s">
        <v>240</v>
      </c>
      <c r="BI11" s="65" t="s">
        <v>241</v>
      </c>
      <c r="BJ11" s="62" t="s">
        <v>227</v>
      </c>
      <c r="BK11" s="45" t="s">
        <v>240</v>
      </c>
      <c r="BL11" s="70" t="s">
        <v>241</v>
      </c>
      <c r="BM11" s="64" t="s">
        <v>227</v>
      </c>
      <c r="BN11" s="48" t="s">
        <v>240</v>
      </c>
      <c r="BO11" s="65" t="s">
        <v>241</v>
      </c>
      <c r="BP11" s="62" t="s">
        <v>227</v>
      </c>
      <c r="BQ11" s="45" t="s">
        <v>240</v>
      </c>
      <c r="BR11" s="70" t="s">
        <v>241</v>
      </c>
      <c r="BS11" s="64" t="s">
        <v>227</v>
      </c>
      <c r="BT11" s="48" t="s">
        <v>240</v>
      </c>
      <c r="BU11" s="65" t="s">
        <v>241</v>
      </c>
      <c r="BV11" s="62" t="s">
        <v>227</v>
      </c>
      <c r="BW11" s="45" t="s">
        <v>240</v>
      </c>
      <c r="BX11" s="70" t="s">
        <v>241</v>
      </c>
      <c r="BY11" s="64" t="s">
        <v>227</v>
      </c>
      <c r="BZ11" s="48" t="s">
        <v>240</v>
      </c>
      <c r="CA11" s="70" t="s">
        <v>241</v>
      </c>
      <c r="CB11" s="68" t="s">
        <v>227</v>
      </c>
      <c r="CC11" s="2" t="s">
        <v>264</v>
      </c>
      <c r="CD11" s="2" t="s">
        <v>1243</v>
      </c>
    </row>
    <row r="12" spans="1:82" ht="399.95" customHeight="1" x14ac:dyDescent="0.2">
      <c r="A12" s="181" t="s">
        <v>276</v>
      </c>
      <c r="B12" s="73" t="s">
        <v>1216</v>
      </c>
      <c r="C12" s="51" t="s">
        <v>1217</v>
      </c>
      <c r="D12" s="73" t="s">
        <v>1821</v>
      </c>
      <c r="E12" s="166" t="s">
        <v>1218</v>
      </c>
      <c r="F12" s="51" t="s">
        <v>1219</v>
      </c>
      <c r="G12" s="151" t="s">
        <v>521</v>
      </c>
      <c r="H12" s="73" t="s">
        <v>35</v>
      </c>
      <c r="I12" s="73" t="s">
        <v>380</v>
      </c>
      <c r="J12" s="73" t="s">
        <v>78</v>
      </c>
      <c r="K12" s="51" t="s">
        <v>1220</v>
      </c>
      <c r="L12" s="51" t="s">
        <v>522</v>
      </c>
      <c r="M12" s="51" t="s">
        <v>1221</v>
      </c>
      <c r="N12" s="51" t="s">
        <v>383</v>
      </c>
      <c r="O12" s="51" t="s">
        <v>345</v>
      </c>
      <c r="P12" s="51" t="s">
        <v>384</v>
      </c>
      <c r="Q12" s="51" t="s">
        <v>1868</v>
      </c>
      <c r="R12" s="51" t="s">
        <v>375</v>
      </c>
      <c r="S12" s="75" t="s">
        <v>330</v>
      </c>
      <c r="T12" s="152">
        <v>0.6</v>
      </c>
      <c r="U12" s="75" t="s">
        <v>121</v>
      </c>
      <c r="V12" s="152">
        <v>0.4</v>
      </c>
      <c r="W12" s="73" t="s">
        <v>84</v>
      </c>
      <c r="X12" s="51" t="s">
        <v>1222</v>
      </c>
      <c r="Y12" s="75" t="s">
        <v>329</v>
      </c>
      <c r="Z12" s="153">
        <v>7.1137851402240009E-4</v>
      </c>
      <c r="AA12" s="75" t="s">
        <v>121</v>
      </c>
      <c r="AB12" s="153">
        <v>0.22500000000000003</v>
      </c>
      <c r="AC12" s="73" t="s">
        <v>273</v>
      </c>
      <c r="AD12" s="51" t="s">
        <v>386</v>
      </c>
      <c r="AE12" s="73" t="s">
        <v>350</v>
      </c>
      <c r="AF12" s="51" t="s">
        <v>351</v>
      </c>
      <c r="AG12" s="51" t="s">
        <v>351</v>
      </c>
      <c r="AH12" s="51" t="s">
        <v>351</v>
      </c>
      <c r="AI12" s="51" t="s">
        <v>351</v>
      </c>
      <c r="AJ12" s="51" t="s">
        <v>351</v>
      </c>
      <c r="AK12" s="51" t="s">
        <v>352</v>
      </c>
      <c r="AL12" s="51" t="s">
        <v>352</v>
      </c>
      <c r="AM12" s="51" t="s">
        <v>352</v>
      </c>
      <c r="AN12" s="51" t="s">
        <v>352</v>
      </c>
      <c r="AO12" s="51" t="s">
        <v>352</v>
      </c>
      <c r="AP12" s="51" t="s">
        <v>1223</v>
      </c>
      <c r="AQ12" s="51" t="s">
        <v>1822</v>
      </c>
      <c r="AR12" s="51" t="s">
        <v>1224</v>
      </c>
      <c r="AS12" s="155">
        <v>43353</v>
      </c>
      <c r="AT12" s="61" t="s">
        <v>353</v>
      </c>
      <c r="AU12" s="66" t="s">
        <v>523</v>
      </c>
      <c r="AV12" s="60">
        <v>43593</v>
      </c>
      <c r="AW12" s="67" t="s">
        <v>353</v>
      </c>
      <c r="AX12" s="63" t="s">
        <v>524</v>
      </c>
      <c r="AY12" s="60">
        <v>43763</v>
      </c>
      <c r="AZ12" s="61" t="s">
        <v>359</v>
      </c>
      <c r="BA12" s="66" t="s">
        <v>525</v>
      </c>
      <c r="BB12" s="60">
        <v>43895</v>
      </c>
      <c r="BC12" s="67" t="s">
        <v>359</v>
      </c>
      <c r="BD12" s="63" t="s">
        <v>526</v>
      </c>
      <c r="BE12" s="60">
        <v>44074</v>
      </c>
      <c r="BF12" s="61" t="s">
        <v>364</v>
      </c>
      <c r="BG12" s="66" t="s">
        <v>527</v>
      </c>
      <c r="BH12" s="60">
        <v>44245</v>
      </c>
      <c r="BI12" s="67" t="s">
        <v>359</v>
      </c>
      <c r="BJ12" s="63" t="s">
        <v>528</v>
      </c>
      <c r="BK12" s="60">
        <v>44293</v>
      </c>
      <c r="BL12" s="61" t="s">
        <v>361</v>
      </c>
      <c r="BM12" s="66" t="s">
        <v>529</v>
      </c>
      <c r="BN12" s="60">
        <v>44532</v>
      </c>
      <c r="BO12" s="67" t="s">
        <v>353</v>
      </c>
      <c r="BP12" s="63" t="s">
        <v>530</v>
      </c>
      <c r="BQ12" s="60">
        <v>44897</v>
      </c>
      <c r="BR12" s="61" t="s">
        <v>404</v>
      </c>
      <c r="BS12" s="66" t="s">
        <v>1225</v>
      </c>
      <c r="BT12" s="60" t="s">
        <v>367</v>
      </c>
      <c r="BU12" s="67" t="s">
        <v>368</v>
      </c>
      <c r="BV12" s="63" t="s">
        <v>367</v>
      </c>
      <c r="BW12" s="60" t="s">
        <v>367</v>
      </c>
      <c r="BX12" s="61" t="s">
        <v>368</v>
      </c>
      <c r="BY12" s="66" t="s">
        <v>367</v>
      </c>
      <c r="BZ12" s="60" t="s">
        <v>367</v>
      </c>
      <c r="CA12" s="67" t="s">
        <v>368</v>
      </c>
      <c r="CB12" s="69" t="s">
        <v>367</v>
      </c>
      <c r="CC12" s="114" t="str">
        <f>VLOOKUP(A12,Datos!$C$2:$AJ$25,34,0)</f>
        <v>Oficina de Control Disciplinario Interno</v>
      </c>
      <c r="CD12" s="2">
        <f t="shared" ref="CD12:CD43" si="0">COUNTBLANK(A12:CB12)</f>
        <v>6</v>
      </c>
    </row>
    <row r="13" spans="1:82" ht="399.95" customHeight="1" x14ac:dyDescent="0.2">
      <c r="A13" s="181" t="s">
        <v>276</v>
      </c>
      <c r="B13" s="73" t="s">
        <v>1216</v>
      </c>
      <c r="C13" s="51" t="s">
        <v>1217</v>
      </c>
      <c r="D13" s="73" t="s">
        <v>1821</v>
      </c>
      <c r="E13" s="166" t="s">
        <v>1218</v>
      </c>
      <c r="F13" s="51" t="s">
        <v>1226</v>
      </c>
      <c r="G13" s="151" t="s">
        <v>1227</v>
      </c>
      <c r="H13" s="73" t="s">
        <v>35</v>
      </c>
      <c r="I13" s="73" t="s">
        <v>380</v>
      </c>
      <c r="J13" s="73" t="s">
        <v>78</v>
      </c>
      <c r="K13" s="51" t="s">
        <v>531</v>
      </c>
      <c r="L13" s="51" t="s">
        <v>532</v>
      </c>
      <c r="M13" s="51" t="s">
        <v>1228</v>
      </c>
      <c r="N13" s="51" t="s">
        <v>383</v>
      </c>
      <c r="O13" s="51" t="s">
        <v>345</v>
      </c>
      <c r="P13" s="51" t="s">
        <v>384</v>
      </c>
      <c r="Q13" s="51" t="s">
        <v>1868</v>
      </c>
      <c r="R13" s="167" t="s">
        <v>375</v>
      </c>
      <c r="S13" s="75" t="s">
        <v>330</v>
      </c>
      <c r="T13" s="152">
        <v>0.6</v>
      </c>
      <c r="U13" s="75" t="s">
        <v>121</v>
      </c>
      <c r="V13" s="152">
        <v>0.4</v>
      </c>
      <c r="W13" s="73" t="s">
        <v>84</v>
      </c>
      <c r="X13" s="51" t="s">
        <v>1229</v>
      </c>
      <c r="Y13" s="75" t="s">
        <v>329</v>
      </c>
      <c r="Z13" s="153">
        <v>7.4088000000000001E-2</v>
      </c>
      <c r="AA13" s="75" t="s">
        <v>121</v>
      </c>
      <c r="AB13" s="153">
        <v>0.22500000000000003</v>
      </c>
      <c r="AC13" s="73" t="s">
        <v>273</v>
      </c>
      <c r="AD13" s="51" t="s">
        <v>533</v>
      </c>
      <c r="AE13" s="73" t="s">
        <v>350</v>
      </c>
      <c r="AF13" s="51" t="s">
        <v>351</v>
      </c>
      <c r="AG13" s="51" t="s">
        <v>351</v>
      </c>
      <c r="AH13" s="51" t="s">
        <v>351</v>
      </c>
      <c r="AI13" s="51" t="s">
        <v>351</v>
      </c>
      <c r="AJ13" s="51" t="s">
        <v>351</v>
      </c>
      <c r="AK13" s="51" t="s">
        <v>352</v>
      </c>
      <c r="AL13" s="51" t="s">
        <v>352</v>
      </c>
      <c r="AM13" s="51" t="s">
        <v>352</v>
      </c>
      <c r="AN13" s="51" t="s">
        <v>352</v>
      </c>
      <c r="AO13" s="51" t="s">
        <v>352</v>
      </c>
      <c r="AP13" s="51" t="s">
        <v>1230</v>
      </c>
      <c r="AQ13" s="51" t="s">
        <v>1823</v>
      </c>
      <c r="AR13" s="51" t="s">
        <v>1231</v>
      </c>
      <c r="AS13" s="155">
        <v>43353</v>
      </c>
      <c r="AT13" s="61" t="s">
        <v>353</v>
      </c>
      <c r="AU13" s="66" t="s">
        <v>523</v>
      </c>
      <c r="AV13" s="60">
        <v>43593</v>
      </c>
      <c r="AW13" s="67" t="s">
        <v>353</v>
      </c>
      <c r="AX13" s="63" t="s">
        <v>534</v>
      </c>
      <c r="AY13" s="60">
        <v>43763</v>
      </c>
      <c r="AZ13" s="61" t="s">
        <v>404</v>
      </c>
      <c r="BA13" s="66" t="s">
        <v>535</v>
      </c>
      <c r="BB13" s="60">
        <v>43895</v>
      </c>
      <c r="BC13" s="67" t="s">
        <v>412</v>
      </c>
      <c r="BD13" s="63" t="s">
        <v>536</v>
      </c>
      <c r="BE13" s="60">
        <v>44074</v>
      </c>
      <c r="BF13" s="61" t="s">
        <v>361</v>
      </c>
      <c r="BG13" s="66" t="s">
        <v>537</v>
      </c>
      <c r="BH13" s="60">
        <v>44245</v>
      </c>
      <c r="BI13" s="67" t="s">
        <v>359</v>
      </c>
      <c r="BJ13" s="63" t="s">
        <v>528</v>
      </c>
      <c r="BK13" s="60">
        <v>44293</v>
      </c>
      <c r="BL13" s="61" t="s">
        <v>361</v>
      </c>
      <c r="BM13" s="66" t="s">
        <v>538</v>
      </c>
      <c r="BN13" s="60">
        <v>44532</v>
      </c>
      <c r="BO13" s="67" t="s">
        <v>353</v>
      </c>
      <c r="BP13" s="63" t="s">
        <v>366</v>
      </c>
      <c r="BQ13" s="60">
        <v>44897</v>
      </c>
      <c r="BR13" s="61" t="s">
        <v>404</v>
      </c>
      <c r="BS13" s="66" t="s">
        <v>1232</v>
      </c>
      <c r="BT13" s="60" t="s">
        <v>367</v>
      </c>
      <c r="BU13" s="67" t="s">
        <v>368</v>
      </c>
      <c r="BV13" s="63" t="s">
        <v>367</v>
      </c>
      <c r="BW13" s="60" t="s">
        <v>367</v>
      </c>
      <c r="BX13" s="61" t="s">
        <v>368</v>
      </c>
      <c r="BY13" s="66" t="s">
        <v>367</v>
      </c>
      <c r="BZ13" s="60" t="s">
        <v>367</v>
      </c>
      <c r="CA13" s="67" t="s">
        <v>368</v>
      </c>
      <c r="CB13" s="69" t="s">
        <v>367</v>
      </c>
      <c r="CC13" s="114" t="str">
        <f>VLOOKUP(A13,Datos!$C$2:$AJ$25,34,0)</f>
        <v>Oficina de Control Disciplinario Interno</v>
      </c>
      <c r="CD13" s="2">
        <f t="shared" si="0"/>
        <v>6</v>
      </c>
    </row>
    <row r="14" spans="1:82" ht="399.95" customHeight="1" x14ac:dyDescent="0.2">
      <c r="A14" s="181" t="s">
        <v>276</v>
      </c>
      <c r="B14" s="73" t="s">
        <v>1216</v>
      </c>
      <c r="C14" s="51" t="s">
        <v>1217</v>
      </c>
      <c r="D14" s="73" t="s">
        <v>1821</v>
      </c>
      <c r="E14" s="166" t="s">
        <v>1218</v>
      </c>
      <c r="F14" s="51" t="s">
        <v>1219</v>
      </c>
      <c r="G14" s="151" t="s">
        <v>1233</v>
      </c>
      <c r="H14" s="73" t="s">
        <v>63</v>
      </c>
      <c r="I14" s="73" t="s">
        <v>380</v>
      </c>
      <c r="J14" s="73" t="s">
        <v>78</v>
      </c>
      <c r="K14" s="51" t="s">
        <v>1234</v>
      </c>
      <c r="L14" s="51" t="s">
        <v>539</v>
      </c>
      <c r="M14" s="51" t="s">
        <v>540</v>
      </c>
      <c r="N14" s="51" t="s">
        <v>383</v>
      </c>
      <c r="O14" s="51" t="s">
        <v>345</v>
      </c>
      <c r="P14" s="51" t="s">
        <v>384</v>
      </c>
      <c r="Q14" s="51" t="s">
        <v>1868</v>
      </c>
      <c r="R14" s="167" t="s">
        <v>375</v>
      </c>
      <c r="S14" s="75" t="s">
        <v>329</v>
      </c>
      <c r="T14" s="152">
        <v>0.2</v>
      </c>
      <c r="U14" s="75" t="s">
        <v>77</v>
      </c>
      <c r="V14" s="152">
        <v>0.8</v>
      </c>
      <c r="W14" s="73" t="s">
        <v>274</v>
      </c>
      <c r="X14" s="51" t="s">
        <v>541</v>
      </c>
      <c r="Y14" s="75" t="s">
        <v>329</v>
      </c>
      <c r="Z14" s="153">
        <v>2.6138246399999999E-3</v>
      </c>
      <c r="AA14" s="75" t="s">
        <v>77</v>
      </c>
      <c r="AB14" s="153">
        <v>0.8</v>
      </c>
      <c r="AC14" s="73" t="s">
        <v>274</v>
      </c>
      <c r="AD14" s="51" t="s">
        <v>542</v>
      </c>
      <c r="AE14" s="73" t="s">
        <v>378</v>
      </c>
      <c r="AF14" s="51" t="s">
        <v>351</v>
      </c>
      <c r="AG14" s="51" t="s">
        <v>351</v>
      </c>
      <c r="AH14" s="51" t="s">
        <v>351</v>
      </c>
      <c r="AI14" s="51" t="s">
        <v>351</v>
      </c>
      <c r="AJ14" s="51" t="s">
        <v>351</v>
      </c>
      <c r="AK14" s="51" t="s">
        <v>1235</v>
      </c>
      <c r="AL14" s="51" t="s">
        <v>1236</v>
      </c>
      <c r="AM14" s="51" t="s">
        <v>1237</v>
      </c>
      <c r="AN14" s="51" t="s">
        <v>1238</v>
      </c>
      <c r="AO14" s="51" t="s">
        <v>1239</v>
      </c>
      <c r="AP14" s="51" t="s">
        <v>1240</v>
      </c>
      <c r="AQ14" s="51" t="s">
        <v>1824</v>
      </c>
      <c r="AR14" s="51" t="s">
        <v>1241</v>
      </c>
      <c r="AS14" s="155">
        <v>43353</v>
      </c>
      <c r="AT14" s="61" t="s">
        <v>353</v>
      </c>
      <c r="AU14" s="66" t="s">
        <v>523</v>
      </c>
      <c r="AV14" s="60">
        <v>43593</v>
      </c>
      <c r="AW14" s="67" t="s">
        <v>353</v>
      </c>
      <c r="AX14" s="63" t="s">
        <v>543</v>
      </c>
      <c r="AY14" s="60">
        <v>43763</v>
      </c>
      <c r="AZ14" s="61" t="s">
        <v>402</v>
      </c>
      <c r="BA14" s="66" t="s">
        <v>544</v>
      </c>
      <c r="BB14" s="60">
        <v>43895</v>
      </c>
      <c r="BC14" s="67" t="s">
        <v>545</v>
      </c>
      <c r="BD14" s="63" t="s">
        <v>546</v>
      </c>
      <c r="BE14" s="60">
        <v>44074</v>
      </c>
      <c r="BF14" s="61" t="s">
        <v>364</v>
      </c>
      <c r="BG14" s="66" t="s">
        <v>547</v>
      </c>
      <c r="BH14" s="60">
        <v>44167</v>
      </c>
      <c r="BI14" s="67" t="s">
        <v>481</v>
      </c>
      <c r="BJ14" s="63" t="s">
        <v>548</v>
      </c>
      <c r="BK14" s="60">
        <v>44245</v>
      </c>
      <c r="BL14" s="61" t="s">
        <v>412</v>
      </c>
      <c r="BM14" s="66" t="s">
        <v>549</v>
      </c>
      <c r="BN14" s="60">
        <v>44293</v>
      </c>
      <c r="BO14" s="67" t="s">
        <v>402</v>
      </c>
      <c r="BP14" s="63" t="s">
        <v>550</v>
      </c>
      <c r="BQ14" s="60">
        <v>44532</v>
      </c>
      <c r="BR14" s="61" t="s">
        <v>551</v>
      </c>
      <c r="BS14" s="66" t="s">
        <v>552</v>
      </c>
      <c r="BT14" s="60">
        <v>44748</v>
      </c>
      <c r="BU14" s="67" t="s">
        <v>481</v>
      </c>
      <c r="BV14" s="63" t="s">
        <v>1201</v>
      </c>
      <c r="BW14" s="60">
        <v>44897</v>
      </c>
      <c r="BX14" s="61" t="s">
        <v>404</v>
      </c>
      <c r="BY14" s="66" t="s">
        <v>1242</v>
      </c>
      <c r="BZ14" s="60" t="s">
        <v>367</v>
      </c>
      <c r="CA14" s="67" t="s">
        <v>368</v>
      </c>
      <c r="CB14" s="69" t="s">
        <v>367</v>
      </c>
      <c r="CC14" s="114" t="str">
        <f>VLOOKUP(A14,Datos!$C$2:$AJ$25,34,0)</f>
        <v>Oficina de Control Disciplinario Interno</v>
      </c>
      <c r="CD14" s="2">
        <f t="shared" si="0"/>
        <v>2</v>
      </c>
    </row>
    <row r="15" spans="1:82" ht="399.95" customHeight="1" x14ac:dyDescent="0.2">
      <c r="A15" s="181" t="s">
        <v>140</v>
      </c>
      <c r="B15" s="73" t="s">
        <v>1244</v>
      </c>
      <c r="C15" s="51" t="s">
        <v>1245</v>
      </c>
      <c r="D15" s="73" t="s">
        <v>151</v>
      </c>
      <c r="E15" s="166" t="s">
        <v>90</v>
      </c>
      <c r="F15" s="51" t="s">
        <v>553</v>
      </c>
      <c r="G15" s="151" t="s">
        <v>554</v>
      </c>
      <c r="H15" s="73" t="s">
        <v>35</v>
      </c>
      <c r="I15" s="73" t="s">
        <v>380</v>
      </c>
      <c r="J15" s="73" t="s">
        <v>52</v>
      </c>
      <c r="K15" s="51" t="s">
        <v>555</v>
      </c>
      <c r="L15" s="51" t="s">
        <v>556</v>
      </c>
      <c r="M15" s="51" t="s">
        <v>557</v>
      </c>
      <c r="N15" s="51" t="s">
        <v>383</v>
      </c>
      <c r="O15" s="51" t="s">
        <v>345</v>
      </c>
      <c r="P15" s="51" t="s">
        <v>384</v>
      </c>
      <c r="Q15" s="51" t="s">
        <v>1869</v>
      </c>
      <c r="R15" s="51" t="s">
        <v>443</v>
      </c>
      <c r="S15" s="75" t="s">
        <v>327</v>
      </c>
      <c r="T15" s="152">
        <v>0.4</v>
      </c>
      <c r="U15" s="75" t="s">
        <v>77</v>
      </c>
      <c r="V15" s="152">
        <v>0.8</v>
      </c>
      <c r="W15" s="73" t="s">
        <v>274</v>
      </c>
      <c r="X15" s="51" t="s">
        <v>558</v>
      </c>
      <c r="Y15" s="75" t="s">
        <v>329</v>
      </c>
      <c r="Z15" s="153">
        <v>7.5309515527679973E-4</v>
      </c>
      <c r="AA15" s="75" t="s">
        <v>121</v>
      </c>
      <c r="AB15" s="153">
        <v>0.33750000000000002</v>
      </c>
      <c r="AC15" s="73" t="s">
        <v>273</v>
      </c>
      <c r="AD15" s="51" t="s">
        <v>1246</v>
      </c>
      <c r="AE15" s="73" t="s">
        <v>350</v>
      </c>
      <c r="AF15" s="51" t="s">
        <v>351</v>
      </c>
      <c r="AG15" s="51" t="s">
        <v>351</v>
      </c>
      <c r="AH15" s="51" t="s">
        <v>351</v>
      </c>
      <c r="AI15" s="51" t="s">
        <v>351</v>
      </c>
      <c r="AJ15" s="51" t="s">
        <v>351</v>
      </c>
      <c r="AK15" s="51" t="s">
        <v>352</v>
      </c>
      <c r="AL15" s="51" t="s">
        <v>352</v>
      </c>
      <c r="AM15" s="51" t="s">
        <v>352</v>
      </c>
      <c r="AN15" s="51" t="s">
        <v>352</v>
      </c>
      <c r="AO15" s="51" t="s">
        <v>352</v>
      </c>
      <c r="AP15" s="51" t="s">
        <v>559</v>
      </c>
      <c r="AQ15" s="51" t="s">
        <v>560</v>
      </c>
      <c r="AR15" s="51" t="s">
        <v>561</v>
      </c>
      <c r="AS15" s="155">
        <v>43594</v>
      </c>
      <c r="AT15" s="61" t="s">
        <v>353</v>
      </c>
      <c r="AU15" s="66" t="s">
        <v>562</v>
      </c>
      <c r="AV15" s="60">
        <v>43787</v>
      </c>
      <c r="AW15" s="67" t="s">
        <v>404</v>
      </c>
      <c r="AX15" s="63" t="s">
        <v>563</v>
      </c>
      <c r="AY15" s="60">
        <v>43980</v>
      </c>
      <c r="AZ15" s="61" t="s">
        <v>353</v>
      </c>
      <c r="BA15" s="66" t="s">
        <v>564</v>
      </c>
      <c r="BB15" s="60">
        <v>44071</v>
      </c>
      <c r="BC15" s="67" t="s">
        <v>361</v>
      </c>
      <c r="BD15" s="63" t="s">
        <v>565</v>
      </c>
      <c r="BE15" s="60">
        <v>44165</v>
      </c>
      <c r="BF15" s="61" t="s">
        <v>353</v>
      </c>
      <c r="BG15" s="66" t="s">
        <v>1247</v>
      </c>
      <c r="BH15" s="60">
        <v>44257</v>
      </c>
      <c r="BI15" s="67" t="s">
        <v>359</v>
      </c>
      <c r="BJ15" s="63" t="s">
        <v>566</v>
      </c>
      <c r="BK15" s="60">
        <v>44466</v>
      </c>
      <c r="BL15" s="61" t="s">
        <v>361</v>
      </c>
      <c r="BM15" s="66" t="s">
        <v>567</v>
      </c>
      <c r="BN15" s="60">
        <v>44530</v>
      </c>
      <c r="BO15" s="67" t="s">
        <v>568</v>
      </c>
      <c r="BP15" s="63" t="s">
        <v>569</v>
      </c>
      <c r="BQ15" s="60">
        <v>44908</v>
      </c>
      <c r="BR15" s="61" t="s">
        <v>361</v>
      </c>
      <c r="BS15" s="66" t="s">
        <v>1248</v>
      </c>
      <c r="BT15" s="60">
        <v>44911</v>
      </c>
      <c r="BU15" s="67" t="s">
        <v>364</v>
      </c>
      <c r="BV15" s="63" t="s">
        <v>1249</v>
      </c>
      <c r="BW15" s="60" t="s">
        <v>367</v>
      </c>
      <c r="BX15" s="61" t="s">
        <v>368</v>
      </c>
      <c r="BY15" s="66" t="s">
        <v>367</v>
      </c>
      <c r="BZ15" s="60" t="s">
        <v>367</v>
      </c>
      <c r="CA15" s="67" t="s">
        <v>368</v>
      </c>
      <c r="CB15" s="69" t="s">
        <v>367</v>
      </c>
      <c r="CC15" s="114" t="str">
        <f>VLOOKUP(A15,Datos!$C$2:$AJ$25,34,0)</f>
        <v>Oficina Asesora de Planeación</v>
      </c>
      <c r="CD15" s="2">
        <f t="shared" si="0"/>
        <v>4</v>
      </c>
    </row>
    <row r="16" spans="1:82" ht="399.95" customHeight="1" x14ac:dyDescent="0.2">
      <c r="A16" s="181" t="s">
        <v>140</v>
      </c>
      <c r="B16" s="73" t="s">
        <v>1244</v>
      </c>
      <c r="C16" s="51" t="s">
        <v>1245</v>
      </c>
      <c r="D16" s="73" t="s">
        <v>151</v>
      </c>
      <c r="E16" s="166" t="s">
        <v>90</v>
      </c>
      <c r="F16" s="51" t="s">
        <v>553</v>
      </c>
      <c r="G16" s="151" t="s">
        <v>570</v>
      </c>
      <c r="H16" s="73" t="s">
        <v>35</v>
      </c>
      <c r="I16" s="73" t="s">
        <v>380</v>
      </c>
      <c r="J16" s="73" t="s">
        <v>52</v>
      </c>
      <c r="K16" s="51" t="s">
        <v>555</v>
      </c>
      <c r="L16" s="51" t="s">
        <v>556</v>
      </c>
      <c r="M16" s="51" t="s">
        <v>557</v>
      </c>
      <c r="N16" s="51" t="s">
        <v>383</v>
      </c>
      <c r="O16" s="51" t="s">
        <v>345</v>
      </c>
      <c r="P16" s="51" t="s">
        <v>384</v>
      </c>
      <c r="Q16" s="51" t="s">
        <v>1869</v>
      </c>
      <c r="R16" s="51" t="s">
        <v>443</v>
      </c>
      <c r="S16" s="75" t="s">
        <v>329</v>
      </c>
      <c r="T16" s="152">
        <v>0.2</v>
      </c>
      <c r="U16" s="75" t="s">
        <v>77</v>
      </c>
      <c r="V16" s="152">
        <v>0.8</v>
      </c>
      <c r="W16" s="73" t="s">
        <v>274</v>
      </c>
      <c r="X16" s="51" t="s">
        <v>571</v>
      </c>
      <c r="Y16" s="75" t="s">
        <v>329</v>
      </c>
      <c r="Z16" s="153">
        <v>5.9755795177881582E-5</v>
      </c>
      <c r="AA16" s="75" t="s">
        <v>121</v>
      </c>
      <c r="AB16" s="153">
        <v>0.33750000000000002</v>
      </c>
      <c r="AC16" s="73" t="s">
        <v>273</v>
      </c>
      <c r="AD16" s="51" t="s">
        <v>1250</v>
      </c>
      <c r="AE16" s="73" t="s">
        <v>350</v>
      </c>
      <c r="AF16" s="51" t="s">
        <v>351</v>
      </c>
      <c r="AG16" s="51" t="s">
        <v>351</v>
      </c>
      <c r="AH16" s="51" t="s">
        <v>351</v>
      </c>
      <c r="AI16" s="51" t="s">
        <v>351</v>
      </c>
      <c r="AJ16" s="51" t="s">
        <v>351</v>
      </c>
      <c r="AK16" s="51" t="s">
        <v>352</v>
      </c>
      <c r="AL16" s="51" t="s">
        <v>352</v>
      </c>
      <c r="AM16" s="51" t="s">
        <v>352</v>
      </c>
      <c r="AN16" s="51" t="s">
        <v>352</v>
      </c>
      <c r="AO16" s="51" t="s">
        <v>352</v>
      </c>
      <c r="AP16" s="51" t="s">
        <v>572</v>
      </c>
      <c r="AQ16" s="51" t="s">
        <v>560</v>
      </c>
      <c r="AR16" s="51" t="s">
        <v>573</v>
      </c>
      <c r="AS16" s="155">
        <v>43350</v>
      </c>
      <c r="AT16" s="61" t="s">
        <v>353</v>
      </c>
      <c r="AU16" s="66" t="s">
        <v>574</v>
      </c>
      <c r="AV16" s="60">
        <v>43594</v>
      </c>
      <c r="AW16" s="67" t="s">
        <v>449</v>
      </c>
      <c r="AX16" s="63" t="s">
        <v>575</v>
      </c>
      <c r="AY16" s="60">
        <v>43787</v>
      </c>
      <c r="AZ16" s="61" t="s">
        <v>449</v>
      </c>
      <c r="BA16" s="66" t="s">
        <v>576</v>
      </c>
      <c r="BB16" s="60">
        <v>43980</v>
      </c>
      <c r="BC16" s="67" t="s">
        <v>353</v>
      </c>
      <c r="BD16" s="63" t="s">
        <v>577</v>
      </c>
      <c r="BE16" s="60">
        <v>44071</v>
      </c>
      <c r="BF16" s="61" t="s">
        <v>578</v>
      </c>
      <c r="BG16" s="66" t="s">
        <v>579</v>
      </c>
      <c r="BH16" s="60">
        <v>44165</v>
      </c>
      <c r="BI16" s="67" t="s">
        <v>449</v>
      </c>
      <c r="BJ16" s="63" t="s">
        <v>580</v>
      </c>
      <c r="BK16" s="60">
        <v>43892</v>
      </c>
      <c r="BL16" s="61" t="s">
        <v>359</v>
      </c>
      <c r="BM16" s="66" t="s">
        <v>566</v>
      </c>
      <c r="BN16" s="60">
        <v>44466</v>
      </c>
      <c r="BO16" s="67" t="s">
        <v>361</v>
      </c>
      <c r="BP16" s="63" t="s">
        <v>567</v>
      </c>
      <c r="BQ16" s="60">
        <v>44530</v>
      </c>
      <c r="BR16" s="61" t="s">
        <v>568</v>
      </c>
      <c r="BS16" s="66" t="s">
        <v>581</v>
      </c>
      <c r="BT16" s="60">
        <v>44908</v>
      </c>
      <c r="BU16" s="67" t="s">
        <v>361</v>
      </c>
      <c r="BV16" s="63" t="s">
        <v>1248</v>
      </c>
      <c r="BW16" s="60">
        <v>44911</v>
      </c>
      <c r="BX16" s="61" t="s">
        <v>364</v>
      </c>
      <c r="BY16" s="66" t="s">
        <v>1249</v>
      </c>
      <c r="BZ16" s="60" t="s">
        <v>367</v>
      </c>
      <c r="CA16" s="67" t="s">
        <v>368</v>
      </c>
      <c r="CB16" s="69" t="s">
        <v>367</v>
      </c>
      <c r="CC16" s="114" t="str">
        <f>VLOOKUP(A16,Datos!$C$2:$AJ$25,34,0)</f>
        <v>Oficina Asesora de Planeación</v>
      </c>
      <c r="CD16" s="2">
        <f t="shared" si="0"/>
        <v>2</v>
      </c>
    </row>
    <row r="17" spans="1:82" ht="399.95" customHeight="1" x14ac:dyDescent="0.2">
      <c r="A17" s="181" t="s">
        <v>277</v>
      </c>
      <c r="B17" s="73" t="s">
        <v>1251</v>
      </c>
      <c r="C17" s="51" t="s">
        <v>1252</v>
      </c>
      <c r="D17" s="73" t="s">
        <v>174</v>
      </c>
      <c r="E17" s="166" t="s">
        <v>1218</v>
      </c>
      <c r="F17" s="51" t="s">
        <v>1253</v>
      </c>
      <c r="G17" s="151" t="s">
        <v>617</v>
      </c>
      <c r="H17" s="73" t="s">
        <v>35</v>
      </c>
      <c r="I17" s="73" t="s">
        <v>380</v>
      </c>
      <c r="J17" s="73" t="s">
        <v>78</v>
      </c>
      <c r="K17" s="51" t="s">
        <v>618</v>
      </c>
      <c r="L17" s="51" t="s">
        <v>619</v>
      </c>
      <c r="M17" s="51" t="s">
        <v>620</v>
      </c>
      <c r="N17" s="51" t="s">
        <v>383</v>
      </c>
      <c r="O17" s="51" t="s">
        <v>345</v>
      </c>
      <c r="P17" s="51" t="s">
        <v>384</v>
      </c>
      <c r="Q17" s="51" t="s">
        <v>1868</v>
      </c>
      <c r="R17" s="51" t="s">
        <v>375</v>
      </c>
      <c r="S17" s="75" t="s">
        <v>330</v>
      </c>
      <c r="T17" s="152">
        <v>0.6</v>
      </c>
      <c r="U17" s="75" t="s">
        <v>101</v>
      </c>
      <c r="V17" s="152">
        <v>0.6</v>
      </c>
      <c r="W17" s="73" t="s">
        <v>84</v>
      </c>
      <c r="X17" s="51" t="s">
        <v>621</v>
      </c>
      <c r="Y17" s="75" t="s">
        <v>329</v>
      </c>
      <c r="Z17" s="153">
        <v>0.1512</v>
      </c>
      <c r="AA17" s="75" t="s">
        <v>121</v>
      </c>
      <c r="AB17" s="153">
        <v>0.33749999999999997</v>
      </c>
      <c r="AC17" s="73" t="s">
        <v>273</v>
      </c>
      <c r="AD17" s="51" t="s">
        <v>386</v>
      </c>
      <c r="AE17" s="73" t="s">
        <v>350</v>
      </c>
      <c r="AF17" s="51" t="s">
        <v>351</v>
      </c>
      <c r="AG17" s="51" t="s">
        <v>351</v>
      </c>
      <c r="AH17" s="51" t="s">
        <v>351</v>
      </c>
      <c r="AI17" s="51" t="s">
        <v>351</v>
      </c>
      <c r="AJ17" s="51" t="s">
        <v>351</v>
      </c>
      <c r="AK17" s="51" t="s">
        <v>352</v>
      </c>
      <c r="AL17" s="51" t="s">
        <v>352</v>
      </c>
      <c r="AM17" s="51" t="s">
        <v>352</v>
      </c>
      <c r="AN17" s="51" t="s">
        <v>352</v>
      </c>
      <c r="AO17" s="51" t="s">
        <v>352</v>
      </c>
      <c r="AP17" s="51" t="s">
        <v>622</v>
      </c>
      <c r="AQ17" s="51" t="s">
        <v>623</v>
      </c>
      <c r="AR17" s="51" t="s">
        <v>624</v>
      </c>
      <c r="AS17" s="155">
        <v>44533</v>
      </c>
      <c r="AT17" s="61" t="s">
        <v>353</v>
      </c>
      <c r="AU17" s="66" t="s">
        <v>625</v>
      </c>
      <c r="AV17" s="60">
        <v>44904</v>
      </c>
      <c r="AW17" s="67" t="s">
        <v>364</v>
      </c>
      <c r="AX17" s="63" t="s">
        <v>1254</v>
      </c>
      <c r="AY17" s="60" t="s">
        <v>367</v>
      </c>
      <c r="AZ17" s="61" t="s">
        <v>368</v>
      </c>
      <c r="BA17" s="66" t="s">
        <v>367</v>
      </c>
      <c r="BB17" s="60" t="s">
        <v>367</v>
      </c>
      <c r="BC17" s="67" t="s">
        <v>368</v>
      </c>
      <c r="BD17" s="63" t="s">
        <v>367</v>
      </c>
      <c r="BE17" s="60" t="s">
        <v>367</v>
      </c>
      <c r="BF17" s="61" t="s">
        <v>368</v>
      </c>
      <c r="BG17" s="66" t="s">
        <v>367</v>
      </c>
      <c r="BH17" s="60" t="s">
        <v>367</v>
      </c>
      <c r="BI17" s="67" t="s">
        <v>368</v>
      </c>
      <c r="BJ17" s="63" t="s">
        <v>367</v>
      </c>
      <c r="BK17" s="60" t="s">
        <v>367</v>
      </c>
      <c r="BL17" s="61" t="s">
        <v>368</v>
      </c>
      <c r="BM17" s="66" t="s">
        <v>367</v>
      </c>
      <c r="BN17" s="60" t="s">
        <v>367</v>
      </c>
      <c r="BO17" s="67" t="s">
        <v>368</v>
      </c>
      <c r="BP17" s="63" t="s">
        <v>367</v>
      </c>
      <c r="BQ17" s="60" t="s">
        <v>367</v>
      </c>
      <c r="BR17" s="61" t="s">
        <v>368</v>
      </c>
      <c r="BS17" s="66" t="s">
        <v>367</v>
      </c>
      <c r="BT17" s="60" t="s">
        <v>367</v>
      </c>
      <c r="BU17" s="67" t="s">
        <v>368</v>
      </c>
      <c r="BV17" s="63" t="s">
        <v>367</v>
      </c>
      <c r="BW17" s="60" t="s">
        <v>367</v>
      </c>
      <c r="BX17" s="61" t="s">
        <v>368</v>
      </c>
      <c r="BY17" s="66" t="s">
        <v>367</v>
      </c>
      <c r="BZ17" s="60" t="s">
        <v>367</v>
      </c>
      <c r="CA17" s="67" t="s">
        <v>368</v>
      </c>
      <c r="CB17" s="69" t="s">
        <v>367</v>
      </c>
      <c r="CC17" s="114" t="str">
        <f>VLOOKUP(A17,Datos!$C$2:$AJ$25,34,0)</f>
        <v>Oficina de Control Interno</v>
      </c>
      <c r="CD17" s="2">
        <f t="shared" si="0"/>
        <v>20</v>
      </c>
    </row>
    <row r="18" spans="1:82" ht="399.95" customHeight="1" x14ac:dyDescent="0.2">
      <c r="A18" s="181" t="s">
        <v>277</v>
      </c>
      <c r="B18" s="73" t="s">
        <v>1251</v>
      </c>
      <c r="C18" s="51" t="s">
        <v>1252</v>
      </c>
      <c r="D18" s="73" t="s">
        <v>174</v>
      </c>
      <c r="E18" s="166" t="s">
        <v>1218</v>
      </c>
      <c r="F18" s="51" t="s">
        <v>1255</v>
      </c>
      <c r="G18" s="151" t="s">
        <v>626</v>
      </c>
      <c r="H18" s="73" t="s">
        <v>63</v>
      </c>
      <c r="I18" s="73" t="s">
        <v>380</v>
      </c>
      <c r="J18" s="73" t="s">
        <v>78</v>
      </c>
      <c r="K18" s="51" t="s">
        <v>627</v>
      </c>
      <c r="L18" s="51" t="s">
        <v>619</v>
      </c>
      <c r="M18" s="51" t="s">
        <v>628</v>
      </c>
      <c r="N18" s="51" t="s">
        <v>383</v>
      </c>
      <c r="O18" s="51" t="s">
        <v>345</v>
      </c>
      <c r="P18" s="51" t="s">
        <v>384</v>
      </c>
      <c r="Q18" s="51" t="s">
        <v>1868</v>
      </c>
      <c r="R18" s="51" t="s">
        <v>375</v>
      </c>
      <c r="S18" s="75" t="s">
        <v>329</v>
      </c>
      <c r="T18" s="152">
        <v>0.2</v>
      </c>
      <c r="U18" s="75" t="s">
        <v>77</v>
      </c>
      <c r="V18" s="152">
        <v>0.8</v>
      </c>
      <c r="W18" s="73" t="s">
        <v>274</v>
      </c>
      <c r="X18" s="51" t="s">
        <v>541</v>
      </c>
      <c r="Y18" s="75" t="s">
        <v>329</v>
      </c>
      <c r="Z18" s="153">
        <v>7.1999999999999995E-2</v>
      </c>
      <c r="AA18" s="75" t="s">
        <v>77</v>
      </c>
      <c r="AB18" s="153">
        <v>0.8</v>
      </c>
      <c r="AC18" s="73" t="s">
        <v>274</v>
      </c>
      <c r="AD18" s="51" t="s">
        <v>542</v>
      </c>
      <c r="AE18" s="73" t="s">
        <v>378</v>
      </c>
      <c r="AF18" s="51" t="s">
        <v>351</v>
      </c>
      <c r="AG18" s="51" t="s">
        <v>351</v>
      </c>
      <c r="AH18" s="51" t="s">
        <v>351</v>
      </c>
      <c r="AI18" s="51" t="s">
        <v>351</v>
      </c>
      <c r="AJ18" s="51" t="s">
        <v>351</v>
      </c>
      <c r="AK18" s="51" t="s">
        <v>1256</v>
      </c>
      <c r="AL18" s="51" t="s">
        <v>629</v>
      </c>
      <c r="AM18" s="51" t="s">
        <v>1257</v>
      </c>
      <c r="AN18" s="51" t="s">
        <v>1817</v>
      </c>
      <c r="AO18" s="51" t="s">
        <v>1818</v>
      </c>
      <c r="AP18" s="51" t="s">
        <v>630</v>
      </c>
      <c r="AQ18" s="51" t="s">
        <v>631</v>
      </c>
      <c r="AR18" s="51" t="s">
        <v>632</v>
      </c>
      <c r="AS18" s="155">
        <v>43496</v>
      </c>
      <c r="AT18" s="61" t="s">
        <v>353</v>
      </c>
      <c r="AU18" s="66" t="s">
        <v>633</v>
      </c>
      <c r="AV18" s="60">
        <v>43594</v>
      </c>
      <c r="AW18" s="67" t="s">
        <v>353</v>
      </c>
      <c r="AX18" s="63" t="s">
        <v>634</v>
      </c>
      <c r="AY18" s="60">
        <v>43902</v>
      </c>
      <c r="AZ18" s="61" t="s">
        <v>545</v>
      </c>
      <c r="BA18" s="66" t="s">
        <v>635</v>
      </c>
      <c r="BB18" s="60">
        <v>44075</v>
      </c>
      <c r="BC18" s="67" t="s">
        <v>364</v>
      </c>
      <c r="BD18" s="63" t="s">
        <v>636</v>
      </c>
      <c r="BE18" s="60">
        <v>44167</v>
      </c>
      <c r="BF18" s="61" t="s">
        <v>481</v>
      </c>
      <c r="BG18" s="66" t="s">
        <v>637</v>
      </c>
      <c r="BH18" s="60">
        <v>44246</v>
      </c>
      <c r="BI18" s="67" t="s">
        <v>412</v>
      </c>
      <c r="BJ18" s="63" t="s">
        <v>638</v>
      </c>
      <c r="BK18" s="60">
        <v>44533</v>
      </c>
      <c r="BL18" s="61" t="s">
        <v>412</v>
      </c>
      <c r="BM18" s="66" t="s">
        <v>639</v>
      </c>
      <c r="BN18" s="60">
        <v>44904</v>
      </c>
      <c r="BO18" s="67" t="s">
        <v>404</v>
      </c>
      <c r="BP18" s="63" t="s">
        <v>1258</v>
      </c>
      <c r="BQ18" s="60" t="s">
        <v>367</v>
      </c>
      <c r="BR18" s="61" t="s">
        <v>368</v>
      </c>
      <c r="BS18" s="66" t="s">
        <v>367</v>
      </c>
      <c r="BT18" s="60" t="s">
        <v>367</v>
      </c>
      <c r="BU18" s="67" t="s">
        <v>368</v>
      </c>
      <c r="BV18" s="63" t="s">
        <v>367</v>
      </c>
      <c r="BW18" s="60" t="s">
        <v>367</v>
      </c>
      <c r="BX18" s="61" t="s">
        <v>368</v>
      </c>
      <c r="BY18" s="66" t="s">
        <v>367</v>
      </c>
      <c r="BZ18" s="60" t="s">
        <v>367</v>
      </c>
      <c r="CA18" s="67" t="s">
        <v>368</v>
      </c>
      <c r="CB18" s="69" t="s">
        <v>367</v>
      </c>
      <c r="CC18" s="114" t="str">
        <f>VLOOKUP(A18,Datos!$C$2:$AJ$25,34,0)</f>
        <v>Oficina de Control Interno</v>
      </c>
      <c r="CD18" s="2">
        <f t="shared" si="0"/>
        <v>8</v>
      </c>
    </row>
    <row r="19" spans="1:82" ht="399.95" customHeight="1" x14ac:dyDescent="0.2">
      <c r="A19" s="181" t="s">
        <v>1259</v>
      </c>
      <c r="B19" s="73" t="s">
        <v>1260</v>
      </c>
      <c r="C19" s="51" t="s">
        <v>1261</v>
      </c>
      <c r="D19" s="73" t="s">
        <v>1853</v>
      </c>
      <c r="E19" s="166" t="s">
        <v>38</v>
      </c>
      <c r="F19" s="51" t="s">
        <v>1262</v>
      </c>
      <c r="G19" s="151" t="s">
        <v>808</v>
      </c>
      <c r="H19" s="73" t="s">
        <v>35</v>
      </c>
      <c r="I19" s="73" t="s">
        <v>380</v>
      </c>
      <c r="J19" s="73" t="s">
        <v>52</v>
      </c>
      <c r="K19" s="51" t="s">
        <v>809</v>
      </c>
      <c r="L19" s="51" t="s">
        <v>810</v>
      </c>
      <c r="M19" s="51" t="s">
        <v>811</v>
      </c>
      <c r="N19" s="51" t="s">
        <v>383</v>
      </c>
      <c r="O19" s="51" t="s">
        <v>345</v>
      </c>
      <c r="P19" s="51" t="s">
        <v>384</v>
      </c>
      <c r="Q19" s="51" t="s">
        <v>1868</v>
      </c>
      <c r="R19" s="51" t="s">
        <v>375</v>
      </c>
      <c r="S19" s="75" t="s">
        <v>332</v>
      </c>
      <c r="T19" s="152">
        <v>1</v>
      </c>
      <c r="U19" s="75" t="s">
        <v>101</v>
      </c>
      <c r="V19" s="152">
        <v>0.6</v>
      </c>
      <c r="W19" s="73" t="s">
        <v>274</v>
      </c>
      <c r="X19" s="51" t="s">
        <v>812</v>
      </c>
      <c r="Y19" s="75" t="s">
        <v>329</v>
      </c>
      <c r="Z19" s="153">
        <v>3.8423222207999998E-3</v>
      </c>
      <c r="AA19" s="75" t="s">
        <v>121</v>
      </c>
      <c r="AB19" s="153">
        <v>0.25312499999999999</v>
      </c>
      <c r="AC19" s="73" t="s">
        <v>273</v>
      </c>
      <c r="AD19" s="51" t="s">
        <v>1263</v>
      </c>
      <c r="AE19" s="73" t="s">
        <v>350</v>
      </c>
      <c r="AF19" s="51" t="s">
        <v>351</v>
      </c>
      <c r="AG19" s="51" t="s">
        <v>351</v>
      </c>
      <c r="AH19" s="51" t="s">
        <v>351</v>
      </c>
      <c r="AI19" s="51" t="s">
        <v>351</v>
      </c>
      <c r="AJ19" s="51" t="s">
        <v>351</v>
      </c>
      <c r="AK19" s="51" t="s">
        <v>352</v>
      </c>
      <c r="AL19" s="51" t="s">
        <v>352</v>
      </c>
      <c r="AM19" s="51" t="s">
        <v>352</v>
      </c>
      <c r="AN19" s="51" t="s">
        <v>352</v>
      </c>
      <c r="AO19" s="51" t="s">
        <v>352</v>
      </c>
      <c r="AP19" s="51" t="s">
        <v>1264</v>
      </c>
      <c r="AQ19" s="51" t="s">
        <v>1854</v>
      </c>
      <c r="AR19" s="51" t="s">
        <v>1265</v>
      </c>
      <c r="AS19" s="155">
        <v>43347</v>
      </c>
      <c r="AT19" s="61" t="s">
        <v>353</v>
      </c>
      <c r="AU19" s="66" t="s">
        <v>813</v>
      </c>
      <c r="AV19" s="60">
        <v>43594</v>
      </c>
      <c r="AW19" s="67" t="s">
        <v>449</v>
      </c>
      <c r="AX19" s="63" t="s">
        <v>814</v>
      </c>
      <c r="AY19" s="60">
        <v>43787</v>
      </c>
      <c r="AZ19" s="61" t="s">
        <v>353</v>
      </c>
      <c r="BA19" s="66" t="s">
        <v>815</v>
      </c>
      <c r="BB19" s="60">
        <v>43899</v>
      </c>
      <c r="BC19" s="67" t="s">
        <v>402</v>
      </c>
      <c r="BD19" s="63" t="s">
        <v>816</v>
      </c>
      <c r="BE19" s="60">
        <v>43916</v>
      </c>
      <c r="BF19" s="61" t="s">
        <v>353</v>
      </c>
      <c r="BG19" s="66" t="s">
        <v>1266</v>
      </c>
      <c r="BH19" s="60">
        <v>44169</v>
      </c>
      <c r="BI19" s="67" t="s">
        <v>481</v>
      </c>
      <c r="BJ19" s="63" t="s">
        <v>817</v>
      </c>
      <c r="BK19" s="60">
        <v>44249</v>
      </c>
      <c r="BL19" s="61" t="s">
        <v>404</v>
      </c>
      <c r="BM19" s="66" t="s">
        <v>818</v>
      </c>
      <c r="BN19" s="60">
        <v>44448</v>
      </c>
      <c r="BO19" s="67" t="s">
        <v>357</v>
      </c>
      <c r="BP19" s="63" t="s">
        <v>819</v>
      </c>
      <c r="BQ19" s="60">
        <v>44552</v>
      </c>
      <c r="BR19" s="61" t="s">
        <v>353</v>
      </c>
      <c r="BS19" s="66" t="s">
        <v>820</v>
      </c>
      <c r="BT19" s="60">
        <v>44834</v>
      </c>
      <c r="BU19" s="67" t="s">
        <v>361</v>
      </c>
      <c r="BV19" s="63" t="s">
        <v>1211</v>
      </c>
      <c r="BW19" s="60">
        <v>44897</v>
      </c>
      <c r="BX19" s="61" t="s">
        <v>412</v>
      </c>
      <c r="BY19" s="66" t="s">
        <v>1267</v>
      </c>
      <c r="BZ19" s="60" t="s">
        <v>367</v>
      </c>
      <c r="CA19" s="67" t="s">
        <v>368</v>
      </c>
      <c r="CB19" s="69" t="s">
        <v>367</v>
      </c>
      <c r="CC19" s="114" t="e">
        <f>VLOOKUP(A19,Datos!$C$2:$AJ$25,34,0)</f>
        <v>#N/A</v>
      </c>
      <c r="CD19" s="2">
        <f t="shared" si="0"/>
        <v>2</v>
      </c>
    </row>
    <row r="20" spans="1:82" ht="399.95" customHeight="1" x14ac:dyDescent="0.2">
      <c r="A20" s="181" t="s">
        <v>1259</v>
      </c>
      <c r="B20" s="73" t="s">
        <v>1260</v>
      </c>
      <c r="C20" s="51" t="s">
        <v>1261</v>
      </c>
      <c r="D20" s="73" t="s">
        <v>1853</v>
      </c>
      <c r="E20" s="166" t="s">
        <v>38</v>
      </c>
      <c r="F20" s="51" t="s">
        <v>1268</v>
      </c>
      <c r="G20" s="151" t="s">
        <v>821</v>
      </c>
      <c r="H20" s="73" t="s">
        <v>35</v>
      </c>
      <c r="I20" s="73" t="s">
        <v>380</v>
      </c>
      <c r="J20" s="73" t="s">
        <v>52</v>
      </c>
      <c r="K20" s="51" t="s">
        <v>822</v>
      </c>
      <c r="L20" s="51" t="s">
        <v>823</v>
      </c>
      <c r="M20" s="51" t="s">
        <v>824</v>
      </c>
      <c r="N20" s="51" t="s">
        <v>383</v>
      </c>
      <c r="O20" s="51" t="s">
        <v>1269</v>
      </c>
      <c r="P20" s="51" t="s">
        <v>384</v>
      </c>
      <c r="Q20" s="51" t="s">
        <v>1868</v>
      </c>
      <c r="R20" s="167" t="s">
        <v>375</v>
      </c>
      <c r="S20" s="75" t="s">
        <v>330</v>
      </c>
      <c r="T20" s="152">
        <v>0.6</v>
      </c>
      <c r="U20" s="75" t="s">
        <v>121</v>
      </c>
      <c r="V20" s="152">
        <v>0.4</v>
      </c>
      <c r="W20" s="73" t="s">
        <v>84</v>
      </c>
      <c r="X20" s="51" t="s">
        <v>1270</v>
      </c>
      <c r="Y20" s="75" t="s">
        <v>329</v>
      </c>
      <c r="Z20" s="153">
        <v>0.1512</v>
      </c>
      <c r="AA20" s="75" t="s">
        <v>121</v>
      </c>
      <c r="AB20" s="153">
        <v>0.22500000000000003</v>
      </c>
      <c r="AC20" s="73" t="s">
        <v>273</v>
      </c>
      <c r="AD20" s="51" t="s">
        <v>1263</v>
      </c>
      <c r="AE20" s="73" t="s">
        <v>350</v>
      </c>
      <c r="AF20" s="51" t="s">
        <v>351</v>
      </c>
      <c r="AG20" s="51" t="s">
        <v>351</v>
      </c>
      <c r="AH20" s="51" t="s">
        <v>351</v>
      </c>
      <c r="AI20" s="51" t="s">
        <v>351</v>
      </c>
      <c r="AJ20" s="51" t="s">
        <v>351</v>
      </c>
      <c r="AK20" s="51" t="s">
        <v>352</v>
      </c>
      <c r="AL20" s="51" t="s">
        <v>352</v>
      </c>
      <c r="AM20" s="51" t="s">
        <v>352</v>
      </c>
      <c r="AN20" s="51" t="s">
        <v>352</v>
      </c>
      <c r="AO20" s="51" t="s">
        <v>352</v>
      </c>
      <c r="AP20" s="51" t="s">
        <v>1271</v>
      </c>
      <c r="AQ20" s="51" t="s">
        <v>1855</v>
      </c>
      <c r="AR20" s="51" t="s">
        <v>1272</v>
      </c>
      <c r="AS20" s="155">
        <v>44552</v>
      </c>
      <c r="AT20" s="61" t="s">
        <v>353</v>
      </c>
      <c r="AU20" s="66" t="s">
        <v>813</v>
      </c>
      <c r="AV20" s="60">
        <v>44834</v>
      </c>
      <c r="AW20" s="67" t="s">
        <v>361</v>
      </c>
      <c r="AX20" s="63" t="s">
        <v>1212</v>
      </c>
      <c r="AY20" s="60">
        <v>44897</v>
      </c>
      <c r="AZ20" s="61" t="s">
        <v>879</v>
      </c>
      <c r="BA20" s="66" t="s">
        <v>1856</v>
      </c>
      <c r="BB20" s="60" t="s">
        <v>367</v>
      </c>
      <c r="BC20" s="67" t="s">
        <v>368</v>
      </c>
      <c r="BD20" s="63" t="s">
        <v>367</v>
      </c>
      <c r="BE20" s="60" t="s">
        <v>367</v>
      </c>
      <c r="BF20" s="61" t="s">
        <v>368</v>
      </c>
      <c r="BG20" s="66" t="s">
        <v>367</v>
      </c>
      <c r="BH20" s="60" t="s">
        <v>367</v>
      </c>
      <c r="BI20" s="67" t="s">
        <v>368</v>
      </c>
      <c r="BJ20" s="63" t="s">
        <v>367</v>
      </c>
      <c r="BK20" s="60" t="s">
        <v>367</v>
      </c>
      <c r="BL20" s="61" t="s">
        <v>368</v>
      </c>
      <c r="BM20" s="66" t="s">
        <v>367</v>
      </c>
      <c r="BN20" s="60" t="s">
        <v>367</v>
      </c>
      <c r="BO20" s="67" t="s">
        <v>368</v>
      </c>
      <c r="BP20" s="63" t="s">
        <v>367</v>
      </c>
      <c r="BQ20" s="60" t="s">
        <v>367</v>
      </c>
      <c r="BR20" s="61" t="s">
        <v>368</v>
      </c>
      <c r="BS20" s="66" t="s">
        <v>367</v>
      </c>
      <c r="BT20" s="60" t="s">
        <v>367</v>
      </c>
      <c r="BU20" s="67" t="s">
        <v>368</v>
      </c>
      <c r="BV20" s="63" t="s">
        <v>367</v>
      </c>
      <c r="BW20" s="60" t="s">
        <v>367</v>
      </c>
      <c r="BX20" s="61" t="s">
        <v>368</v>
      </c>
      <c r="BY20" s="66" t="s">
        <v>367</v>
      </c>
      <c r="BZ20" s="60" t="s">
        <v>367</v>
      </c>
      <c r="CA20" s="67" t="s">
        <v>368</v>
      </c>
      <c r="CB20" s="69" t="s">
        <v>367</v>
      </c>
      <c r="CC20" s="114" t="e">
        <f>VLOOKUP(A20,Datos!$C$2:$AJ$25,34,0)</f>
        <v>#N/A</v>
      </c>
      <c r="CD20" s="2">
        <f t="shared" si="0"/>
        <v>18</v>
      </c>
    </row>
    <row r="21" spans="1:82" ht="399.95" customHeight="1" x14ac:dyDescent="0.2">
      <c r="A21" s="181" t="s">
        <v>1259</v>
      </c>
      <c r="B21" s="73" t="s">
        <v>1260</v>
      </c>
      <c r="C21" s="51" t="s">
        <v>1261</v>
      </c>
      <c r="D21" s="73" t="s">
        <v>1853</v>
      </c>
      <c r="E21" s="166" t="s">
        <v>38</v>
      </c>
      <c r="F21" s="51" t="s">
        <v>1262</v>
      </c>
      <c r="G21" s="151" t="s">
        <v>825</v>
      </c>
      <c r="H21" s="73" t="s">
        <v>63</v>
      </c>
      <c r="I21" s="73" t="s">
        <v>372</v>
      </c>
      <c r="J21" s="73" t="s">
        <v>52</v>
      </c>
      <c r="K21" s="51" t="s">
        <v>826</v>
      </c>
      <c r="L21" s="51" t="s">
        <v>827</v>
      </c>
      <c r="M21" s="51" t="s">
        <v>828</v>
      </c>
      <c r="N21" s="51" t="s">
        <v>383</v>
      </c>
      <c r="O21" s="51" t="s">
        <v>345</v>
      </c>
      <c r="P21" s="51" t="s">
        <v>374</v>
      </c>
      <c r="Q21" s="51" t="s">
        <v>1868</v>
      </c>
      <c r="R21" s="51" t="s">
        <v>375</v>
      </c>
      <c r="S21" s="75" t="s">
        <v>329</v>
      </c>
      <c r="T21" s="152">
        <v>0.2</v>
      </c>
      <c r="U21" s="75" t="s">
        <v>51</v>
      </c>
      <c r="V21" s="152">
        <v>1</v>
      </c>
      <c r="W21" s="73" t="s">
        <v>275</v>
      </c>
      <c r="X21" s="51" t="s">
        <v>829</v>
      </c>
      <c r="Y21" s="75" t="s">
        <v>329</v>
      </c>
      <c r="Z21" s="153">
        <v>1.2700799999999998E-2</v>
      </c>
      <c r="AA21" s="75" t="s">
        <v>51</v>
      </c>
      <c r="AB21" s="153">
        <v>1</v>
      </c>
      <c r="AC21" s="73" t="s">
        <v>275</v>
      </c>
      <c r="AD21" s="51" t="s">
        <v>830</v>
      </c>
      <c r="AE21" s="73" t="s">
        <v>378</v>
      </c>
      <c r="AF21" s="51" t="s">
        <v>351</v>
      </c>
      <c r="AG21" s="51" t="s">
        <v>351</v>
      </c>
      <c r="AH21" s="51" t="s">
        <v>351</v>
      </c>
      <c r="AI21" s="51" t="s">
        <v>351</v>
      </c>
      <c r="AJ21" s="51" t="s">
        <v>351</v>
      </c>
      <c r="AK21" s="51" t="s">
        <v>1273</v>
      </c>
      <c r="AL21" s="51" t="s">
        <v>1274</v>
      </c>
      <c r="AM21" s="51" t="s">
        <v>1275</v>
      </c>
      <c r="AN21" s="51" t="s">
        <v>1276</v>
      </c>
      <c r="AO21" s="51" t="s">
        <v>1277</v>
      </c>
      <c r="AP21" s="51" t="s">
        <v>1278</v>
      </c>
      <c r="AQ21" s="51" t="s">
        <v>1857</v>
      </c>
      <c r="AR21" s="51" t="s">
        <v>1279</v>
      </c>
      <c r="AS21" s="155">
        <v>43496</v>
      </c>
      <c r="AT21" s="61" t="s">
        <v>568</v>
      </c>
      <c r="AU21" s="66" t="s">
        <v>813</v>
      </c>
      <c r="AV21" s="60">
        <v>43594</v>
      </c>
      <c r="AW21" s="67" t="s">
        <v>449</v>
      </c>
      <c r="AX21" s="63" t="s">
        <v>831</v>
      </c>
      <c r="AY21" s="60">
        <v>43787</v>
      </c>
      <c r="AZ21" s="61" t="s">
        <v>353</v>
      </c>
      <c r="BA21" s="66" t="s">
        <v>815</v>
      </c>
      <c r="BB21" s="60">
        <v>43916</v>
      </c>
      <c r="BC21" s="67" t="s">
        <v>353</v>
      </c>
      <c r="BD21" s="63" t="s">
        <v>1280</v>
      </c>
      <c r="BE21" s="60">
        <v>44169</v>
      </c>
      <c r="BF21" s="61" t="s">
        <v>481</v>
      </c>
      <c r="BG21" s="66" t="s">
        <v>832</v>
      </c>
      <c r="BH21" s="60">
        <v>44249</v>
      </c>
      <c r="BI21" s="67" t="s">
        <v>404</v>
      </c>
      <c r="BJ21" s="63" t="s">
        <v>833</v>
      </c>
      <c r="BK21" s="60">
        <v>44448</v>
      </c>
      <c r="BL21" s="61" t="s">
        <v>481</v>
      </c>
      <c r="BM21" s="66" t="s">
        <v>834</v>
      </c>
      <c r="BN21" s="60">
        <v>44546</v>
      </c>
      <c r="BO21" s="67" t="s">
        <v>353</v>
      </c>
      <c r="BP21" s="63" t="s">
        <v>835</v>
      </c>
      <c r="BQ21" s="60">
        <v>44834</v>
      </c>
      <c r="BR21" s="61" t="s">
        <v>361</v>
      </c>
      <c r="BS21" s="66" t="s">
        <v>1213</v>
      </c>
      <c r="BT21" s="60">
        <v>44897</v>
      </c>
      <c r="BU21" s="67" t="s">
        <v>412</v>
      </c>
      <c r="BV21" s="63" t="s">
        <v>1281</v>
      </c>
      <c r="BW21" s="60">
        <v>44897</v>
      </c>
      <c r="BX21" s="61" t="s">
        <v>412</v>
      </c>
      <c r="BY21" s="66" t="s">
        <v>1282</v>
      </c>
      <c r="BZ21" s="60" t="s">
        <v>367</v>
      </c>
      <c r="CA21" s="67" t="s">
        <v>368</v>
      </c>
      <c r="CB21" s="69" t="s">
        <v>367</v>
      </c>
      <c r="CC21" s="114" t="e">
        <f>VLOOKUP(A21,Datos!$C$2:$AJ$25,34,0)</f>
        <v>#N/A</v>
      </c>
      <c r="CD21" s="2">
        <f t="shared" si="0"/>
        <v>2</v>
      </c>
    </row>
    <row r="22" spans="1:82" ht="399.95" customHeight="1" x14ac:dyDescent="0.2">
      <c r="A22" s="181" t="s">
        <v>1259</v>
      </c>
      <c r="B22" s="73" t="s">
        <v>1260</v>
      </c>
      <c r="C22" s="51" t="s">
        <v>1261</v>
      </c>
      <c r="D22" s="73" t="s">
        <v>1853</v>
      </c>
      <c r="E22" s="166" t="s">
        <v>38</v>
      </c>
      <c r="F22" s="51" t="s">
        <v>1283</v>
      </c>
      <c r="G22" s="151" t="s">
        <v>836</v>
      </c>
      <c r="H22" s="73" t="s">
        <v>35</v>
      </c>
      <c r="I22" s="73" t="s">
        <v>380</v>
      </c>
      <c r="J22" s="73" t="s">
        <v>52</v>
      </c>
      <c r="K22" s="51" t="s">
        <v>837</v>
      </c>
      <c r="L22" s="51" t="s">
        <v>838</v>
      </c>
      <c r="M22" s="51" t="s">
        <v>839</v>
      </c>
      <c r="N22" s="51" t="s">
        <v>383</v>
      </c>
      <c r="O22" s="51" t="s">
        <v>345</v>
      </c>
      <c r="P22" s="51" t="s">
        <v>642</v>
      </c>
      <c r="Q22" s="51" t="s">
        <v>1868</v>
      </c>
      <c r="R22" s="51" t="s">
        <v>375</v>
      </c>
      <c r="S22" s="75" t="s">
        <v>331</v>
      </c>
      <c r="T22" s="152">
        <v>0.8</v>
      </c>
      <c r="U22" s="75" t="s">
        <v>121</v>
      </c>
      <c r="V22" s="152">
        <v>0.4</v>
      </c>
      <c r="W22" s="73" t="s">
        <v>84</v>
      </c>
      <c r="X22" s="51" t="s">
        <v>840</v>
      </c>
      <c r="Y22" s="75" t="s">
        <v>329</v>
      </c>
      <c r="Z22" s="153">
        <v>6.6395327975423963E-4</v>
      </c>
      <c r="AA22" s="75" t="s">
        <v>121</v>
      </c>
      <c r="AB22" s="153">
        <v>0.22500000000000003</v>
      </c>
      <c r="AC22" s="73" t="s">
        <v>273</v>
      </c>
      <c r="AD22" s="51" t="s">
        <v>841</v>
      </c>
      <c r="AE22" s="73" t="s">
        <v>378</v>
      </c>
      <c r="AF22" s="51" t="s">
        <v>351</v>
      </c>
      <c r="AG22" s="51" t="s">
        <v>351</v>
      </c>
      <c r="AH22" s="51" t="s">
        <v>351</v>
      </c>
      <c r="AI22" s="51" t="s">
        <v>351</v>
      </c>
      <c r="AJ22" s="51" t="s">
        <v>351</v>
      </c>
      <c r="AK22" s="51" t="s">
        <v>1284</v>
      </c>
      <c r="AL22" s="51" t="s">
        <v>1285</v>
      </c>
      <c r="AM22" s="51" t="s">
        <v>1286</v>
      </c>
      <c r="AN22" s="51" t="s">
        <v>1287</v>
      </c>
      <c r="AO22" s="51" t="s">
        <v>1288</v>
      </c>
      <c r="AP22" s="51" t="s">
        <v>1289</v>
      </c>
      <c r="AQ22" s="51" t="s">
        <v>1858</v>
      </c>
      <c r="AR22" s="51" t="s">
        <v>1290</v>
      </c>
      <c r="AS22" s="155">
        <v>43347</v>
      </c>
      <c r="AT22" s="61" t="s">
        <v>353</v>
      </c>
      <c r="AU22" s="66" t="s">
        <v>420</v>
      </c>
      <c r="AV22" s="60">
        <v>43594</v>
      </c>
      <c r="AW22" s="67" t="s">
        <v>449</v>
      </c>
      <c r="AX22" s="63" t="s">
        <v>842</v>
      </c>
      <c r="AY22" s="60">
        <v>43787</v>
      </c>
      <c r="AZ22" s="61" t="s">
        <v>353</v>
      </c>
      <c r="BA22" s="66" t="s">
        <v>843</v>
      </c>
      <c r="BB22" s="60">
        <v>43916</v>
      </c>
      <c r="BC22" s="67" t="s">
        <v>353</v>
      </c>
      <c r="BD22" s="63" t="s">
        <v>844</v>
      </c>
      <c r="BE22" s="60">
        <v>44169</v>
      </c>
      <c r="BF22" s="61" t="s">
        <v>481</v>
      </c>
      <c r="BG22" s="66" t="s">
        <v>845</v>
      </c>
      <c r="BH22" s="60">
        <v>44249</v>
      </c>
      <c r="BI22" s="67" t="s">
        <v>404</v>
      </c>
      <c r="BJ22" s="63" t="s">
        <v>846</v>
      </c>
      <c r="BK22" s="60">
        <v>44552</v>
      </c>
      <c r="BL22" s="61" t="s">
        <v>353</v>
      </c>
      <c r="BM22" s="66" t="s">
        <v>847</v>
      </c>
      <c r="BN22" s="60">
        <v>44740</v>
      </c>
      <c r="BO22" s="67" t="s">
        <v>481</v>
      </c>
      <c r="BP22" s="63" t="s">
        <v>1198</v>
      </c>
      <c r="BQ22" s="60">
        <v>44834</v>
      </c>
      <c r="BR22" s="61" t="s">
        <v>402</v>
      </c>
      <c r="BS22" s="66" t="s">
        <v>1214</v>
      </c>
      <c r="BT22" s="60">
        <v>44897</v>
      </c>
      <c r="BU22" s="67" t="s">
        <v>412</v>
      </c>
      <c r="BV22" s="63" t="s">
        <v>1291</v>
      </c>
      <c r="BW22" s="60" t="s">
        <v>367</v>
      </c>
      <c r="BX22" s="61" t="s">
        <v>368</v>
      </c>
      <c r="BY22" s="66" t="s">
        <v>367</v>
      </c>
      <c r="BZ22" s="60" t="s">
        <v>367</v>
      </c>
      <c r="CA22" s="67" t="s">
        <v>368</v>
      </c>
      <c r="CB22" s="69" t="s">
        <v>367</v>
      </c>
      <c r="CC22" s="114" t="e">
        <f>VLOOKUP(A22,Datos!$C$2:$AJ$25,34,0)</f>
        <v>#N/A</v>
      </c>
      <c r="CD22" s="2">
        <f t="shared" si="0"/>
        <v>4</v>
      </c>
    </row>
    <row r="23" spans="1:82" ht="399.95" customHeight="1" x14ac:dyDescent="0.2">
      <c r="A23" s="181" t="s">
        <v>1259</v>
      </c>
      <c r="B23" s="73" t="s">
        <v>1260</v>
      </c>
      <c r="C23" s="51" t="s">
        <v>1261</v>
      </c>
      <c r="D23" s="73" t="s">
        <v>1853</v>
      </c>
      <c r="E23" s="166" t="s">
        <v>38</v>
      </c>
      <c r="F23" s="51" t="s">
        <v>1292</v>
      </c>
      <c r="G23" s="151" t="s">
        <v>848</v>
      </c>
      <c r="H23" s="73" t="s">
        <v>63</v>
      </c>
      <c r="I23" s="73" t="s">
        <v>372</v>
      </c>
      <c r="J23" s="73" t="s">
        <v>52</v>
      </c>
      <c r="K23" s="51" t="s">
        <v>849</v>
      </c>
      <c r="L23" s="51" t="s">
        <v>850</v>
      </c>
      <c r="M23" s="51" t="s">
        <v>851</v>
      </c>
      <c r="N23" s="51" t="s">
        <v>383</v>
      </c>
      <c r="O23" s="51" t="s">
        <v>345</v>
      </c>
      <c r="P23" s="51" t="s">
        <v>374</v>
      </c>
      <c r="Q23" s="51" t="s">
        <v>1868</v>
      </c>
      <c r="R23" s="167" t="s">
        <v>375</v>
      </c>
      <c r="S23" s="75" t="s">
        <v>329</v>
      </c>
      <c r="T23" s="152">
        <v>0.2</v>
      </c>
      <c r="U23" s="75" t="s">
        <v>77</v>
      </c>
      <c r="V23" s="152">
        <v>0.8</v>
      </c>
      <c r="W23" s="73" t="s">
        <v>274</v>
      </c>
      <c r="X23" s="51" t="s">
        <v>541</v>
      </c>
      <c r="Y23" s="75" t="s">
        <v>329</v>
      </c>
      <c r="Z23" s="153">
        <v>3.5279999999999992E-2</v>
      </c>
      <c r="AA23" s="75" t="s">
        <v>77</v>
      </c>
      <c r="AB23" s="153">
        <v>0.8</v>
      </c>
      <c r="AC23" s="73" t="s">
        <v>274</v>
      </c>
      <c r="AD23" s="51" t="s">
        <v>852</v>
      </c>
      <c r="AE23" s="73" t="s">
        <v>378</v>
      </c>
      <c r="AF23" s="51" t="s">
        <v>351</v>
      </c>
      <c r="AG23" s="51" t="s">
        <v>351</v>
      </c>
      <c r="AH23" s="51" t="s">
        <v>351</v>
      </c>
      <c r="AI23" s="51" t="s">
        <v>351</v>
      </c>
      <c r="AJ23" s="51" t="s">
        <v>351</v>
      </c>
      <c r="AK23" s="51" t="s">
        <v>1284</v>
      </c>
      <c r="AL23" s="51" t="s">
        <v>1285</v>
      </c>
      <c r="AM23" s="51" t="s">
        <v>1286</v>
      </c>
      <c r="AN23" s="51" t="s">
        <v>1287</v>
      </c>
      <c r="AO23" s="51" t="s">
        <v>1288</v>
      </c>
      <c r="AP23" s="51" t="s">
        <v>1293</v>
      </c>
      <c r="AQ23" s="51" t="s">
        <v>1859</v>
      </c>
      <c r="AR23" s="51" t="s">
        <v>1294</v>
      </c>
      <c r="AS23" s="155">
        <v>43496</v>
      </c>
      <c r="AT23" s="61" t="s">
        <v>353</v>
      </c>
      <c r="AU23" s="66" t="s">
        <v>420</v>
      </c>
      <c r="AV23" s="60">
        <v>43594</v>
      </c>
      <c r="AW23" s="67" t="s">
        <v>449</v>
      </c>
      <c r="AX23" s="63" t="s">
        <v>853</v>
      </c>
      <c r="AY23" s="60">
        <v>43916</v>
      </c>
      <c r="AZ23" s="61" t="s">
        <v>412</v>
      </c>
      <c r="BA23" s="66" t="s">
        <v>843</v>
      </c>
      <c r="BB23" s="60">
        <v>44169</v>
      </c>
      <c r="BC23" s="67" t="s">
        <v>481</v>
      </c>
      <c r="BD23" s="63" t="s">
        <v>854</v>
      </c>
      <c r="BE23" s="60">
        <v>44249</v>
      </c>
      <c r="BF23" s="61" t="s">
        <v>404</v>
      </c>
      <c r="BG23" s="66" t="s">
        <v>855</v>
      </c>
      <c r="BH23" s="60">
        <v>44448</v>
      </c>
      <c r="BI23" s="67" t="s">
        <v>481</v>
      </c>
      <c r="BJ23" s="63" t="s">
        <v>856</v>
      </c>
      <c r="BK23" s="60">
        <v>44546</v>
      </c>
      <c r="BL23" s="61" t="s">
        <v>353</v>
      </c>
      <c r="BM23" s="66" t="s">
        <v>857</v>
      </c>
      <c r="BN23" s="60">
        <v>44599</v>
      </c>
      <c r="BO23" s="67" t="s">
        <v>481</v>
      </c>
      <c r="BP23" s="63" t="s">
        <v>1199</v>
      </c>
      <c r="BQ23" s="60">
        <v>44721</v>
      </c>
      <c r="BR23" s="61" t="s">
        <v>481</v>
      </c>
      <c r="BS23" s="66" t="s">
        <v>1200</v>
      </c>
      <c r="BT23" s="60">
        <v>44897</v>
      </c>
      <c r="BU23" s="67" t="s">
        <v>412</v>
      </c>
      <c r="BV23" s="63" t="s">
        <v>1295</v>
      </c>
      <c r="BW23" s="60" t="s">
        <v>367</v>
      </c>
      <c r="BX23" s="61" t="s">
        <v>368</v>
      </c>
      <c r="BY23" s="66" t="s">
        <v>367</v>
      </c>
      <c r="BZ23" s="60" t="s">
        <v>367</v>
      </c>
      <c r="CA23" s="67" t="s">
        <v>368</v>
      </c>
      <c r="CB23" s="69" t="s">
        <v>367</v>
      </c>
      <c r="CC23" s="114" t="e">
        <f>VLOOKUP(A23,Datos!$C$2:$AJ$25,34,0)</f>
        <v>#N/A</v>
      </c>
      <c r="CD23" s="2">
        <f t="shared" si="0"/>
        <v>4</v>
      </c>
    </row>
    <row r="24" spans="1:82" ht="399.95" customHeight="1" x14ac:dyDescent="0.2">
      <c r="A24" s="181" t="s">
        <v>1259</v>
      </c>
      <c r="B24" s="73" t="s">
        <v>1260</v>
      </c>
      <c r="C24" s="51" t="s">
        <v>1261</v>
      </c>
      <c r="D24" s="73" t="s">
        <v>1853</v>
      </c>
      <c r="E24" s="166" t="s">
        <v>38</v>
      </c>
      <c r="F24" s="51" t="s">
        <v>1262</v>
      </c>
      <c r="G24" s="151" t="s">
        <v>586</v>
      </c>
      <c r="H24" s="73" t="s">
        <v>35</v>
      </c>
      <c r="I24" s="73" t="s">
        <v>380</v>
      </c>
      <c r="J24" s="73" t="s">
        <v>78</v>
      </c>
      <c r="K24" s="51" t="s">
        <v>587</v>
      </c>
      <c r="L24" s="51" t="s">
        <v>1296</v>
      </c>
      <c r="M24" s="51" t="s">
        <v>588</v>
      </c>
      <c r="N24" s="51" t="s">
        <v>383</v>
      </c>
      <c r="O24" s="51" t="s">
        <v>434</v>
      </c>
      <c r="P24" s="51" t="s">
        <v>374</v>
      </c>
      <c r="Q24" s="51" t="s">
        <v>1868</v>
      </c>
      <c r="R24" s="51" t="s">
        <v>375</v>
      </c>
      <c r="S24" s="75" t="s">
        <v>330</v>
      </c>
      <c r="T24" s="152">
        <v>0.6</v>
      </c>
      <c r="U24" s="75" t="s">
        <v>121</v>
      </c>
      <c r="V24" s="152">
        <v>0.4</v>
      </c>
      <c r="W24" s="73" t="s">
        <v>84</v>
      </c>
      <c r="X24" s="51" t="s">
        <v>589</v>
      </c>
      <c r="Y24" s="75" t="s">
        <v>327</v>
      </c>
      <c r="Z24" s="153">
        <v>0.252</v>
      </c>
      <c r="AA24" s="75" t="s">
        <v>328</v>
      </c>
      <c r="AB24" s="153">
        <v>0.16875000000000001</v>
      </c>
      <c r="AC24" s="73" t="s">
        <v>273</v>
      </c>
      <c r="AD24" s="51" t="s">
        <v>590</v>
      </c>
      <c r="AE24" s="73" t="s">
        <v>350</v>
      </c>
      <c r="AF24" s="51" t="s">
        <v>351</v>
      </c>
      <c r="AG24" s="51" t="s">
        <v>351</v>
      </c>
      <c r="AH24" s="51" t="s">
        <v>351</v>
      </c>
      <c r="AI24" s="51" t="s">
        <v>351</v>
      </c>
      <c r="AJ24" s="51" t="s">
        <v>351</v>
      </c>
      <c r="AK24" s="51" t="s">
        <v>352</v>
      </c>
      <c r="AL24" s="51" t="s">
        <v>352</v>
      </c>
      <c r="AM24" s="51" t="s">
        <v>352</v>
      </c>
      <c r="AN24" s="51" t="s">
        <v>352</v>
      </c>
      <c r="AO24" s="51" t="s">
        <v>352</v>
      </c>
      <c r="AP24" s="51" t="s">
        <v>1297</v>
      </c>
      <c r="AQ24" s="51" t="s">
        <v>1860</v>
      </c>
      <c r="AR24" s="51" t="s">
        <v>1298</v>
      </c>
      <c r="AS24" s="155">
        <v>43496</v>
      </c>
      <c r="AT24" s="61" t="s">
        <v>353</v>
      </c>
      <c r="AU24" s="66" t="s">
        <v>388</v>
      </c>
      <c r="AV24" s="60">
        <v>43594</v>
      </c>
      <c r="AW24" s="67" t="s">
        <v>353</v>
      </c>
      <c r="AX24" s="63" t="s">
        <v>582</v>
      </c>
      <c r="AY24" s="60">
        <v>43998</v>
      </c>
      <c r="AZ24" s="61" t="s">
        <v>353</v>
      </c>
      <c r="BA24" s="66" t="s">
        <v>591</v>
      </c>
      <c r="BB24" s="60">
        <v>44076</v>
      </c>
      <c r="BC24" s="67" t="s">
        <v>361</v>
      </c>
      <c r="BD24" s="63" t="s">
        <v>585</v>
      </c>
      <c r="BE24" s="60">
        <v>44168</v>
      </c>
      <c r="BF24" s="61" t="s">
        <v>449</v>
      </c>
      <c r="BG24" s="66" t="s">
        <v>584</v>
      </c>
      <c r="BH24" s="60">
        <v>44250</v>
      </c>
      <c r="BI24" s="67" t="s">
        <v>551</v>
      </c>
      <c r="BJ24" s="63" t="s">
        <v>592</v>
      </c>
      <c r="BK24" s="60">
        <v>44543</v>
      </c>
      <c r="BL24" s="61" t="s">
        <v>568</v>
      </c>
      <c r="BM24" s="66" t="s">
        <v>593</v>
      </c>
      <c r="BN24" s="60">
        <v>44889</v>
      </c>
      <c r="BO24" s="67" t="s">
        <v>364</v>
      </c>
      <c r="BP24" s="63" t="s">
        <v>1299</v>
      </c>
      <c r="BQ24" s="60">
        <v>44897</v>
      </c>
      <c r="BR24" s="61" t="s">
        <v>368</v>
      </c>
      <c r="BS24" s="66" t="s">
        <v>1300</v>
      </c>
      <c r="BT24" s="60" t="s">
        <v>367</v>
      </c>
      <c r="BU24" s="67" t="s">
        <v>368</v>
      </c>
      <c r="BV24" s="63" t="s">
        <v>367</v>
      </c>
      <c r="BW24" s="60" t="s">
        <v>367</v>
      </c>
      <c r="BX24" s="61" t="s">
        <v>368</v>
      </c>
      <c r="BY24" s="66" t="s">
        <v>367</v>
      </c>
      <c r="BZ24" s="60" t="s">
        <v>367</v>
      </c>
      <c r="CA24" s="67" t="s">
        <v>368</v>
      </c>
      <c r="CB24" s="69" t="s">
        <v>367</v>
      </c>
      <c r="CC24" s="114" t="e">
        <f>VLOOKUP(A24,Datos!$C$2:$AJ$25,34,0)</f>
        <v>#N/A</v>
      </c>
      <c r="CD24" s="2">
        <f t="shared" si="0"/>
        <v>6</v>
      </c>
    </row>
    <row r="25" spans="1:82" ht="399.95" customHeight="1" x14ac:dyDescent="0.2">
      <c r="A25" s="181" t="s">
        <v>1259</v>
      </c>
      <c r="B25" s="73" t="s">
        <v>1260</v>
      </c>
      <c r="C25" s="51" t="s">
        <v>1261</v>
      </c>
      <c r="D25" s="73" t="s">
        <v>1853</v>
      </c>
      <c r="E25" s="166" t="s">
        <v>38</v>
      </c>
      <c r="F25" s="51" t="s">
        <v>1262</v>
      </c>
      <c r="G25" s="151" t="s">
        <v>594</v>
      </c>
      <c r="H25" s="73" t="s">
        <v>35</v>
      </c>
      <c r="I25" s="73" t="s">
        <v>380</v>
      </c>
      <c r="J25" s="73" t="s">
        <v>78</v>
      </c>
      <c r="K25" s="51" t="s">
        <v>1301</v>
      </c>
      <c r="L25" s="51" t="s">
        <v>1100</v>
      </c>
      <c r="M25" s="51" t="s">
        <v>595</v>
      </c>
      <c r="N25" s="51" t="s">
        <v>383</v>
      </c>
      <c r="O25" s="51" t="s">
        <v>1302</v>
      </c>
      <c r="P25" s="51" t="s">
        <v>374</v>
      </c>
      <c r="Q25" s="51" t="s">
        <v>1868</v>
      </c>
      <c r="R25" s="51" t="s">
        <v>375</v>
      </c>
      <c r="S25" s="75" t="s">
        <v>330</v>
      </c>
      <c r="T25" s="152">
        <v>0.6</v>
      </c>
      <c r="U25" s="75" t="s">
        <v>101</v>
      </c>
      <c r="V25" s="152">
        <v>0.6</v>
      </c>
      <c r="W25" s="73" t="s">
        <v>84</v>
      </c>
      <c r="X25" s="51" t="s">
        <v>596</v>
      </c>
      <c r="Y25" s="75" t="s">
        <v>329</v>
      </c>
      <c r="Z25" s="153">
        <v>0.12348000000000001</v>
      </c>
      <c r="AA25" s="75" t="s">
        <v>121</v>
      </c>
      <c r="AB25" s="153">
        <v>0.25312499999999999</v>
      </c>
      <c r="AC25" s="73" t="s">
        <v>273</v>
      </c>
      <c r="AD25" s="51" t="s">
        <v>590</v>
      </c>
      <c r="AE25" s="73" t="s">
        <v>350</v>
      </c>
      <c r="AF25" s="51" t="s">
        <v>351</v>
      </c>
      <c r="AG25" s="51" t="s">
        <v>351</v>
      </c>
      <c r="AH25" s="51" t="s">
        <v>351</v>
      </c>
      <c r="AI25" s="51" t="s">
        <v>351</v>
      </c>
      <c r="AJ25" s="51" t="s">
        <v>351</v>
      </c>
      <c r="AK25" s="51" t="s">
        <v>352</v>
      </c>
      <c r="AL25" s="51" t="s">
        <v>352</v>
      </c>
      <c r="AM25" s="51" t="s">
        <v>352</v>
      </c>
      <c r="AN25" s="51" t="s">
        <v>352</v>
      </c>
      <c r="AO25" s="51" t="s">
        <v>352</v>
      </c>
      <c r="AP25" s="51" t="s">
        <v>1303</v>
      </c>
      <c r="AQ25" s="51" t="s">
        <v>1861</v>
      </c>
      <c r="AR25" s="51" t="s">
        <v>1304</v>
      </c>
      <c r="AS25" s="155">
        <v>43496</v>
      </c>
      <c r="AT25" s="61" t="s">
        <v>353</v>
      </c>
      <c r="AU25" s="66" t="s">
        <v>388</v>
      </c>
      <c r="AV25" s="60">
        <v>43594</v>
      </c>
      <c r="AW25" s="67" t="s">
        <v>353</v>
      </c>
      <c r="AX25" s="63" t="s">
        <v>582</v>
      </c>
      <c r="AY25" s="60">
        <v>43998</v>
      </c>
      <c r="AZ25" s="61" t="s">
        <v>353</v>
      </c>
      <c r="BA25" s="66" t="s">
        <v>597</v>
      </c>
      <c r="BB25" s="60">
        <v>44076</v>
      </c>
      <c r="BC25" s="67" t="s">
        <v>364</v>
      </c>
      <c r="BD25" s="63" t="s">
        <v>583</v>
      </c>
      <c r="BE25" s="60">
        <v>44168</v>
      </c>
      <c r="BF25" s="61" t="s">
        <v>449</v>
      </c>
      <c r="BG25" s="66" t="s">
        <v>584</v>
      </c>
      <c r="BH25" s="60">
        <v>44250</v>
      </c>
      <c r="BI25" s="67" t="s">
        <v>359</v>
      </c>
      <c r="BJ25" s="63" t="s">
        <v>598</v>
      </c>
      <c r="BK25" s="60">
        <v>44543</v>
      </c>
      <c r="BL25" s="61" t="s">
        <v>568</v>
      </c>
      <c r="BM25" s="66" t="s">
        <v>593</v>
      </c>
      <c r="BN25" s="60">
        <v>44889</v>
      </c>
      <c r="BO25" s="67" t="s">
        <v>364</v>
      </c>
      <c r="BP25" s="63" t="s">
        <v>1299</v>
      </c>
      <c r="BQ25" s="60">
        <v>44897</v>
      </c>
      <c r="BR25" s="61" t="s">
        <v>368</v>
      </c>
      <c r="BS25" s="66" t="s">
        <v>1300</v>
      </c>
      <c r="BT25" s="60" t="s">
        <v>367</v>
      </c>
      <c r="BU25" s="67" t="s">
        <v>368</v>
      </c>
      <c r="BV25" s="63" t="s">
        <v>367</v>
      </c>
      <c r="BW25" s="60" t="s">
        <v>367</v>
      </c>
      <c r="BX25" s="61" t="s">
        <v>368</v>
      </c>
      <c r="BY25" s="66" t="s">
        <v>367</v>
      </c>
      <c r="BZ25" s="60" t="s">
        <v>367</v>
      </c>
      <c r="CA25" s="67" t="s">
        <v>368</v>
      </c>
      <c r="CB25" s="69" t="s">
        <v>367</v>
      </c>
      <c r="CC25" s="114" t="e">
        <f>VLOOKUP(A25,Datos!$C$2:$AJ$25,34,0)</f>
        <v>#N/A</v>
      </c>
      <c r="CD25" s="2">
        <f t="shared" si="0"/>
        <v>6</v>
      </c>
    </row>
    <row r="26" spans="1:82" ht="399.95" customHeight="1" x14ac:dyDescent="0.2">
      <c r="A26" s="181" t="s">
        <v>1259</v>
      </c>
      <c r="B26" s="73" t="s">
        <v>1260</v>
      </c>
      <c r="C26" s="51" t="s">
        <v>1261</v>
      </c>
      <c r="D26" s="73" t="s">
        <v>1853</v>
      </c>
      <c r="E26" s="166" t="s">
        <v>38</v>
      </c>
      <c r="F26" s="51" t="s">
        <v>1305</v>
      </c>
      <c r="G26" s="151" t="s">
        <v>640</v>
      </c>
      <c r="H26" s="73" t="s">
        <v>35</v>
      </c>
      <c r="I26" s="73" t="s">
        <v>380</v>
      </c>
      <c r="J26" s="73" t="s">
        <v>52</v>
      </c>
      <c r="K26" s="51" t="s">
        <v>1306</v>
      </c>
      <c r="L26" s="51" t="s">
        <v>1100</v>
      </c>
      <c r="M26" s="51" t="s">
        <v>641</v>
      </c>
      <c r="N26" s="51" t="s">
        <v>383</v>
      </c>
      <c r="O26" s="51" t="s">
        <v>1307</v>
      </c>
      <c r="P26" s="51" t="s">
        <v>642</v>
      </c>
      <c r="Q26" s="51" t="s">
        <v>1870</v>
      </c>
      <c r="R26" s="51" t="s">
        <v>643</v>
      </c>
      <c r="S26" s="75" t="s">
        <v>327</v>
      </c>
      <c r="T26" s="152">
        <v>0.4</v>
      </c>
      <c r="U26" s="75" t="s">
        <v>121</v>
      </c>
      <c r="V26" s="152">
        <v>0.4</v>
      </c>
      <c r="W26" s="73" t="s">
        <v>84</v>
      </c>
      <c r="X26" s="51" t="s">
        <v>1308</v>
      </c>
      <c r="Y26" s="75" t="s">
        <v>329</v>
      </c>
      <c r="Z26" s="153">
        <v>3.6288000000000001E-2</v>
      </c>
      <c r="AA26" s="75" t="s">
        <v>121</v>
      </c>
      <c r="AB26" s="153">
        <v>0.30000000000000004</v>
      </c>
      <c r="AC26" s="73" t="s">
        <v>273</v>
      </c>
      <c r="AD26" s="51" t="s">
        <v>1309</v>
      </c>
      <c r="AE26" s="73" t="s">
        <v>350</v>
      </c>
      <c r="AF26" s="51" t="s">
        <v>351</v>
      </c>
      <c r="AG26" s="51" t="s">
        <v>351</v>
      </c>
      <c r="AH26" s="51" t="s">
        <v>351</v>
      </c>
      <c r="AI26" s="51" t="s">
        <v>351</v>
      </c>
      <c r="AJ26" s="51" t="s">
        <v>351</v>
      </c>
      <c r="AK26" s="51" t="s">
        <v>352</v>
      </c>
      <c r="AL26" s="51" t="s">
        <v>352</v>
      </c>
      <c r="AM26" s="51" t="s">
        <v>352</v>
      </c>
      <c r="AN26" s="51" t="s">
        <v>352</v>
      </c>
      <c r="AO26" s="51" t="s">
        <v>352</v>
      </c>
      <c r="AP26" s="51" t="s">
        <v>1310</v>
      </c>
      <c r="AQ26" s="51" t="s">
        <v>1862</v>
      </c>
      <c r="AR26" s="51" t="s">
        <v>1311</v>
      </c>
      <c r="AS26" s="155" t="s">
        <v>1312</v>
      </c>
      <c r="AT26" s="61" t="s">
        <v>353</v>
      </c>
      <c r="AU26" s="66" t="s">
        <v>644</v>
      </c>
      <c r="AV26" s="60" t="s">
        <v>1313</v>
      </c>
      <c r="AW26" s="67" t="s">
        <v>449</v>
      </c>
      <c r="AX26" s="63" t="s">
        <v>645</v>
      </c>
      <c r="AY26" s="60">
        <v>43761</v>
      </c>
      <c r="AZ26" s="61" t="s">
        <v>604</v>
      </c>
      <c r="BA26" s="66" t="s">
        <v>646</v>
      </c>
      <c r="BB26" s="60">
        <v>43929</v>
      </c>
      <c r="BC26" s="67" t="s">
        <v>568</v>
      </c>
      <c r="BD26" s="63" t="s">
        <v>1314</v>
      </c>
      <c r="BE26" s="60">
        <v>44245</v>
      </c>
      <c r="BF26" s="61" t="s">
        <v>364</v>
      </c>
      <c r="BG26" s="66" t="s">
        <v>647</v>
      </c>
      <c r="BH26" s="60">
        <v>44300</v>
      </c>
      <c r="BI26" s="67" t="s">
        <v>364</v>
      </c>
      <c r="BJ26" s="63" t="s">
        <v>648</v>
      </c>
      <c r="BK26" s="60">
        <v>44537</v>
      </c>
      <c r="BL26" s="61" t="s">
        <v>368</v>
      </c>
      <c r="BM26" s="66" t="s">
        <v>1315</v>
      </c>
      <c r="BN26" s="60">
        <v>44896</v>
      </c>
      <c r="BO26" s="67" t="s">
        <v>359</v>
      </c>
      <c r="BP26" s="63" t="s">
        <v>1316</v>
      </c>
      <c r="BQ26" s="60">
        <v>44897</v>
      </c>
      <c r="BR26" s="61" t="s">
        <v>364</v>
      </c>
      <c r="BS26" s="66" t="s">
        <v>1317</v>
      </c>
      <c r="BT26" s="60" t="s">
        <v>367</v>
      </c>
      <c r="BU26" s="67" t="s">
        <v>368</v>
      </c>
      <c r="BV26" s="63" t="s">
        <v>367</v>
      </c>
      <c r="BW26" s="60" t="s">
        <v>367</v>
      </c>
      <c r="BX26" s="61" t="s">
        <v>368</v>
      </c>
      <c r="BY26" s="66" t="s">
        <v>367</v>
      </c>
      <c r="BZ26" s="60" t="s">
        <v>367</v>
      </c>
      <c r="CA26" s="67" t="s">
        <v>368</v>
      </c>
      <c r="CB26" s="69" t="s">
        <v>367</v>
      </c>
      <c r="CC26" s="114" t="e">
        <f>VLOOKUP(A26,Datos!$C$2:$AJ$25,34,0)</f>
        <v>#N/A</v>
      </c>
      <c r="CD26" s="2">
        <f t="shared" si="0"/>
        <v>6</v>
      </c>
    </row>
    <row r="27" spans="1:82" ht="399.95" customHeight="1" x14ac:dyDescent="0.2">
      <c r="A27" s="181" t="s">
        <v>1259</v>
      </c>
      <c r="B27" s="73" t="s">
        <v>1260</v>
      </c>
      <c r="C27" s="51" t="s">
        <v>1261</v>
      </c>
      <c r="D27" s="73" t="s">
        <v>1853</v>
      </c>
      <c r="E27" s="166" t="s">
        <v>38</v>
      </c>
      <c r="F27" s="51" t="s">
        <v>1305</v>
      </c>
      <c r="G27" s="151" t="s">
        <v>649</v>
      </c>
      <c r="H27" s="73" t="s">
        <v>35</v>
      </c>
      <c r="I27" s="73" t="s">
        <v>380</v>
      </c>
      <c r="J27" s="73" t="s">
        <v>52</v>
      </c>
      <c r="K27" s="51" t="s">
        <v>1318</v>
      </c>
      <c r="L27" s="51" t="s">
        <v>1112</v>
      </c>
      <c r="M27" s="51" t="s">
        <v>650</v>
      </c>
      <c r="N27" s="51" t="s">
        <v>383</v>
      </c>
      <c r="O27" s="51" t="s">
        <v>345</v>
      </c>
      <c r="P27" s="51" t="s">
        <v>642</v>
      </c>
      <c r="Q27" s="51" t="s">
        <v>1870</v>
      </c>
      <c r="R27" s="51" t="s">
        <v>643</v>
      </c>
      <c r="S27" s="75" t="s">
        <v>329</v>
      </c>
      <c r="T27" s="152">
        <v>0.2</v>
      </c>
      <c r="U27" s="75" t="s">
        <v>121</v>
      </c>
      <c r="V27" s="152">
        <v>0.4</v>
      </c>
      <c r="W27" s="73" t="s">
        <v>273</v>
      </c>
      <c r="X27" s="51" t="s">
        <v>1319</v>
      </c>
      <c r="Y27" s="75" t="s">
        <v>329</v>
      </c>
      <c r="Z27" s="153">
        <v>5.04E-2</v>
      </c>
      <c r="AA27" s="75" t="s">
        <v>121</v>
      </c>
      <c r="AB27" s="153">
        <v>0.30000000000000004</v>
      </c>
      <c r="AC27" s="73" t="s">
        <v>273</v>
      </c>
      <c r="AD27" s="51" t="s">
        <v>1320</v>
      </c>
      <c r="AE27" s="73" t="s">
        <v>350</v>
      </c>
      <c r="AF27" s="51" t="s">
        <v>351</v>
      </c>
      <c r="AG27" s="51" t="s">
        <v>351</v>
      </c>
      <c r="AH27" s="51" t="s">
        <v>351</v>
      </c>
      <c r="AI27" s="51" t="s">
        <v>351</v>
      </c>
      <c r="AJ27" s="51" t="s">
        <v>351</v>
      </c>
      <c r="AK27" s="51" t="s">
        <v>352</v>
      </c>
      <c r="AL27" s="51" t="s">
        <v>352</v>
      </c>
      <c r="AM27" s="51" t="s">
        <v>352</v>
      </c>
      <c r="AN27" s="51" t="s">
        <v>352</v>
      </c>
      <c r="AO27" s="51" t="s">
        <v>352</v>
      </c>
      <c r="AP27" s="51" t="s">
        <v>1321</v>
      </c>
      <c r="AQ27" s="51" t="s">
        <v>1863</v>
      </c>
      <c r="AR27" s="51" t="s">
        <v>1322</v>
      </c>
      <c r="AS27" s="155">
        <v>43350</v>
      </c>
      <c r="AT27" s="61" t="s">
        <v>353</v>
      </c>
      <c r="AU27" s="66" t="s">
        <v>354</v>
      </c>
      <c r="AV27" s="60">
        <v>43593</v>
      </c>
      <c r="AW27" s="67" t="s">
        <v>355</v>
      </c>
      <c r="AX27" s="63" t="s">
        <v>1323</v>
      </c>
      <c r="AY27" s="60">
        <v>43929</v>
      </c>
      <c r="AZ27" s="61" t="s">
        <v>364</v>
      </c>
      <c r="BA27" s="66" t="s">
        <v>1324</v>
      </c>
      <c r="BB27" s="60">
        <v>44245</v>
      </c>
      <c r="BC27" s="67" t="s">
        <v>364</v>
      </c>
      <c r="BD27" s="63" t="s">
        <v>647</v>
      </c>
      <c r="BE27" s="60">
        <v>44300</v>
      </c>
      <c r="BF27" s="61" t="s">
        <v>359</v>
      </c>
      <c r="BG27" s="66" t="s">
        <v>651</v>
      </c>
      <c r="BH27" s="60">
        <v>44537</v>
      </c>
      <c r="BI27" s="67" t="s">
        <v>353</v>
      </c>
      <c r="BJ27" s="63" t="s">
        <v>1315</v>
      </c>
      <c r="BK27" s="60">
        <v>44896</v>
      </c>
      <c r="BL27" s="61" t="s">
        <v>359</v>
      </c>
      <c r="BM27" s="66" t="s">
        <v>1316</v>
      </c>
      <c r="BN27" s="60">
        <v>44897</v>
      </c>
      <c r="BO27" s="67" t="s">
        <v>364</v>
      </c>
      <c r="BP27" s="63" t="s">
        <v>1325</v>
      </c>
      <c r="BQ27" s="60" t="s">
        <v>367</v>
      </c>
      <c r="BR27" s="61" t="s">
        <v>368</v>
      </c>
      <c r="BS27" s="66" t="s">
        <v>367</v>
      </c>
      <c r="BT27" s="60" t="s">
        <v>367</v>
      </c>
      <c r="BU27" s="67" t="s">
        <v>368</v>
      </c>
      <c r="BV27" s="63" t="s">
        <v>367</v>
      </c>
      <c r="BW27" s="60" t="s">
        <v>367</v>
      </c>
      <c r="BX27" s="61" t="s">
        <v>368</v>
      </c>
      <c r="BY27" s="66" t="s">
        <v>367</v>
      </c>
      <c r="BZ27" s="60" t="s">
        <v>367</v>
      </c>
      <c r="CA27" s="67" t="s">
        <v>368</v>
      </c>
      <c r="CB27" s="69" t="s">
        <v>367</v>
      </c>
      <c r="CC27" s="114" t="e">
        <f>VLOOKUP(A27,Datos!$C$2:$AJ$25,34,0)</f>
        <v>#N/A</v>
      </c>
      <c r="CD27" s="2">
        <f t="shared" si="0"/>
        <v>8</v>
      </c>
    </row>
    <row r="28" spans="1:82" ht="399.95" customHeight="1" x14ac:dyDescent="0.2">
      <c r="A28" s="181" t="s">
        <v>1326</v>
      </c>
      <c r="B28" s="73" t="s">
        <v>1327</v>
      </c>
      <c r="C28" s="51" t="s">
        <v>1328</v>
      </c>
      <c r="D28" s="73" t="s">
        <v>151</v>
      </c>
      <c r="E28" s="166" t="s">
        <v>90</v>
      </c>
      <c r="F28" s="51" t="s">
        <v>1329</v>
      </c>
      <c r="G28" s="151" t="s">
        <v>1330</v>
      </c>
      <c r="H28" s="73" t="s">
        <v>35</v>
      </c>
      <c r="I28" s="73" t="s">
        <v>380</v>
      </c>
      <c r="J28" s="73" t="s">
        <v>78</v>
      </c>
      <c r="K28" s="51" t="s">
        <v>1331</v>
      </c>
      <c r="L28" s="51" t="s">
        <v>1332</v>
      </c>
      <c r="M28" s="51" t="s">
        <v>1333</v>
      </c>
      <c r="N28" s="51" t="s">
        <v>383</v>
      </c>
      <c r="O28" s="51" t="s">
        <v>345</v>
      </c>
      <c r="P28" s="51" t="s">
        <v>384</v>
      </c>
      <c r="Q28" s="51" t="s">
        <v>1868</v>
      </c>
      <c r="R28" s="51" t="s">
        <v>443</v>
      </c>
      <c r="S28" s="75" t="s">
        <v>331</v>
      </c>
      <c r="T28" s="152">
        <v>0.8</v>
      </c>
      <c r="U28" s="75" t="s">
        <v>101</v>
      </c>
      <c r="V28" s="152">
        <v>0.6</v>
      </c>
      <c r="W28" s="73" t="s">
        <v>274</v>
      </c>
      <c r="X28" s="51" t="s">
        <v>1334</v>
      </c>
      <c r="Y28" s="75" t="s">
        <v>329</v>
      </c>
      <c r="Z28" s="153">
        <v>6.2207999999999986E-2</v>
      </c>
      <c r="AA28" s="75" t="s">
        <v>121</v>
      </c>
      <c r="AB28" s="153">
        <v>0.25312499999999999</v>
      </c>
      <c r="AC28" s="73" t="s">
        <v>273</v>
      </c>
      <c r="AD28" s="51" t="s">
        <v>1335</v>
      </c>
      <c r="AE28" s="73" t="s">
        <v>378</v>
      </c>
      <c r="AF28" s="51" t="s">
        <v>1336</v>
      </c>
      <c r="AG28" s="51" t="s">
        <v>1337</v>
      </c>
      <c r="AH28" s="51" t="s">
        <v>1338</v>
      </c>
      <c r="AI28" s="51" t="s">
        <v>1339</v>
      </c>
      <c r="AJ28" s="51" t="s">
        <v>1340</v>
      </c>
      <c r="AK28" s="51" t="s">
        <v>352</v>
      </c>
      <c r="AL28" s="51" t="s">
        <v>352</v>
      </c>
      <c r="AM28" s="51" t="s">
        <v>352</v>
      </c>
      <c r="AN28" s="51" t="s">
        <v>352</v>
      </c>
      <c r="AO28" s="51" t="s">
        <v>352</v>
      </c>
      <c r="AP28" s="51" t="s">
        <v>1341</v>
      </c>
      <c r="AQ28" s="51" t="s">
        <v>1342</v>
      </c>
      <c r="AR28" s="51" t="s">
        <v>1343</v>
      </c>
      <c r="AS28" s="155">
        <v>44911</v>
      </c>
      <c r="AT28" s="61" t="s">
        <v>353</v>
      </c>
      <c r="AU28" s="66" t="s">
        <v>1344</v>
      </c>
      <c r="AV28" s="60" t="s">
        <v>367</v>
      </c>
      <c r="AW28" s="67" t="s">
        <v>368</v>
      </c>
      <c r="AX28" s="63" t="s">
        <v>367</v>
      </c>
      <c r="AY28" s="60" t="s">
        <v>367</v>
      </c>
      <c r="AZ28" s="61" t="s">
        <v>368</v>
      </c>
      <c r="BA28" s="66" t="s">
        <v>367</v>
      </c>
      <c r="BB28" s="60" t="s">
        <v>367</v>
      </c>
      <c r="BC28" s="67" t="s">
        <v>368</v>
      </c>
      <c r="BD28" s="63" t="s">
        <v>367</v>
      </c>
      <c r="BE28" s="60" t="s">
        <v>367</v>
      </c>
      <c r="BF28" s="61" t="s">
        <v>368</v>
      </c>
      <c r="BG28" s="66" t="s">
        <v>367</v>
      </c>
      <c r="BH28" s="60" t="s">
        <v>367</v>
      </c>
      <c r="BI28" s="67" t="s">
        <v>368</v>
      </c>
      <c r="BJ28" s="63" t="s">
        <v>367</v>
      </c>
      <c r="BK28" s="60" t="s">
        <v>367</v>
      </c>
      <c r="BL28" s="61" t="s">
        <v>368</v>
      </c>
      <c r="BM28" s="66" t="s">
        <v>367</v>
      </c>
      <c r="BN28" s="60" t="s">
        <v>367</v>
      </c>
      <c r="BO28" s="67" t="s">
        <v>368</v>
      </c>
      <c r="BP28" s="63" t="s">
        <v>367</v>
      </c>
      <c r="BQ28" s="60" t="s">
        <v>367</v>
      </c>
      <c r="BR28" s="61" t="s">
        <v>368</v>
      </c>
      <c r="BS28" s="66" t="s">
        <v>367</v>
      </c>
      <c r="BT28" s="60" t="s">
        <v>367</v>
      </c>
      <c r="BU28" s="67" t="s">
        <v>368</v>
      </c>
      <c r="BV28" s="63" t="s">
        <v>367</v>
      </c>
      <c r="BW28" s="60" t="s">
        <v>367</v>
      </c>
      <c r="BX28" s="61" t="s">
        <v>368</v>
      </c>
      <c r="BY28" s="66" t="s">
        <v>367</v>
      </c>
      <c r="BZ28" s="60" t="s">
        <v>367</v>
      </c>
      <c r="CA28" s="67" t="s">
        <v>368</v>
      </c>
      <c r="CB28" s="69" t="s">
        <v>367</v>
      </c>
      <c r="CC28" s="114" t="e">
        <f>VLOOKUP(A28,Datos!$C$2:$AJ$25,34,0)</f>
        <v>#N/A</v>
      </c>
      <c r="CD28" s="2">
        <f t="shared" si="0"/>
        <v>22</v>
      </c>
    </row>
    <row r="29" spans="1:82" ht="399.95" customHeight="1" x14ac:dyDescent="0.2">
      <c r="A29" s="181" t="s">
        <v>1326</v>
      </c>
      <c r="B29" s="73" t="s">
        <v>1327</v>
      </c>
      <c r="C29" s="51" t="s">
        <v>1328</v>
      </c>
      <c r="D29" s="73" t="s">
        <v>151</v>
      </c>
      <c r="E29" s="166" t="s">
        <v>90</v>
      </c>
      <c r="F29" s="51" t="s">
        <v>1345</v>
      </c>
      <c r="G29" s="151" t="s">
        <v>920</v>
      </c>
      <c r="H29" s="73" t="s">
        <v>35</v>
      </c>
      <c r="I29" s="73" t="s">
        <v>380</v>
      </c>
      <c r="J29" s="73" t="s">
        <v>78</v>
      </c>
      <c r="K29" s="51" t="s">
        <v>921</v>
      </c>
      <c r="L29" s="51" t="s">
        <v>922</v>
      </c>
      <c r="M29" s="51" t="s">
        <v>923</v>
      </c>
      <c r="N29" s="51" t="s">
        <v>383</v>
      </c>
      <c r="O29" s="51" t="s">
        <v>345</v>
      </c>
      <c r="P29" s="51" t="s">
        <v>384</v>
      </c>
      <c r="Q29" s="51" t="s">
        <v>1868</v>
      </c>
      <c r="R29" s="51" t="s">
        <v>375</v>
      </c>
      <c r="S29" s="75" t="s">
        <v>329</v>
      </c>
      <c r="T29" s="152">
        <v>0.2</v>
      </c>
      <c r="U29" s="75" t="s">
        <v>121</v>
      </c>
      <c r="V29" s="152">
        <v>0.4</v>
      </c>
      <c r="W29" s="73" t="s">
        <v>273</v>
      </c>
      <c r="X29" s="51" t="s">
        <v>924</v>
      </c>
      <c r="Y29" s="75" t="s">
        <v>329</v>
      </c>
      <c r="Z29" s="153">
        <v>3.0239999999999996E-2</v>
      </c>
      <c r="AA29" s="75" t="s">
        <v>121</v>
      </c>
      <c r="AB29" s="153">
        <v>0.22500000000000003</v>
      </c>
      <c r="AC29" s="73" t="s">
        <v>273</v>
      </c>
      <c r="AD29" s="51" t="s">
        <v>925</v>
      </c>
      <c r="AE29" s="73" t="s">
        <v>350</v>
      </c>
      <c r="AF29" s="51" t="s">
        <v>351</v>
      </c>
      <c r="AG29" s="51" t="s">
        <v>351</v>
      </c>
      <c r="AH29" s="51" t="s">
        <v>351</v>
      </c>
      <c r="AI29" s="51" t="s">
        <v>351</v>
      </c>
      <c r="AJ29" s="51" t="s">
        <v>351</v>
      </c>
      <c r="AK29" s="51" t="s">
        <v>352</v>
      </c>
      <c r="AL29" s="51" t="s">
        <v>352</v>
      </c>
      <c r="AM29" s="51" t="s">
        <v>352</v>
      </c>
      <c r="AN29" s="51" t="s">
        <v>352</v>
      </c>
      <c r="AO29" s="51" t="s">
        <v>352</v>
      </c>
      <c r="AP29" s="51" t="s">
        <v>1346</v>
      </c>
      <c r="AQ29" s="51" t="s">
        <v>1347</v>
      </c>
      <c r="AR29" s="51" t="s">
        <v>1348</v>
      </c>
      <c r="AS29" s="155">
        <v>44911</v>
      </c>
      <c r="AT29" s="61" t="s">
        <v>353</v>
      </c>
      <c r="AU29" s="66" t="s">
        <v>1349</v>
      </c>
      <c r="AV29" s="60" t="s">
        <v>367</v>
      </c>
      <c r="AW29" s="67" t="s">
        <v>368</v>
      </c>
      <c r="AX29" s="63" t="s">
        <v>367</v>
      </c>
      <c r="AY29" s="60" t="s">
        <v>367</v>
      </c>
      <c r="AZ29" s="61" t="s">
        <v>368</v>
      </c>
      <c r="BA29" s="66" t="s">
        <v>367</v>
      </c>
      <c r="BB29" s="60" t="s">
        <v>367</v>
      </c>
      <c r="BC29" s="67" t="s">
        <v>368</v>
      </c>
      <c r="BD29" s="63" t="s">
        <v>367</v>
      </c>
      <c r="BE29" s="60" t="s">
        <v>367</v>
      </c>
      <c r="BF29" s="61" t="s">
        <v>368</v>
      </c>
      <c r="BG29" s="66" t="s">
        <v>367</v>
      </c>
      <c r="BH29" s="60" t="s">
        <v>367</v>
      </c>
      <c r="BI29" s="67" t="s">
        <v>368</v>
      </c>
      <c r="BJ29" s="63" t="s">
        <v>367</v>
      </c>
      <c r="BK29" s="60" t="s">
        <v>367</v>
      </c>
      <c r="BL29" s="61" t="s">
        <v>368</v>
      </c>
      <c r="BM29" s="66" t="s">
        <v>367</v>
      </c>
      <c r="BN29" s="60" t="s">
        <v>367</v>
      </c>
      <c r="BO29" s="67" t="s">
        <v>368</v>
      </c>
      <c r="BP29" s="63" t="s">
        <v>367</v>
      </c>
      <c r="BQ29" s="60" t="s">
        <v>367</v>
      </c>
      <c r="BR29" s="61" t="s">
        <v>368</v>
      </c>
      <c r="BS29" s="66" t="s">
        <v>367</v>
      </c>
      <c r="BT29" s="60" t="s">
        <v>367</v>
      </c>
      <c r="BU29" s="67" t="s">
        <v>368</v>
      </c>
      <c r="BV29" s="63" t="s">
        <v>367</v>
      </c>
      <c r="BW29" s="60" t="s">
        <v>367</v>
      </c>
      <c r="BX29" s="61" t="s">
        <v>368</v>
      </c>
      <c r="BY29" s="66" t="s">
        <v>367</v>
      </c>
      <c r="BZ29" s="60" t="s">
        <v>367</v>
      </c>
      <c r="CA29" s="67" t="s">
        <v>368</v>
      </c>
      <c r="CB29" s="69" t="s">
        <v>367</v>
      </c>
      <c r="CC29" s="114" t="e">
        <f>VLOOKUP(A29,Datos!$C$2:$AJ$25,34,0)</f>
        <v>#N/A</v>
      </c>
      <c r="CD29" s="2">
        <f t="shared" si="0"/>
        <v>22</v>
      </c>
    </row>
    <row r="30" spans="1:82" ht="399.95" customHeight="1" x14ac:dyDescent="0.2">
      <c r="A30" s="181" t="s">
        <v>1350</v>
      </c>
      <c r="B30" s="73" t="s">
        <v>1351</v>
      </c>
      <c r="C30" s="51" t="s">
        <v>1352</v>
      </c>
      <c r="D30" s="73" t="s">
        <v>1096</v>
      </c>
      <c r="E30" s="166" t="s">
        <v>90</v>
      </c>
      <c r="F30" s="51" t="s">
        <v>1097</v>
      </c>
      <c r="G30" s="151" t="s">
        <v>1098</v>
      </c>
      <c r="H30" s="73" t="s">
        <v>35</v>
      </c>
      <c r="I30" s="73" t="s">
        <v>380</v>
      </c>
      <c r="J30" s="73" t="s">
        <v>78</v>
      </c>
      <c r="K30" s="51" t="s">
        <v>1099</v>
      </c>
      <c r="L30" s="51" t="s">
        <v>1100</v>
      </c>
      <c r="M30" s="51" t="s">
        <v>1101</v>
      </c>
      <c r="N30" s="51" t="s">
        <v>1353</v>
      </c>
      <c r="O30" s="51" t="s">
        <v>345</v>
      </c>
      <c r="P30" s="51" t="s">
        <v>374</v>
      </c>
      <c r="Q30" s="51" t="s">
        <v>1870</v>
      </c>
      <c r="R30" s="51" t="s">
        <v>643</v>
      </c>
      <c r="S30" s="75" t="s">
        <v>327</v>
      </c>
      <c r="T30" s="152">
        <v>0.4</v>
      </c>
      <c r="U30" s="75" t="s">
        <v>121</v>
      </c>
      <c r="V30" s="152">
        <v>0.4</v>
      </c>
      <c r="W30" s="73" t="s">
        <v>84</v>
      </c>
      <c r="X30" s="51" t="s">
        <v>1102</v>
      </c>
      <c r="Y30" s="75" t="s">
        <v>329</v>
      </c>
      <c r="Z30" s="153">
        <v>0.11759999999999998</v>
      </c>
      <c r="AA30" s="75" t="s">
        <v>328</v>
      </c>
      <c r="AB30" s="153">
        <v>0.16875000000000001</v>
      </c>
      <c r="AC30" s="73" t="s">
        <v>273</v>
      </c>
      <c r="AD30" s="51" t="s">
        <v>1103</v>
      </c>
      <c r="AE30" s="73" t="s">
        <v>350</v>
      </c>
      <c r="AF30" s="51" t="s">
        <v>351</v>
      </c>
      <c r="AG30" s="51" t="s">
        <v>351</v>
      </c>
      <c r="AH30" s="51" t="s">
        <v>351</v>
      </c>
      <c r="AI30" s="51" t="s">
        <v>351</v>
      </c>
      <c r="AJ30" s="51" t="s">
        <v>351</v>
      </c>
      <c r="AK30" s="51" t="s">
        <v>352</v>
      </c>
      <c r="AL30" s="51" t="s">
        <v>352</v>
      </c>
      <c r="AM30" s="51" t="s">
        <v>352</v>
      </c>
      <c r="AN30" s="51" t="s">
        <v>352</v>
      </c>
      <c r="AO30" s="51" t="s">
        <v>352</v>
      </c>
      <c r="AP30" s="51" t="s">
        <v>1354</v>
      </c>
      <c r="AQ30" s="51" t="s">
        <v>1104</v>
      </c>
      <c r="AR30" s="51" t="s">
        <v>1355</v>
      </c>
      <c r="AS30" s="155">
        <v>43353</v>
      </c>
      <c r="AT30" s="61" t="s">
        <v>353</v>
      </c>
      <c r="AU30" s="66" t="s">
        <v>1105</v>
      </c>
      <c r="AV30" s="60">
        <v>43612</v>
      </c>
      <c r="AW30" s="67" t="s">
        <v>353</v>
      </c>
      <c r="AX30" s="63" t="s">
        <v>1106</v>
      </c>
      <c r="AY30" s="60">
        <v>43903</v>
      </c>
      <c r="AZ30" s="61" t="s">
        <v>353</v>
      </c>
      <c r="BA30" s="66" t="s">
        <v>1107</v>
      </c>
      <c r="BB30" s="60">
        <v>44246</v>
      </c>
      <c r="BC30" s="67" t="s">
        <v>359</v>
      </c>
      <c r="BD30" s="63" t="s">
        <v>1108</v>
      </c>
      <c r="BE30" s="60">
        <v>44545</v>
      </c>
      <c r="BF30" s="61" t="s">
        <v>353</v>
      </c>
      <c r="BG30" s="66" t="s">
        <v>530</v>
      </c>
      <c r="BH30" s="60">
        <v>44890</v>
      </c>
      <c r="BI30" s="67" t="s">
        <v>359</v>
      </c>
      <c r="BJ30" s="63" t="s">
        <v>1356</v>
      </c>
      <c r="BK30" s="60">
        <v>44895</v>
      </c>
      <c r="BL30" s="61" t="s">
        <v>359</v>
      </c>
      <c r="BM30" s="66" t="s">
        <v>1357</v>
      </c>
      <c r="BN30" s="60">
        <v>44545</v>
      </c>
      <c r="BO30" s="67" t="s">
        <v>368</v>
      </c>
      <c r="BP30" s="63" t="s">
        <v>530</v>
      </c>
      <c r="BQ30" s="60" t="s">
        <v>367</v>
      </c>
      <c r="BR30" s="61" t="s">
        <v>368</v>
      </c>
      <c r="BS30" s="66" t="s">
        <v>367</v>
      </c>
      <c r="BT30" s="60" t="s">
        <v>367</v>
      </c>
      <c r="BU30" s="67" t="s">
        <v>368</v>
      </c>
      <c r="BV30" s="63" t="s">
        <v>367</v>
      </c>
      <c r="BW30" s="60" t="s">
        <v>367</v>
      </c>
      <c r="BX30" s="61" t="s">
        <v>368</v>
      </c>
      <c r="BY30" s="66" t="s">
        <v>367</v>
      </c>
      <c r="BZ30" s="60" t="s">
        <v>367</v>
      </c>
      <c r="CA30" s="67" t="s">
        <v>368</v>
      </c>
      <c r="CB30" s="69" t="s">
        <v>367</v>
      </c>
      <c r="CC30" s="114" t="e">
        <f>VLOOKUP(A30,Datos!$C$2:$AJ$25,34,0)</f>
        <v>#N/A</v>
      </c>
      <c r="CD30" s="2">
        <f t="shared" si="0"/>
        <v>8</v>
      </c>
    </row>
    <row r="31" spans="1:82" ht="399.95" customHeight="1" x14ac:dyDescent="0.2">
      <c r="A31" s="181" t="s">
        <v>1350</v>
      </c>
      <c r="B31" s="73" t="s">
        <v>1351</v>
      </c>
      <c r="C31" s="51" t="s">
        <v>1352</v>
      </c>
      <c r="D31" s="73" t="s">
        <v>1096</v>
      </c>
      <c r="E31" s="166" t="s">
        <v>90</v>
      </c>
      <c r="F31" s="51" t="s">
        <v>1109</v>
      </c>
      <c r="G31" s="151" t="s">
        <v>1110</v>
      </c>
      <c r="H31" s="73" t="s">
        <v>35</v>
      </c>
      <c r="I31" s="73" t="s">
        <v>342</v>
      </c>
      <c r="J31" s="73" t="s">
        <v>78</v>
      </c>
      <c r="K31" s="51" t="s">
        <v>1111</v>
      </c>
      <c r="L31" s="51" t="s">
        <v>1112</v>
      </c>
      <c r="M31" s="51" t="s">
        <v>1113</v>
      </c>
      <c r="N31" s="51" t="s">
        <v>1353</v>
      </c>
      <c r="O31" s="51" t="s">
        <v>345</v>
      </c>
      <c r="P31" s="51" t="s">
        <v>642</v>
      </c>
      <c r="Q31" s="51" t="s">
        <v>1870</v>
      </c>
      <c r="R31" s="51" t="s">
        <v>643</v>
      </c>
      <c r="S31" s="75" t="s">
        <v>327</v>
      </c>
      <c r="T31" s="152">
        <v>0.4</v>
      </c>
      <c r="U31" s="75" t="s">
        <v>121</v>
      </c>
      <c r="V31" s="152">
        <v>0.4</v>
      </c>
      <c r="W31" s="73" t="s">
        <v>84</v>
      </c>
      <c r="X31" s="51" t="s">
        <v>1114</v>
      </c>
      <c r="Y31" s="75" t="s">
        <v>329</v>
      </c>
      <c r="Z31" s="153">
        <v>0.16799999999999998</v>
      </c>
      <c r="AA31" s="75" t="s">
        <v>328</v>
      </c>
      <c r="AB31" s="153">
        <v>0.16875000000000001</v>
      </c>
      <c r="AC31" s="73" t="s">
        <v>273</v>
      </c>
      <c r="AD31" s="51" t="s">
        <v>1115</v>
      </c>
      <c r="AE31" s="73" t="s">
        <v>350</v>
      </c>
      <c r="AF31" s="51" t="s">
        <v>351</v>
      </c>
      <c r="AG31" s="51" t="s">
        <v>351</v>
      </c>
      <c r="AH31" s="51" t="s">
        <v>351</v>
      </c>
      <c r="AI31" s="51" t="s">
        <v>351</v>
      </c>
      <c r="AJ31" s="51" t="s">
        <v>351</v>
      </c>
      <c r="AK31" s="51" t="s">
        <v>352</v>
      </c>
      <c r="AL31" s="51" t="s">
        <v>352</v>
      </c>
      <c r="AM31" s="51" t="s">
        <v>352</v>
      </c>
      <c r="AN31" s="51" t="s">
        <v>352</v>
      </c>
      <c r="AO31" s="51" t="s">
        <v>352</v>
      </c>
      <c r="AP31" s="51" t="s">
        <v>1358</v>
      </c>
      <c r="AQ31" s="51" t="s">
        <v>1116</v>
      </c>
      <c r="AR31" s="51" t="s">
        <v>1359</v>
      </c>
      <c r="AS31" s="155">
        <v>43353</v>
      </c>
      <c r="AT31" s="61" t="s">
        <v>353</v>
      </c>
      <c r="AU31" s="66" t="s">
        <v>1105</v>
      </c>
      <c r="AV31" s="60">
        <v>43612</v>
      </c>
      <c r="AW31" s="67" t="s">
        <v>353</v>
      </c>
      <c r="AX31" s="63" t="s">
        <v>1106</v>
      </c>
      <c r="AY31" s="60">
        <v>43903</v>
      </c>
      <c r="AZ31" s="61" t="s">
        <v>359</v>
      </c>
      <c r="BA31" s="66" t="s">
        <v>1107</v>
      </c>
      <c r="BB31" s="60">
        <v>44246</v>
      </c>
      <c r="BC31" s="67" t="s">
        <v>568</v>
      </c>
      <c r="BD31" s="63" t="s">
        <v>1117</v>
      </c>
      <c r="BE31" s="60">
        <v>44545</v>
      </c>
      <c r="BF31" s="61" t="s">
        <v>353</v>
      </c>
      <c r="BG31" s="66" t="s">
        <v>530</v>
      </c>
      <c r="BH31" s="60">
        <v>44890</v>
      </c>
      <c r="BI31" s="67" t="s">
        <v>359</v>
      </c>
      <c r="BJ31" s="63" t="s">
        <v>1356</v>
      </c>
      <c r="BK31" s="60">
        <v>44895</v>
      </c>
      <c r="BL31" s="61" t="s">
        <v>359</v>
      </c>
      <c r="BM31" s="66" t="s">
        <v>1267</v>
      </c>
      <c r="BN31" s="60" t="s">
        <v>367</v>
      </c>
      <c r="BO31" s="67" t="s">
        <v>368</v>
      </c>
      <c r="BP31" s="63" t="s">
        <v>367</v>
      </c>
      <c r="BQ31" s="60" t="s">
        <v>367</v>
      </c>
      <c r="BR31" s="61" t="s">
        <v>368</v>
      </c>
      <c r="BS31" s="66" t="s">
        <v>367</v>
      </c>
      <c r="BT31" s="60" t="s">
        <v>367</v>
      </c>
      <c r="BU31" s="67" t="s">
        <v>368</v>
      </c>
      <c r="BV31" s="63" t="s">
        <v>367</v>
      </c>
      <c r="BW31" s="60" t="s">
        <v>367</v>
      </c>
      <c r="BX31" s="61" t="s">
        <v>368</v>
      </c>
      <c r="BY31" s="66" t="s">
        <v>367</v>
      </c>
      <c r="BZ31" s="60" t="s">
        <v>367</v>
      </c>
      <c r="CA31" s="67" t="s">
        <v>368</v>
      </c>
      <c r="CB31" s="69" t="s">
        <v>367</v>
      </c>
      <c r="CC31" s="114" t="e">
        <f>VLOOKUP(A31,Datos!$C$2:$AJ$25,34,0)</f>
        <v>#N/A</v>
      </c>
      <c r="CD31" s="2">
        <f t="shared" si="0"/>
        <v>10</v>
      </c>
    </row>
    <row r="32" spans="1:82" ht="399.95" customHeight="1" x14ac:dyDescent="0.2">
      <c r="A32" s="181" t="s">
        <v>1360</v>
      </c>
      <c r="B32" s="73" t="s">
        <v>1361</v>
      </c>
      <c r="C32" s="51" t="s">
        <v>1362</v>
      </c>
      <c r="D32" s="73" t="s">
        <v>125</v>
      </c>
      <c r="E32" s="166" t="s">
        <v>1363</v>
      </c>
      <c r="F32" s="51" t="s">
        <v>1364</v>
      </c>
      <c r="G32" s="151" t="s">
        <v>439</v>
      </c>
      <c r="H32" s="73" t="s">
        <v>35</v>
      </c>
      <c r="I32" s="73" t="s">
        <v>380</v>
      </c>
      <c r="J32" s="73" t="s">
        <v>78</v>
      </c>
      <c r="K32" s="51" t="s">
        <v>440</v>
      </c>
      <c r="L32" s="51" t="s">
        <v>441</v>
      </c>
      <c r="M32" s="51" t="s">
        <v>442</v>
      </c>
      <c r="N32" s="51" t="s">
        <v>383</v>
      </c>
      <c r="O32" s="51" t="s">
        <v>345</v>
      </c>
      <c r="P32" s="51" t="s">
        <v>384</v>
      </c>
      <c r="Q32" s="51" t="s">
        <v>1869</v>
      </c>
      <c r="R32" s="51" t="s">
        <v>443</v>
      </c>
      <c r="S32" s="75" t="s">
        <v>331</v>
      </c>
      <c r="T32" s="152">
        <v>0.8</v>
      </c>
      <c r="U32" s="75" t="s">
        <v>51</v>
      </c>
      <c r="V32" s="152">
        <v>1</v>
      </c>
      <c r="W32" s="73" t="s">
        <v>275</v>
      </c>
      <c r="X32" s="51" t="s">
        <v>444</v>
      </c>
      <c r="Y32" s="75" t="s">
        <v>327</v>
      </c>
      <c r="Z32" s="153">
        <v>0.2016</v>
      </c>
      <c r="AA32" s="75" t="s">
        <v>77</v>
      </c>
      <c r="AB32" s="153">
        <v>0.75</v>
      </c>
      <c r="AC32" s="73" t="s">
        <v>274</v>
      </c>
      <c r="AD32" s="51" t="s">
        <v>445</v>
      </c>
      <c r="AE32" s="73" t="s">
        <v>378</v>
      </c>
      <c r="AF32" s="51" t="s">
        <v>351</v>
      </c>
      <c r="AG32" s="51" t="s">
        <v>351</v>
      </c>
      <c r="AH32" s="51" t="s">
        <v>351</v>
      </c>
      <c r="AI32" s="51" t="s">
        <v>351</v>
      </c>
      <c r="AJ32" s="51" t="s">
        <v>351</v>
      </c>
      <c r="AK32" s="51" t="s">
        <v>1365</v>
      </c>
      <c r="AL32" s="51" t="s">
        <v>1366</v>
      </c>
      <c r="AM32" s="51" t="s">
        <v>1367</v>
      </c>
      <c r="AN32" s="51" t="s">
        <v>1368</v>
      </c>
      <c r="AO32" s="51" t="s">
        <v>1369</v>
      </c>
      <c r="AP32" s="51" t="s">
        <v>1370</v>
      </c>
      <c r="AQ32" s="51" t="s">
        <v>447</v>
      </c>
      <c r="AR32" s="51" t="s">
        <v>1371</v>
      </c>
      <c r="AS32" s="155">
        <v>43350</v>
      </c>
      <c r="AT32" s="61" t="s">
        <v>353</v>
      </c>
      <c r="AU32" s="66" t="s">
        <v>388</v>
      </c>
      <c r="AV32" s="60">
        <v>43593</v>
      </c>
      <c r="AW32" s="67" t="s">
        <v>353</v>
      </c>
      <c r="AX32" s="63" t="s">
        <v>448</v>
      </c>
      <c r="AY32" s="60">
        <v>43755</v>
      </c>
      <c r="AZ32" s="61" t="s">
        <v>449</v>
      </c>
      <c r="BA32" s="66" t="s">
        <v>450</v>
      </c>
      <c r="BB32" s="60">
        <v>43917</v>
      </c>
      <c r="BC32" s="67" t="s">
        <v>353</v>
      </c>
      <c r="BD32" s="63" t="s">
        <v>451</v>
      </c>
      <c r="BE32" s="60">
        <v>44169</v>
      </c>
      <c r="BF32" s="61" t="s">
        <v>390</v>
      </c>
      <c r="BG32" s="66" t="s">
        <v>452</v>
      </c>
      <c r="BH32" s="60">
        <v>44249</v>
      </c>
      <c r="BI32" s="67" t="s">
        <v>404</v>
      </c>
      <c r="BJ32" s="63" t="s">
        <v>453</v>
      </c>
      <c r="BK32" s="60">
        <v>44545</v>
      </c>
      <c r="BL32" s="61" t="s">
        <v>353</v>
      </c>
      <c r="BM32" s="66" t="s">
        <v>454</v>
      </c>
      <c r="BN32" s="60">
        <v>44797</v>
      </c>
      <c r="BO32" s="67" t="s">
        <v>481</v>
      </c>
      <c r="BP32" s="63" t="s">
        <v>1202</v>
      </c>
      <c r="BQ32" s="60">
        <v>44897</v>
      </c>
      <c r="BR32" s="61" t="s">
        <v>412</v>
      </c>
      <c r="BS32" s="66" t="s">
        <v>1372</v>
      </c>
      <c r="BT32" s="60" t="s">
        <v>367</v>
      </c>
      <c r="BU32" s="67" t="s">
        <v>368</v>
      </c>
      <c r="BV32" s="63" t="s">
        <v>367</v>
      </c>
      <c r="BW32" s="60" t="s">
        <v>367</v>
      </c>
      <c r="BX32" s="61" t="s">
        <v>368</v>
      </c>
      <c r="BY32" s="66" t="s">
        <v>367</v>
      </c>
      <c r="BZ32" s="60" t="s">
        <v>367</v>
      </c>
      <c r="CA32" s="67" t="s">
        <v>368</v>
      </c>
      <c r="CB32" s="69" t="s">
        <v>367</v>
      </c>
      <c r="CC32" s="114" t="e">
        <f>VLOOKUP(A32,Datos!$C$2:$AJ$25,34,0)</f>
        <v>#N/A</v>
      </c>
      <c r="CD32" s="2">
        <f t="shared" si="0"/>
        <v>6</v>
      </c>
    </row>
    <row r="33" spans="1:82" ht="399.95" customHeight="1" x14ac:dyDescent="0.2">
      <c r="A33" s="181" t="s">
        <v>1360</v>
      </c>
      <c r="B33" s="73" t="s">
        <v>1361</v>
      </c>
      <c r="C33" s="51" t="s">
        <v>1362</v>
      </c>
      <c r="D33" s="73" t="s">
        <v>125</v>
      </c>
      <c r="E33" s="166" t="s">
        <v>1363</v>
      </c>
      <c r="F33" s="51" t="s">
        <v>1364</v>
      </c>
      <c r="G33" s="151" t="s">
        <v>455</v>
      </c>
      <c r="H33" s="73" t="s">
        <v>35</v>
      </c>
      <c r="I33" s="73" t="s">
        <v>380</v>
      </c>
      <c r="J33" s="73" t="s">
        <v>78</v>
      </c>
      <c r="K33" s="51" t="s">
        <v>456</v>
      </c>
      <c r="L33" s="51" t="s">
        <v>457</v>
      </c>
      <c r="M33" s="51" t="s">
        <v>458</v>
      </c>
      <c r="N33" s="51" t="s">
        <v>383</v>
      </c>
      <c r="O33" s="51" t="s">
        <v>345</v>
      </c>
      <c r="P33" s="51" t="s">
        <v>384</v>
      </c>
      <c r="Q33" s="51" t="s">
        <v>1869</v>
      </c>
      <c r="R33" s="51" t="s">
        <v>443</v>
      </c>
      <c r="S33" s="75" t="s">
        <v>330</v>
      </c>
      <c r="T33" s="152">
        <v>0.6</v>
      </c>
      <c r="U33" s="75" t="s">
        <v>77</v>
      </c>
      <c r="V33" s="152">
        <v>0.8</v>
      </c>
      <c r="W33" s="73" t="s">
        <v>274</v>
      </c>
      <c r="X33" s="51" t="s">
        <v>459</v>
      </c>
      <c r="Y33" s="75" t="s">
        <v>327</v>
      </c>
      <c r="Z33" s="153">
        <v>0.252</v>
      </c>
      <c r="AA33" s="75" t="s">
        <v>101</v>
      </c>
      <c r="AB33" s="153">
        <v>0.60000000000000009</v>
      </c>
      <c r="AC33" s="73" t="s">
        <v>84</v>
      </c>
      <c r="AD33" s="51" t="s">
        <v>460</v>
      </c>
      <c r="AE33" s="73" t="s">
        <v>378</v>
      </c>
      <c r="AF33" s="51" t="s">
        <v>351</v>
      </c>
      <c r="AG33" s="51" t="s">
        <v>351</v>
      </c>
      <c r="AH33" s="51" t="s">
        <v>351</v>
      </c>
      <c r="AI33" s="51" t="s">
        <v>351</v>
      </c>
      <c r="AJ33" s="51" t="s">
        <v>351</v>
      </c>
      <c r="AK33" s="51" t="s">
        <v>1373</v>
      </c>
      <c r="AL33" s="51" t="s">
        <v>446</v>
      </c>
      <c r="AM33" s="51" t="s">
        <v>1374</v>
      </c>
      <c r="AN33" s="51" t="s">
        <v>1375</v>
      </c>
      <c r="AO33" s="51" t="s">
        <v>1376</v>
      </c>
      <c r="AP33" s="51" t="s">
        <v>1377</v>
      </c>
      <c r="AQ33" s="51" t="s">
        <v>447</v>
      </c>
      <c r="AR33" s="51" t="s">
        <v>1378</v>
      </c>
      <c r="AS33" s="155">
        <v>43350</v>
      </c>
      <c r="AT33" s="61" t="s">
        <v>353</v>
      </c>
      <c r="AU33" s="66" t="s">
        <v>388</v>
      </c>
      <c r="AV33" s="60">
        <v>43594</v>
      </c>
      <c r="AW33" s="67" t="s">
        <v>353</v>
      </c>
      <c r="AX33" s="63" t="s">
        <v>461</v>
      </c>
      <c r="AY33" s="60">
        <v>43917</v>
      </c>
      <c r="AZ33" s="61" t="s">
        <v>359</v>
      </c>
      <c r="BA33" s="66" t="s">
        <v>462</v>
      </c>
      <c r="BB33" s="60">
        <v>44249</v>
      </c>
      <c r="BC33" s="67" t="s">
        <v>364</v>
      </c>
      <c r="BD33" s="63" t="s">
        <v>463</v>
      </c>
      <c r="BE33" s="60">
        <v>44545</v>
      </c>
      <c r="BF33" s="61" t="s">
        <v>353</v>
      </c>
      <c r="BG33" s="66" t="s">
        <v>454</v>
      </c>
      <c r="BH33" s="60">
        <v>44897</v>
      </c>
      <c r="BI33" s="67" t="s">
        <v>404</v>
      </c>
      <c r="BJ33" s="63" t="s">
        <v>1379</v>
      </c>
      <c r="BK33" s="60" t="s">
        <v>367</v>
      </c>
      <c r="BL33" s="61" t="s">
        <v>368</v>
      </c>
      <c r="BM33" s="66" t="s">
        <v>367</v>
      </c>
      <c r="BN33" s="60" t="s">
        <v>367</v>
      </c>
      <c r="BO33" s="67" t="s">
        <v>368</v>
      </c>
      <c r="BP33" s="63" t="s">
        <v>367</v>
      </c>
      <c r="BQ33" s="60" t="s">
        <v>367</v>
      </c>
      <c r="BR33" s="61" t="s">
        <v>368</v>
      </c>
      <c r="BS33" s="66" t="s">
        <v>367</v>
      </c>
      <c r="BT33" s="60" t="s">
        <v>367</v>
      </c>
      <c r="BU33" s="67" t="s">
        <v>368</v>
      </c>
      <c r="BV33" s="63" t="s">
        <v>367</v>
      </c>
      <c r="BW33" s="60" t="s">
        <v>367</v>
      </c>
      <c r="BX33" s="61" t="s">
        <v>368</v>
      </c>
      <c r="BY33" s="66" t="s">
        <v>367</v>
      </c>
      <c r="BZ33" s="60" t="s">
        <v>367</v>
      </c>
      <c r="CA33" s="67" t="s">
        <v>368</v>
      </c>
      <c r="CB33" s="69" t="s">
        <v>367</v>
      </c>
      <c r="CC33" s="114" t="e">
        <f>VLOOKUP(A33,Datos!$C$2:$AJ$25,34,0)</f>
        <v>#N/A</v>
      </c>
      <c r="CD33" s="2">
        <f t="shared" si="0"/>
        <v>12</v>
      </c>
    </row>
    <row r="34" spans="1:82" ht="399.95" customHeight="1" x14ac:dyDescent="0.2">
      <c r="A34" s="181" t="s">
        <v>1360</v>
      </c>
      <c r="B34" s="73" t="s">
        <v>1361</v>
      </c>
      <c r="C34" s="51" t="s">
        <v>1362</v>
      </c>
      <c r="D34" s="73" t="s">
        <v>125</v>
      </c>
      <c r="E34" s="166" t="s">
        <v>1363</v>
      </c>
      <c r="F34" s="51" t="s">
        <v>1380</v>
      </c>
      <c r="G34" s="151" t="s">
        <v>464</v>
      </c>
      <c r="H34" s="73" t="s">
        <v>35</v>
      </c>
      <c r="I34" s="73" t="s">
        <v>380</v>
      </c>
      <c r="J34" s="73" t="s">
        <v>78</v>
      </c>
      <c r="K34" s="51" t="s">
        <v>465</v>
      </c>
      <c r="L34" s="51" t="s">
        <v>441</v>
      </c>
      <c r="M34" s="51" t="s">
        <v>466</v>
      </c>
      <c r="N34" s="51" t="s">
        <v>383</v>
      </c>
      <c r="O34" s="51" t="s">
        <v>345</v>
      </c>
      <c r="P34" s="51" t="s">
        <v>384</v>
      </c>
      <c r="Q34" s="51" t="s">
        <v>1868</v>
      </c>
      <c r="R34" s="51" t="s">
        <v>375</v>
      </c>
      <c r="S34" s="75" t="s">
        <v>331</v>
      </c>
      <c r="T34" s="152">
        <v>0.8</v>
      </c>
      <c r="U34" s="75" t="s">
        <v>77</v>
      </c>
      <c r="V34" s="152">
        <v>0.8</v>
      </c>
      <c r="W34" s="73" t="s">
        <v>274</v>
      </c>
      <c r="X34" s="51" t="s">
        <v>467</v>
      </c>
      <c r="Y34" s="75" t="s">
        <v>327</v>
      </c>
      <c r="Z34" s="153">
        <v>0.33599999999999997</v>
      </c>
      <c r="AA34" s="75" t="s">
        <v>101</v>
      </c>
      <c r="AB34" s="153">
        <v>0.45000000000000007</v>
      </c>
      <c r="AC34" s="73" t="s">
        <v>84</v>
      </c>
      <c r="AD34" s="51" t="s">
        <v>468</v>
      </c>
      <c r="AE34" s="73" t="s">
        <v>378</v>
      </c>
      <c r="AF34" s="51" t="s">
        <v>351</v>
      </c>
      <c r="AG34" s="51" t="s">
        <v>351</v>
      </c>
      <c r="AH34" s="51" t="s">
        <v>351</v>
      </c>
      <c r="AI34" s="51" t="s">
        <v>351</v>
      </c>
      <c r="AJ34" s="51" t="s">
        <v>351</v>
      </c>
      <c r="AK34" s="51" t="s">
        <v>1381</v>
      </c>
      <c r="AL34" s="51" t="s">
        <v>494</v>
      </c>
      <c r="AM34" s="51" t="s">
        <v>1367</v>
      </c>
      <c r="AN34" s="51" t="s">
        <v>1382</v>
      </c>
      <c r="AO34" s="51" t="s">
        <v>1383</v>
      </c>
      <c r="AP34" s="51" t="s">
        <v>1384</v>
      </c>
      <c r="AQ34" s="51" t="s">
        <v>447</v>
      </c>
      <c r="AR34" s="51" t="s">
        <v>1385</v>
      </c>
      <c r="AS34" s="155">
        <v>43350</v>
      </c>
      <c r="AT34" s="61" t="s">
        <v>353</v>
      </c>
      <c r="AU34" s="66" t="s">
        <v>388</v>
      </c>
      <c r="AV34" s="60">
        <v>43594</v>
      </c>
      <c r="AW34" s="67" t="s">
        <v>353</v>
      </c>
      <c r="AX34" s="63" t="s">
        <v>469</v>
      </c>
      <c r="AY34" s="60">
        <v>43917</v>
      </c>
      <c r="AZ34" s="61" t="s">
        <v>412</v>
      </c>
      <c r="BA34" s="66" t="s">
        <v>470</v>
      </c>
      <c r="BB34" s="60">
        <v>44022</v>
      </c>
      <c r="BC34" s="67" t="s">
        <v>359</v>
      </c>
      <c r="BD34" s="63" t="s">
        <v>471</v>
      </c>
      <c r="BE34" s="60">
        <v>44169</v>
      </c>
      <c r="BF34" s="61" t="s">
        <v>353</v>
      </c>
      <c r="BG34" s="66" t="s">
        <v>472</v>
      </c>
      <c r="BH34" s="60">
        <v>44249</v>
      </c>
      <c r="BI34" s="67" t="s">
        <v>404</v>
      </c>
      <c r="BJ34" s="63" t="s">
        <v>473</v>
      </c>
      <c r="BK34" s="60">
        <v>44321</v>
      </c>
      <c r="BL34" s="61" t="s">
        <v>361</v>
      </c>
      <c r="BM34" s="66" t="s">
        <v>474</v>
      </c>
      <c r="BN34" s="60">
        <v>44449</v>
      </c>
      <c r="BO34" s="67" t="s">
        <v>364</v>
      </c>
      <c r="BP34" s="63" t="s">
        <v>475</v>
      </c>
      <c r="BQ34" s="60">
        <v>44545</v>
      </c>
      <c r="BR34" s="61" t="s">
        <v>353</v>
      </c>
      <c r="BS34" s="66" t="s">
        <v>454</v>
      </c>
      <c r="BT34" s="60">
        <v>44897</v>
      </c>
      <c r="BU34" s="67" t="s">
        <v>412</v>
      </c>
      <c r="BV34" s="63" t="s">
        <v>1386</v>
      </c>
      <c r="BW34" s="60" t="s">
        <v>367</v>
      </c>
      <c r="BX34" s="61" t="s">
        <v>368</v>
      </c>
      <c r="BY34" s="66" t="s">
        <v>367</v>
      </c>
      <c r="BZ34" s="60" t="s">
        <v>367</v>
      </c>
      <c r="CA34" s="67" t="s">
        <v>368</v>
      </c>
      <c r="CB34" s="69" t="s">
        <v>367</v>
      </c>
      <c r="CC34" s="114" t="e">
        <f>VLOOKUP(A34,Datos!$C$2:$AJ$25,34,0)</f>
        <v>#N/A</v>
      </c>
      <c r="CD34" s="2">
        <f t="shared" si="0"/>
        <v>4</v>
      </c>
    </row>
    <row r="35" spans="1:82" ht="399.95" customHeight="1" x14ac:dyDescent="0.2">
      <c r="A35" s="181" t="s">
        <v>1360</v>
      </c>
      <c r="B35" s="73" t="s">
        <v>1361</v>
      </c>
      <c r="C35" s="51" t="s">
        <v>1362</v>
      </c>
      <c r="D35" s="73" t="s">
        <v>125</v>
      </c>
      <c r="E35" s="166" t="s">
        <v>1363</v>
      </c>
      <c r="F35" s="51" t="s">
        <v>1364</v>
      </c>
      <c r="G35" s="151" t="s">
        <v>476</v>
      </c>
      <c r="H35" s="73" t="s">
        <v>63</v>
      </c>
      <c r="I35" s="73" t="s">
        <v>372</v>
      </c>
      <c r="J35" s="73" t="s">
        <v>78</v>
      </c>
      <c r="K35" s="51" t="s">
        <v>477</v>
      </c>
      <c r="L35" s="51" t="s">
        <v>457</v>
      </c>
      <c r="M35" s="51" t="s">
        <v>442</v>
      </c>
      <c r="N35" s="51" t="s">
        <v>383</v>
      </c>
      <c r="O35" s="51" t="s">
        <v>345</v>
      </c>
      <c r="P35" s="51" t="s">
        <v>384</v>
      </c>
      <c r="Q35" s="51" t="s">
        <v>1869</v>
      </c>
      <c r="R35" s="51" t="s">
        <v>443</v>
      </c>
      <c r="S35" s="75" t="s">
        <v>329</v>
      </c>
      <c r="T35" s="152">
        <v>0.2</v>
      </c>
      <c r="U35" s="75" t="s">
        <v>51</v>
      </c>
      <c r="V35" s="152">
        <v>1</v>
      </c>
      <c r="W35" s="73" t="s">
        <v>275</v>
      </c>
      <c r="X35" s="51" t="s">
        <v>478</v>
      </c>
      <c r="Y35" s="75" t="s">
        <v>329</v>
      </c>
      <c r="Z35" s="153">
        <v>5.04E-2</v>
      </c>
      <c r="AA35" s="75" t="s">
        <v>51</v>
      </c>
      <c r="AB35" s="153">
        <v>1</v>
      </c>
      <c r="AC35" s="73" t="s">
        <v>275</v>
      </c>
      <c r="AD35" s="51" t="s">
        <v>479</v>
      </c>
      <c r="AE35" s="73" t="s">
        <v>378</v>
      </c>
      <c r="AF35" s="51" t="s">
        <v>351</v>
      </c>
      <c r="AG35" s="51" t="s">
        <v>351</v>
      </c>
      <c r="AH35" s="51" t="s">
        <v>351</v>
      </c>
      <c r="AI35" s="51" t="s">
        <v>351</v>
      </c>
      <c r="AJ35" s="51" t="s">
        <v>351</v>
      </c>
      <c r="AK35" s="51" t="s">
        <v>1365</v>
      </c>
      <c r="AL35" s="51" t="s">
        <v>1366</v>
      </c>
      <c r="AM35" s="51" t="s">
        <v>1367</v>
      </c>
      <c r="AN35" s="51" t="s">
        <v>1368</v>
      </c>
      <c r="AO35" s="51" t="s">
        <v>1369</v>
      </c>
      <c r="AP35" s="51" t="s">
        <v>1387</v>
      </c>
      <c r="AQ35" s="51" t="s">
        <v>447</v>
      </c>
      <c r="AR35" s="51" t="s">
        <v>1388</v>
      </c>
      <c r="AS35" s="155">
        <v>43496</v>
      </c>
      <c r="AT35" s="61" t="s">
        <v>353</v>
      </c>
      <c r="AU35" s="66" t="s">
        <v>388</v>
      </c>
      <c r="AV35" s="60">
        <v>43593</v>
      </c>
      <c r="AW35" s="67" t="s">
        <v>353</v>
      </c>
      <c r="AX35" s="63" t="s">
        <v>480</v>
      </c>
      <c r="AY35" s="60">
        <v>43755</v>
      </c>
      <c r="AZ35" s="61" t="s">
        <v>481</v>
      </c>
      <c r="BA35" s="66" t="s">
        <v>482</v>
      </c>
      <c r="BB35" s="60">
        <v>43917</v>
      </c>
      <c r="BC35" s="67" t="s">
        <v>404</v>
      </c>
      <c r="BD35" s="63" t="s">
        <v>483</v>
      </c>
      <c r="BE35" s="60">
        <v>44022</v>
      </c>
      <c r="BF35" s="61" t="s">
        <v>359</v>
      </c>
      <c r="BG35" s="66" t="s">
        <v>471</v>
      </c>
      <c r="BH35" s="60">
        <v>44084</v>
      </c>
      <c r="BI35" s="67" t="s">
        <v>361</v>
      </c>
      <c r="BJ35" s="63" t="s">
        <v>484</v>
      </c>
      <c r="BK35" s="60">
        <v>44169</v>
      </c>
      <c r="BL35" s="61" t="s">
        <v>485</v>
      </c>
      <c r="BM35" s="66" t="s">
        <v>486</v>
      </c>
      <c r="BN35" s="60">
        <v>44249</v>
      </c>
      <c r="BO35" s="67" t="s">
        <v>404</v>
      </c>
      <c r="BP35" s="63" t="s">
        <v>487</v>
      </c>
      <c r="BQ35" s="60">
        <v>44545</v>
      </c>
      <c r="BR35" s="61" t="s">
        <v>353</v>
      </c>
      <c r="BS35" s="66" t="s">
        <v>488</v>
      </c>
      <c r="BT35" s="60">
        <v>44797</v>
      </c>
      <c r="BU35" s="67" t="s">
        <v>481</v>
      </c>
      <c r="BV35" s="63" t="s">
        <v>1202</v>
      </c>
      <c r="BW35" s="60">
        <v>44897</v>
      </c>
      <c r="BX35" s="61" t="s">
        <v>412</v>
      </c>
      <c r="BY35" s="66" t="s">
        <v>1386</v>
      </c>
      <c r="BZ35" s="60" t="s">
        <v>367</v>
      </c>
      <c r="CA35" s="67" t="s">
        <v>368</v>
      </c>
      <c r="CB35" s="69" t="s">
        <v>367</v>
      </c>
      <c r="CC35" s="114" t="e">
        <f>VLOOKUP(A35,Datos!$C$2:$AJ$25,34,0)</f>
        <v>#N/A</v>
      </c>
      <c r="CD35" s="2">
        <f t="shared" si="0"/>
        <v>2</v>
      </c>
    </row>
    <row r="36" spans="1:82" ht="399.95" customHeight="1" x14ac:dyDescent="0.2">
      <c r="A36" s="181" t="s">
        <v>1360</v>
      </c>
      <c r="B36" s="73" t="s">
        <v>1361</v>
      </c>
      <c r="C36" s="51" t="s">
        <v>1362</v>
      </c>
      <c r="D36" s="73" t="s">
        <v>125</v>
      </c>
      <c r="E36" s="166" t="s">
        <v>1363</v>
      </c>
      <c r="F36" s="51" t="s">
        <v>1380</v>
      </c>
      <c r="G36" s="151" t="s">
        <v>489</v>
      </c>
      <c r="H36" s="73" t="s">
        <v>63</v>
      </c>
      <c r="I36" s="73" t="s">
        <v>372</v>
      </c>
      <c r="J36" s="73" t="s">
        <v>78</v>
      </c>
      <c r="K36" s="51" t="s">
        <v>490</v>
      </c>
      <c r="L36" s="51" t="s">
        <v>457</v>
      </c>
      <c r="M36" s="51" t="s">
        <v>491</v>
      </c>
      <c r="N36" s="51" t="s">
        <v>383</v>
      </c>
      <c r="O36" s="51" t="s">
        <v>345</v>
      </c>
      <c r="P36" s="51" t="s">
        <v>384</v>
      </c>
      <c r="Q36" s="51" t="s">
        <v>1868</v>
      </c>
      <c r="R36" s="51" t="s">
        <v>375</v>
      </c>
      <c r="S36" s="75" t="s">
        <v>329</v>
      </c>
      <c r="T36" s="152">
        <v>0.2</v>
      </c>
      <c r="U36" s="75" t="s">
        <v>51</v>
      </c>
      <c r="V36" s="152">
        <v>1</v>
      </c>
      <c r="W36" s="73" t="s">
        <v>275</v>
      </c>
      <c r="X36" s="51" t="s">
        <v>492</v>
      </c>
      <c r="Y36" s="75" t="s">
        <v>329</v>
      </c>
      <c r="Z36" s="153">
        <v>8.3999999999999991E-2</v>
      </c>
      <c r="AA36" s="75" t="s">
        <v>51</v>
      </c>
      <c r="AB36" s="153">
        <v>1</v>
      </c>
      <c r="AC36" s="73" t="s">
        <v>275</v>
      </c>
      <c r="AD36" s="51" t="s">
        <v>493</v>
      </c>
      <c r="AE36" s="73" t="s">
        <v>378</v>
      </c>
      <c r="AF36" s="51" t="s">
        <v>351</v>
      </c>
      <c r="AG36" s="51" t="s">
        <v>351</v>
      </c>
      <c r="AH36" s="51" t="s">
        <v>351</v>
      </c>
      <c r="AI36" s="51" t="s">
        <v>351</v>
      </c>
      <c r="AJ36" s="51" t="s">
        <v>351</v>
      </c>
      <c r="AK36" s="51" t="s">
        <v>1381</v>
      </c>
      <c r="AL36" s="51" t="s">
        <v>494</v>
      </c>
      <c r="AM36" s="51" t="s">
        <v>1367</v>
      </c>
      <c r="AN36" s="51" t="s">
        <v>1382</v>
      </c>
      <c r="AO36" s="51" t="s">
        <v>1383</v>
      </c>
      <c r="AP36" s="51" t="s">
        <v>1389</v>
      </c>
      <c r="AQ36" s="51" t="s">
        <v>447</v>
      </c>
      <c r="AR36" s="51" t="s">
        <v>1390</v>
      </c>
      <c r="AS36" s="155">
        <v>43496</v>
      </c>
      <c r="AT36" s="61" t="s">
        <v>353</v>
      </c>
      <c r="AU36" s="66" t="s">
        <v>388</v>
      </c>
      <c r="AV36" s="60">
        <v>43594</v>
      </c>
      <c r="AW36" s="67" t="s">
        <v>353</v>
      </c>
      <c r="AX36" s="63" t="s">
        <v>480</v>
      </c>
      <c r="AY36" s="60">
        <v>43917</v>
      </c>
      <c r="AZ36" s="61" t="s">
        <v>404</v>
      </c>
      <c r="BA36" s="66" t="s">
        <v>495</v>
      </c>
      <c r="BB36" s="60">
        <v>44022</v>
      </c>
      <c r="BC36" s="67" t="s">
        <v>359</v>
      </c>
      <c r="BD36" s="63" t="s">
        <v>471</v>
      </c>
      <c r="BE36" s="60">
        <v>44169</v>
      </c>
      <c r="BF36" s="61" t="s">
        <v>481</v>
      </c>
      <c r="BG36" s="66" t="s">
        <v>496</v>
      </c>
      <c r="BH36" s="60">
        <v>44249</v>
      </c>
      <c r="BI36" s="67" t="s">
        <v>353</v>
      </c>
      <c r="BJ36" s="63" t="s">
        <v>497</v>
      </c>
      <c r="BK36" s="60">
        <v>44249</v>
      </c>
      <c r="BL36" s="61" t="s">
        <v>359</v>
      </c>
      <c r="BM36" s="66" t="s">
        <v>498</v>
      </c>
      <c r="BN36" s="60">
        <v>44545</v>
      </c>
      <c r="BO36" s="67" t="s">
        <v>353</v>
      </c>
      <c r="BP36" s="63" t="s">
        <v>488</v>
      </c>
      <c r="BQ36" s="60">
        <v>44897</v>
      </c>
      <c r="BR36" s="61" t="s">
        <v>412</v>
      </c>
      <c r="BS36" s="66" t="s">
        <v>1386</v>
      </c>
      <c r="BT36" s="60" t="s">
        <v>367</v>
      </c>
      <c r="BU36" s="67" t="s">
        <v>368</v>
      </c>
      <c r="BV36" s="63" t="s">
        <v>367</v>
      </c>
      <c r="BW36" s="60" t="s">
        <v>367</v>
      </c>
      <c r="BX36" s="61" t="s">
        <v>368</v>
      </c>
      <c r="BY36" s="66" t="s">
        <v>367</v>
      </c>
      <c r="BZ36" s="60" t="s">
        <v>367</v>
      </c>
      <c r="CA36" s="67" t="s">
        <v>368</v>
      </c>
      <c r="CB36" s="69" t="s">
        <v>367</v>
      </c>
      <c r="CC36" s="114" t="e">
        <f>VLOOKUP(A36,Datos!$C$2:$AJ$25,34,0)</f>
        <v>#N/A</v>
      </c>
      <c r="CD36" s="2">
        <f t="shared" si="0"/>
        <v>6</v>
      </c>
    </row>
    <row r="37" spans="1:82" ht="399.95" customHeight="1" x14ac:dyDescent="0.2">
      <c r="A37" s="181" t="s">
        <v>1360</v>
      </c>
      <c r="B37" s="73" t="s">
        <v>1361</v>
      </c>
      <c r="C37" s="51" t="s">
        <v>1362</v>
      </c>
      <c r="D37" s="73" t="s">
        <v>125</v>
      </c>
      <c r="E37" s="166" t="s">
        <v>1363</v>
      </c>
      <c r="F37" s="51" t="s">
        <v>1391</v>
      </c>
      <c r="G37" s="151" t="s">
        <v>499</v>
      </c>
      <c r="H37" s="73" t="s">
        <v>35</v>
      </c>
      <c r="I37" s="73" t="s">
        <v>380</v>
      </c>
      <c r="J37" s="73" t="s">
        <v>78</v>
      </c>
      <c r="K37" s="51" t="s">
        <v>500</v>
      </c>
      <c r="L37" s="51" t="s">
        <v>501</v>
      </c>
      <c r="M37" s="51" t="s">
        <v>502</v>
      </c>
      <c r="N37" s="51" t="s">
        <v>383</v>
      </c>
      <c r="O37" s="51" t="s">
        <v>345</v>
      </c>
      <c r="P37" s="51" t="s">
        <v>384</v>
      </c>
      <c r="Q37" s="51" t="s">
        <v>1868</v>
      </c>
      <c r="R37" s="51" t="s">
        <v>375</v>
      </c>
      <c r="S37" s="75" t="s">
        <v>330</v>
      </c>
      <c r="T37" s="152">
        <v>0.6</v>
      </c>
      <c r="U37" s="75" t="s">
        <v>77</v>
      </c>
      <c r="V37" s="152">
        <v>0.8</v>
      </c>
      <c r="W37" s="73" t="s">
        <v>274</v>
      </c>
      <c r="X37" s="51" t="s">
        <v>503</v>
      </c>
      <c r="Y37" s="75" t="s">
        <v>327</v>
      </c>
      <c r="Z37" s="153">
        <v>0.252</v>
      </c>
      <c r="AA37" s="75" t="s">
        <v>101</v>
      </c>
      <c r="AB37" s="153">
        <v>0.60000000000000009</v>
      </c>
      <c r="AC37" s="73" t="s">
        <v>84</v>
      </c>
      <c r="AD37" s="51" t="s">
        <v>504</v>
      </c>
      <c r="AE37" s="73" t="s">
        <v>378</v>
      </c>
      <c r="AF37" s="51" t="s">
        <v>351</v>
      </c>
      <c r="AG37" s="51" t="s">
        <v>351</v>
      </c>
      <c r="AH37" s="51" t="s">
        <v>351</v>
      </c>
      <c r="AI37" s="51" t="s">
        <v>351</v>
      </c>
      <c r="AJ37" s="51" t="s">
        <v>351</v>
      </c>
      <c r="AK37" s="51" t="s">
        <v>1392</v>
      </c>
      <c r="AL37" s="51" t="s">
        <v>494</v>
      </c>
      <c r="AM37" s="51" t="s">
        <v>1393</v>
      </c>
      <c r="AN37" s="51" t="s">
        <v>1368</v>
      </c>
      <c r="AO37" s="51" t="s">
        <v>1394</v>
      </c>
      <c r="AP37" s="51" t="s">
        <v>1395</v>
      </c>
      <c r="AQ37" s="51" t="s">
        <v>447</v>
      </c>
      <c r="AR37" s="51" t="s">
        <v>1396</v>
      </c>
      <c r="AS37" s="155">
        <v>43917</v>
      </c>
      <c r="AT37" s="61" t="s">
        <v>353</v>
      </c>
      <c r="AU37" s="66" t="s">
        <v>480</v>
      </c>
      <c r="AV37" s="60">
        <v>44022</v>
      </c>
      <c r="AW37" s="67" t="s">
        <v>359</v>
      </c>
      <c r="AX37" s="63" t="s">
        <v>471</v>
      </c>
      <c r="AY37" s="60">
        <v>44169</v>
      </c>
      <c r="AZ37" s="61" t="s">
        <v>481</v>
      </c>
      <c r="BA37" s="66" t="s">
        <v>505</v>
      </c>
      <c r="BB37" s="60">
        <v>44249</v>
      </c>
      <c r="BC37" s="67" t="s">
        <v>364</v>
      </c>
      <c r="BD37" s="63" t="s">
        <v>506</v>
      </c>
      <c r="BE37" s="60">
        <v>44545</v>
      </c>
      <c r="BF37" s="61" t="s">
        <v>353</v>
      </c>
      <c r="BG37" s="66" t="s">
        <v>507</v>
      </c>
      <c r="BH37" s="60">
        <v>44897</v>
      </c>
      <c r="BI37" s="67" t="s">
        <v>404</v>
      </c>
      <c r="BJ37" s="63" t="s">
        <v>1397</v>
      </c>
      <c r="BK37" s="60" t="s">
        <v>367</v>
      </c>
      <c r="BL37" s="61" t="s">
        <v>368</v>
      </c>
      <c r="BM37" s="66" t="s">
        <v>367</v>
      </c>
      <c r="BN37" s="60" t="s">
        <v>367</v>
      </c>
      <c r="BO37" s="67" t="s">
        <v>368</v>
      </c>
      <c r="BP37" s="63" t="s">
        <v>367</v>
      </c>
      <c r="BQ37" s="60" t="s">
        <v>367</v>
      </c>
      <c r="BR37" s="61" t="s">
        <v>368</v>
      </c>
      <c r="BS37" s="66" t="s">
        <v>367</v>
      </c>
      <c r="BT37" s="60" t="s">
        <v>367</v>
      </c>
      <c r="BU37" s="67" t="s">
        <v>368</v>
      </c>
      <c r="BV37" s="63" t="s">
        <v>367</v>
      </c>
      <c r="BW37" s="60" t="s">
        <v>367</v>
      </c>
      <c r="BX37" s="61" t="s">
        <v>368</v>
      </c>
      <c r="BY37" s="66" t="s">
        <v>367</v>
      </c>
      <c r="BZ37" s="60" t="s">
        <v>367</v>
      </c>
      <c r="CA37" s="67" t="s">
        <v>368</v>
      </c>
      <c r="CB37" s="69" t="s">
        <v>367</v>
      </c>
      <c r="CC37" s="114" t="e">
        <f>VLOOKUP(A37,Datos!$C$2:$AJ$25,34,0)</f>
        <v>#N/A</v>
      </c>
      <c r="CD37" s="2">
        <f t="shared" si="0"/>
        <v>12</v>
      </c>
    </row>
    <row r="38" spans="1:82" ht="399.95" customHeight="1" x14ac:dyDescent="0.2">
      <c r="A38" s="181" t="s">
        <v>1360</v>
      </c>
      <c r="B38" s="73" t="s">
        <v>1361</v>
      </c>
      <c r="C38" s="51" t="s">
        <v>1362</v>
      </c>
      <c r="D38" s="73" t="s">
        <v>125</v>
      </c>
      <c r="E38" s="166" t="s">
        <v>1363</v>
      </c>
      <c r="F38" s="51" t="s">
        <v>1398</v>
      </c>
      <c r="G38" s="151" t="s">
        <v>508</v>
      </c>
      <c r="H38" s="73" t="s">
        <v>35</v>
      </c>
      <c r="I38" s="73" t="s">
        <v>380</v>
      </c>
      <c r="J38" s="73" t="s">
        <v>78</v>
      </c>
      <c r="K38" s="51" t="s">
        <v>509</v>
      </c>
      <c r="L38" s="51" t="s">
        <v>510</v>
      </c>
      <c r="M38" s="51" t="s">
        <v>511</v>
      </c>
      <c r="N38" s="51" t="s">
        <v>383</v>
      </c>
      <c r="O38" s="51" t="s">
        <v>345</v>
      </c>
      <c r="P38" s="51" t="s">
        <v>384</v>
      </c>
      <c r="Q38" s="51" t="s">
        <v>1868</v>
      </c>
      <c r="R38" s="51" t="s">
        <v>375</v>
      </c>
      <c r="S38" s="75" t="s">
        <v>331</v>
      </c>
      <c r="T38" s="152">
        <v>0.8</v>
      </c>
      <c r="U38" s="75" t="s">
        <v>77</v>
      </c>
      <c r="V38" s="152">
        <v>0.8</v>
      </c>
      <c r="W38" s="73" t="s">
        <v>274</v>
      </c>
      <c r="X38" s="51" t="s">
        <v>512</v>
      </c>
      <c r="Y38" s="75" t="s">
        <v>327</v>
      </c>
      <c r="Z38" s="153">
        <v>0.2016</v>
      </c>
      <c r="AA38" s="75" t="s">
        <v>101</v>
      </c>
      <c r="AB38" s="153">
        <v>0.60000000000000009</v>
      </c>
      <c r="AC38" s="73" t="s">
        <v>84</v>
      </c>
      <c r="AD38" s="51" t="s">
        <v>513</v>
      </c>
      <c r="AE38" s="73" t="s">
        <v>378</v>
      </c>
      <c r="AF38" s="51" t="s">
        <v>351</v>
      </c>
      <c r="AG38" s="51" t="s">
        <v>351</v>
      </c>
      <c r="AH38" s="51" t="s">
        <v>351</v>
      </c>
      <c r="AI38" s="51" t="s">
        <v>351</v>
      </c>
      <c r="AJ38" s="51" t="s">
        <v>351</v>
      </c>
      <c r="AK38" s="51" t="s">
        <v>1399</v>
      </c>
      <c r="AL38" s="51" t="s">
        <v>514</v>
      </c>
      <c r="AM38" s="51" t="s">
        <v>1400</v>
      </c>
      <c r="AN38" s="51" t="s">
        <v>1401</v>
      </c>
      <c r="AO38" s="51" t="s">
        <v>1522</v>
      </c>
      <c r="AP38" s="51" t="s">
        <v>1819</v>
      </c>
      <c r="AQ38" s="51" t="s">
        <v>447</v>
      </c>
      <c r="AR38" s="51" t="s">
        <v>1820</v>
      </c>
      <c r="AS38" s="155">
        <v>43917</v>
      </c>
      <c r="AT38" s="61" t="s">
        <v>353</v>
      </c>
      <c r="AU38" s="66" t="s">
        <v>515</v>
      </c>
      <c r="AV38" s="60">
        <v>44169</v>
      </c>
      <c r="AW38" s="67" t="s">
        <v>481</v>
      </c>
      <c r="AX38" s="63" t="s">
        <v>516</v>
      </c>
      <c r="AY38" s="60">
        <v>44249</v>
      </c>
      <c r="AZ38" s="61" t="s">
        <v>404</v>
      </c>
      <c r="BA38" s="66" t="s">
        <v>517</v>
      </c>
      <c r="BB38" s="60">
        <v>44375</v>
      </c>
      <c r="BC38" s="67" t="s">
        <v>518</v>
      </c>
      <c r="BD38" s="63" t="s">
        <v>519</v>
      </c>
      <c r="BE38" s="60">
        <v>44449</v>
      </c>
      <c r="BF38" s="61" t="s">
        <v>359</v>
      </c>
      <c r="BG38" s="66" t="s">
        <v>520</v>
      </c>
      <c r="BH38" s="60">
        <v>44545</v>
      </c>
      <c r="BI38" s="67" t="s">
        <v>353</v>
      </c>
      <c r="BJ38" s="63" t="s">
        <v>507</v>
      </c>
      <c r="BK38" s="60">
        <v>44897</v>
      </c>
      <c r="BL38" s="61" t="s">
        <v>412</v>
      </c>
      <c r="BM38" s="66" t="s">
        <v>1402</v>
      </c>
      <c r="BN38" s="60" t="s">
        <v>367</v>
      </c>
      <c r="BO38" s="67" t="s">
        <v>368</v>
      </c>
      <c r="BP38" s="63" t="s">
        <v>367</v>
      </c>
      <c r="BQ38" s="60" t="s">
        <v>367</v>
      </c>
      <c r="BR38" s="61" t="s">
        <v>368</v>
      </c>
      <c r="BS38" s="66" t="s">
        <v>367</v>
      </c>
      <c r="BT38" s="60" t="s">
        <v>367</v>
      </c>
      <c r="BU38" s="67" t="s">
        <v>368</v>
      </c>
      <c r="BV38" s="63" t="s">
        <v>367</v>
      </c>
      <c r="BW38" s="60" t="s">
        <v>367</v>
      </c>
      <c r="BX38" s="61" t="s">
        <v>368</v>
      </c>
      <c r="BY38" s="66" t="s">
        <v>367</v>
      </c>
      <c r="BZ38" s="60" t="s">
        <v>367</v>
      </c>
      <c r="CA38" s="67" t="s">
        <v>368</v>
      </c>
      <c r="CB38" s="69" t="s">
        <v>367</v>
      </c>
      <c r="CC38" s="114" t="e">
        <f>VLOOKUP(A38,Datos!$C$2:$AJ$25,34,0)</f>
        <v>#N/A</v>
      </c>
      <c r="CD38" s="2">
        <f t="shared" si="0"/>
        <v>10</v>
      </c>
    </row>
    <row r="39" spans="1:82" ht="399.95" customHeight="1" x14ac:dyDescent="0.2">
      <c r="A39" s="181" t="s">
        <v>190</v>
      </c>
      <c r="B39" s="73" t="s">
        <v>1403</v>
      </c>
      <c r="C39" s="51" t="s">
        <v>1404</v>
      </c>
      <c r="D39" s="73" t="s">
        <v>1825</v>
      </c>
      <c r="E39" s="166" t="s">
        <v>1363</v>
      </c>
      <c r="F39" s="51" t="s">
        <v>1405</v>
      </c>
      <c r="G39" s="151" t="s">
        <v>652</v>
      </c>
      <c r="H39" s="73" t="s">
        <v>35</v>
      </c>
      <c r="I39" s="73" t="s">
        <v>380</v>
      </c>
      <c r="J39" s="73" t="s">
        <v>78</v>
      </c>
      <c r="K39" s="51" t="s">
        <v>653</v>
      </c>
      <c r="L39" s="51" t="s">
        <v>654</v>
      </c>
      <c r="M39" s="51" t="s">
        <v>655</v>
      </c>
      <c r="N39" s="51" t="s">
        <v>383</v>
      </c>
      <c r="O39" s="51" t="s">
        <v>345</v>
      </c>
      <c r="P39" s="51" t="s">
        <v>656</v>
      </c>
      <c r="Q39" s="51" t="s">
        <v>1868</v>
      </c>
      <c r="R39" s="51" t="s">
        <v>375</v>
      </c>
      <c r="S39" s="75" t="s">
        <v>327</v>
      </c>
      <c r="T39" s="152">
        <v>0.4</v>
      </c>
      <c r="U39" s="75" t="s">
        <v>121</v>
      </c>
      <c r="V39" s="152">
        <v>0.4</v>
      </c>
      <c r="W39" s="73" t="s">
        <v>84</v>
      </c>
      <c r="X39" s="51" t="s">
        <v>657</v>
      </c>
      <c r="Y39" s="75" t="s">
        <v>329</v>
      </c>
      <c r="Z39" s="153">
        <v>0.16799999999999998</v>
      </c>
      <c r="AA39" s="75" t="s">
        <v>328</v>
      </c>
      <c r="AB39" s="153">
        <v>0.16875000000000001</v>
      </c>
      <c r="AC39" s="73" t="s">
        <v>273</v>
      </c>
      <c r="AD39" s="51" t="s">
        <v>386</v>
      </c>
      <c r="AE39" s="73" t="s">
        <v>350</v>
      </c>
      <c r="AF39" s="51" t="s">
        <v>351</v>
      </c>
      <c r="AG39" s="51" t="s">
        <v>351</v>
      </c>
      <c r="AH39" s="51" t="s">
        <v>351</v>
      </c>
      <c r="AI39" s="51" t="s">
        <v>351</v>
      </c>
      <c r="AJ39" s="51" t="s">
        <v>351</v>
      </c>
      <c r="AK39" s="51" t="s">
        <v>352</v>
      </c>
      <c r="AL39" s="51" t="s">
        <v>352</v>
      </c>
      <c r="AM39" s="51" t="s">
        <v>352</v>
      </c>
      <c r="AN39" s="51" t="s">
        <v>352</v>
      </c>
      <c r="AO39" s="51" t="s">
        <v>352</v>
      </c>
      <c r="AP39" s="51" t="s">
        <v>658</v>
      </c>
      <c r="AQ39" s="51" t="s">
        <v>1826</v>
      </c>
      <c r="AR39" s="51" t="s">
        <v>659</v>
      </c>
      <c r="AS39" s="155">
        <v>43349</v>
      </c>
      <c r="AT39" s="61" t="s">
        <v>353</v>
      </c>
      <c r="AU39" s="66" t="s">
        <v>603</v>
      </c>
      <c r="AV39" s="60">
        <v>43592</v>
      </c>
      <c r="AW39" s="67" t="s">
        <v>361</v>
      </c>
      <c r="AX39" s="63" t="s">
        <v>660</v>
      </c>
      <c r="AY39" s="60">
        <v>43776</v>
      </c>
      <c r="AZ39" s="61" t="s">
        <v>661</v>
      </c>
      <c r="BA39" s="66" t="s">
        <v>662</v>
      </c>
      <c r="BB39" s="60">
        <v>43902</v>
      </c>
      <c r="BC39" s="67" t="s">
        <v>663</v>
      </c>
      <c r="BD39" s="63" t="s">
        <v>664</v>
      </c>
      <c r="BE39" s="60">
        <v>44112</v>
      </c>
      <c r="BF39" s="61" t="s">
        <v>604</v>
      </c>
      <c r="BG39" s="66" t="s">
        <v>665</v>
      </c>
      <c r="BH39" s="60">
        <v>44168</v>
      </c>
      <c r="BI39" s="67" t="s">
        <v>361</v>
      </c>
      <c r="BJ39" s="63" t="s">
        <v>666</v>
      </c>
      <c r="BK39" s="60">
        <v>44251</v>
      </c>
      <c r="BL39" s="61" t="s">
        <v>359</v>
      </c>
      <c r="BM39" s="66" t="s">
        <v>667</v>
      </c>
      <c r="BN39" s="60">
        <v>44533</v>
      </c>
      <c r="BO39" s="67" t="s">
        <v>353</v>
      </c>
      <c r="BP39" s="63" t="s">
        <v>668</v>
      </c>
      <c r="BQ39" s="60">
        <v>44898</v>
      </c>
      <c r="BR39" s="61" t="s">
        <v>353</v>
      </c>
      <c r="BS39" s="66" t="s">
        <v>1406</v>
      </c>
      <c r="BT39" s="60" t="s">
        <v>367</v>
      </c>
      <c r="BU39" s="67" t="s">
        <v>368</v>
      </c>
      <c r="BV39" s="63" t="s">
        <v>367</v>
      </c>
      <c r="BW39" s="60" t="s">
        <v>367</v>
      </c>
      <c r="BX39" s="61" t="s">
        <v>368</v>
      </c>
      <c r="BY39" s="66" t="s">
        <v>367</v>
      </c>
      <c r="BZ39" s="60" t="s">
        <v>367</v>
      </c>
      <c r="CA39" s="67" t="s">
        <v>368</v>
      </c>
      <c r="CB39" s="69" t="s">
        <v>367</v>
      </c>
      <c r="CC39" s="114" t="str">
        <f>VLOOKUP(A39,Datos!$C$2:$AJ$25,34,0)</f>
        <v>Subdirección de Servicios Administrativos</v>
      </c>
      <c r="CD39" s="2">
        <f t="shared" si="0"/>
        <v>6</v>
      </c>
    </row>
    <row r="40" spans="1:82" ht="399.95" customHeight="1" x14ac:dyDescent="0.2">
      <c r="A40" s="181" t="s">
        <v>190</v>
      </c>
      <c r="B40" s="73" t="s">
        <v>1403</v>
      </c>
      <c r="C40" s="51" t="s">
        <v>1404</v>
      </c>
      <c r="D40" s="73" t="s">
        <v>1825</v>
      </c>
      <c r="E40" s="166" t="s">
        <v>1363</v>
      </c>
      <c r="F40" s="51" t="s">
        <v>1405</v>
      </c>
      <c r="G40" s="151" t="s">
        <v>669</v>
      </c>
      <c r="H40" s="73" t="s">
        <v>63</v>
      </c>
      <c r="I40" s="73" t="s">
        <v>372</v>
      </c>
      <c r="J40" s="73" t="s">
        <v>78</v>
      </c>
      <c r="K40" s="51" t="s">
        <v>670</v>
      </c>
      <c r="L40" s="51" t="s">
        <v>671</v>
      </c>
      <c r="M40" s="51" t="s">
        <v>672</v>
      </c>
      <c r="N40" s="51" t="s">
        <v>383</v>
      </c>
      <c r="O40" s="51" t="s">
        <v>345</v>
      </c>
      <c r="P40" s="51" t="s">
        <v>656</v>
      </c>
      <c r="Q40" s="51" t="s">
        <v>1868</v>
      </c>
      <c r="R40" s="51" t="s">
        <v>375</v>
      </c>
      <c r="S40" s="75" t="s">
        <v>329</v>
      </c>
      <c r="T40" s="152">
        <v>0.2</v>
      </c>
      <c r="U40" s="75" t="s">
        <v>77</v>
      </c>
      <c r="V40" s="152">
        <v>0.8</v>
      </c>
      <c r="W40" s="73" t="s">
        <v>274</v>
      </c>
      <c r="X40" s="51" t="s">
        <v>673</v>
      </c>
      <c r="Y40" s="75" t="s">
        <v>329</v>
      </c>
      <c r="Z40" s="153">
        <v>1.48176E-2</v>
      </c>
      <c r="AA40" s="75" t="s">
        <v>77</v>
      </c>
      <c r="AB40" s="153">
        <v>0.8</v>
      </c>
      <c r="AC40" s="73" t="s">
        <v>274</v>
      </c>
      <c r="AD40" s="51" t="s">
        <v>542</v>
      </c>
      <c r="AE40" s="73" t="s">
        <v>378</v>
      </c>
      <c r="AF40" s="51" t="s">
        <v>351</v>
      </c>
      <c r="AG40" s="51" t="s">
        <v>351</v>
      </c>
      <c r="AH40" s="51" t="s">
        <v>351</v>
      </c>
      <c r="AI40" s="51" t="s">
        <v>351</v>
      </c>
      <c r="AJ40" s="51" t="s">
        <v>351</v>
      </c>
      <c r="AK40" s="51" t="s">
        <v>1407</v>
      </c>
      <c r="AL40" s="51" t="s">
        <v>1408</v>
      </c>
      <c r="AM40" s="51" t="s">
        <v>1409</v>
      </c>
      <c r="AN40" s="51" t="s">
        <v>1368</v>
      </c>
      <c r="AO40" s="51" t="s">
        <v>1383</v>
      </c>
      <c r="AP40" s="51" t="s">
        <v>674</v>
      </c>
      <c r="AQ40" s="51" t="s">
        <v>1826</v>
      </c>
      <c r="AR40" s="51" t="s">
        <v>675</v>
      </c>
      <c r="AS40" s="155">
        <v>43349</v>
      </c>
      <c r="AT40" s="61" t="s">
        <v>353</v>
      </c>
      <c r="AU40" s="66" t="s">
        <v>603</v>
      </c>
      <c r="AV40" s="60">
        <v>43592</v>
      </c>
      <c r="AW40" s="67" t="s">
        <v>604</v>
      </c>
      <c r="AX40" s="63" t="s">
        <v>676</v>
      </c>
      <c r="AY40" s="60">
        <v>43776</v>
      </c>
      <c r="AZ40" s="61" t="s">
        <v>677</v>
      </c>
      <c r="BA40" s="66" t="s">
        <v>678</v>
      </c>
      <c r="BB40" s="60">
        <v>43902</v>
      </c>
      <c r="BC40" s="67" t="s">
        <v>359</v>
      </c>
      <c r="BD40" s="63" t="s">
        <v>679</v>
      </c>
      <c r="BE40" s="60">
        <v>43923</v>
      </c>
      <c r="BF40" s="61" t="s">
        <v>663</v>
      </c>
      <c r="BG40" s="66" t="s">
        <v>680</v>
      </c>
      <c r="BH40" s="60">
        <v>44112</v>
      </c>
      <c r="BI40" s="67" t="s">
        <v>353</v>
      </c>
      <c r="BJ40" s="63" t="s">
        <v>681</v>
      </c>
      <c r="BK40" s="60">
        <v>44168</v>
      </c>
      <c r="BL40" s="61" t="s">
        <v>361</v>
      </c>
      <c r="BM40" s="66" t="s">
        <v>666</v>
      </c>
      <c r="BN40" s="60">
        <v>44251</v>
      </c>
      <c r="BO40" s="67" t="s">
        <v>412</v>
      </c>
      <c r="BP40" s="63" t="s">
        <v>682</v>
      </c>
      <c r="BQ40" s="60">
        <v>44452</v>
      </c>
      <c r="BR40" s="61" t="s">
        <v>481</v>
      </c>
      <c r="BS40" s="66" t="s">
        <v>683</v>
      </c>
      <c r="BT40" s="60">
        <v>44533</v>
      </c>
      <c r="BU40" s="67" t="s">
        <v>353</v>
      </c>
      <c r="BV40" s="63" t="s">
        <v>684</v>
      </c>
      <c r="BW40" s="60">
        <v>44898</v>
      </c>
      <c r="BX40" s="61" t="s">
        <v>353</v>
      </c>
      <c r="BY40" s="66" t="s">
        <v>1410</v>
      </c>
      <c r="BZ40" s="60" t="s">
        <v>367</v>
      </c>
      <c r="CA40" s="67" t="s">
        <v>368</v>
      </c>
      <c r="CB40" s="69" t="s">
        <v>367</v>
      </c>
      <c r="CC40" s="114" t="str">
        <f>VLOOKUP(A40,Datos!$C$2:$AJ$25,34,0)</f>
        <v>Subdirección de Servicios Administrativos</v>
      </c>
      <c r="CD40" s="2">
        <f t="shared" si="0"/>
        <v>2</v>
      </c>
    </row>
    <row r="41" spans="1:82" ht="399.95" customHeight="1" x14ac:dyDescent="0.2">
      <c r="A41" s="181" t="s">
        <v>190</v>
      </c>
      <c r="B41" s="73" t="s">
        <v>1403</v>
      </c>
      <c r="C41" s="51" t="s">
        <v>1404</v>
      </c>
      <c r="D41" s="73" t="s">
        <v>1825</v>
      </c>
      <c r="E41" s="166" t="s">
        <v>1363</v>
      </c>
      <c r="F41" s="51" t="s">
        <v>1405</v>
      </c>
      <c r="G41" s="151" t="s">
        <v>685</v>
      </c>
      <c r="H41" s="73" t="s">
        <v>63</v>
      </c>
      <c r="I41" s="73" t="s">
        <v>372</v>
      </c>
      <c r="J41" s="73" t="s">
        <v>78</v>
      </c>
      <c r="K41" s="51" t="s">
        <v>670</v>
      </c>
      <c r="L41" s="51" t="s">
        <v>671</v>
      </c>
      <c r="M41" s="51" t="s">
        <v>686</v>
      </c>
      <c r="N41" s="51" t="s">
        <v>383</v>
      </c>
      <c r="O41" s="51" t="s">
        <v>345</v>
      </c>
      <c r="P41" s="51" t="s">
        <v>656</v>
      </c>
      <c r="Q41" s="51" t="s">
        <v>1868</v>
      </c>
      <c r="R41" s="51" t="s">
        <v>375</v>
      </c>
      <c r="S41" s="75" t="s">
        <v>329</v>
      </c>
      <c r="T41" s="152">
        <v>0.2</v>
      </c>
      <c r="U41" s="75" t="s">
        <v>77</v>
      </c>
      <c r="V41" s="152">
        <v>0.8</v>
      </c>
      <c r="W41" s="73" t="s">
        <v>274</v>
      </c>
      <c r="X41" s="51" t="s">
        <v>673</v>
      </c>
      <c r="Y41" s="75" t="s">
        <v>329</v>
      </c>
      <c r="Z41" s="153">
        <v>2.1167999999999999E-2</v>
      </c>
      <c r="AA41" s="75" t="s">
        <v>77</v>
      </c>
      <c r="AB41" s="153">
        <v>0.8</v>
      </c>
      <c r="AC41" s="73" t="s">
        <v>274</v>
      </c>
      <c r="AD41" s="51" t="s">
        <v>542</v>
      </c>
      <c r="AE41" s="73" t="s">
        <v>378</v>
      </c>
      <c r="AF41" s="51" t="s">
        <v>351</v>
      </c>
      <c r="AG41" s="51" t="s">
        <v>351</v>
      </c>
      <c r="AH41" s="51" t="s">
        <v>351</v>
      </c>
      <c r="AI41" s="51" t="s">
        <v>351</v>
      </c>
      <c r="AJ41" s="51" t="s">
        <v>351</v>
      </c>
      <c r="AK41" s="51" t="s">
        <v>1411</v>
      </c>
      <c r="AL41" s="51" t="s">
        <v>1408</v>
      </c>
      <c r="AM41" s="51" t="s">
        <v>1409</v>
      </c>
      <c r="AN41" s="51" t="s">
        <v>1412</v>
      </c>
      <c r="AO41" s="51" t="s">
        <v>1383</v>
      </c>
      <c r="AP41" s="51" t="s">
        <v>687</v>
      </c>
      <c r="AQ41" s="51" t="s">
        <v>1827</v>
      </c>
      <c r="AR41" s="51" t="s">
        <v>688</v>
      </c>
      <c r="AS41" s="155">
        <v>43349</v>
      </c>
      <c r="AT41" s="61" t="s">
        <v>353</v>
      </c>
      <c r="AU41" s="66" t="s">
        <v>603</v>
      </c>
      <c r="AV41" s="60">
        <v>43592</v>
      </c>
      <c r="AW41" s="67" t="s">
        <v>481</v>
      </c>
      <c r="AX41" s="63" t="s">
        <v>689</v>
      </c>
      <c r="AY41" s="60">
        <v>43776</v>
      </c>
      <c r="AZ41" s="61" t="s">
        <v>663</v>
      </c>
      <c r="BA41" s="66" t="s">
        <v>690</v>
      </c>
      <c r="BB41" s="60">
        <v>43902</v>
      </c>
      <c r="BC41" s="67" t="s">
        <v>663</v>
      </c>
      <c r="BD41" s="63" t="s">
        <v>664</v>
      </c>
      <c r="BE41" s="60">
        <v>44112</v>
      </c>
      <c r="BF41" s="61" t="s">
        <v>604</v>
      </c>
      <c r="BG41" s="66" t="s">
        <v>691</v>
      </c>
      <c r="BH41" s="60">
        <v>44168</v>
      </c>
      <c r="BI41" s="67" t="s">
        <v>361</v>
      </c>
      <c r="BJ41" s="63" t="s">
        <v>666</v>
      </c>
      <c r="BK41" s="60">
        <v>44251</v>
      </c>
      <c r="BL41" s="61" t="s">
        <v>359</v>
      </c>
      <c r="BM41" s="66" t="s">
        <v>667</v>
      </c>
      <c r="BN41" s="60">
        <v>44533</v>
      </c>
      <c r="BO41" s="67" t="s">
        <v>353</v>
      </c>
      <c r="BP41" s="63" t="s">
        <v>692</v>
      </c>
      <c r="BQ41" s="60">
        <v>44898</v>
      </c>
      <c r="BR41" s="61" t="s">
        <v>353</v>
      </c>
      <c r="BS41" s="66" t="s">
        <v>1410</v>
      </c>
      <c r="BT41" s="60" t="s">
        <v>367</v>
      </c>
      <c r="BU41" s="67" t="s">
        <v>368</v>
      </c>
      <c r="BV41" s="63" t="s">
        <v>367</v>
      </c>
      <c r="BW41" s="60" t="s">
        <v>367</v>
      </c>
      <c r="BX41" s="61" t="s">
        <v>368</v>
      </c>
      <c r="BY41" s="66" t="s">
        <v>367</v>
      </c>
      <c r="BZ41" s="60" t="s">
        <v>367</v>
      </c>
      <c r="CA41" s="67" t="s">
        <v>368</v>
      </c>
      <c r="CB41" s="69" t="s">
        <v>367</v>
      </c>
      <c r="CC41" s="114" t="str">
        <f>VLOOKUP(A41,Datos!$C$2:$AJ$25,34,0)</f>
        <v>Subdirección de Servicios Administrativos</v>
      </c>
      <c r="CD41" s="2">
        <f t="shared" si="0"/>
        <v>6</v>
      </c>
    </row>
    <row r="42" spans="1:82" ht="399.95" customHeight="1" x14ac:dyDescent="0.2">
      <c r="A42" s="181" t="s">
        <v>190</v>
      </c>
      <c r="B42" s="73" t="s">
        <v>1403</v>
      </c>
      <c r="C42" s="51" t="s">
        <v>1404</v>
      </c>
      <c r="D42" s="73" t="s">
        <v>1825</v>
      </c>
      <c r="E42" s="166" t="s">
        <v>1363</v>
      </c>
      <c r="F42" s="51" t="s">
        <v>1413</v>
      </c>
      <c r="G42" s="151" t="s">
        <v>894</v>
      </c>
      <c r="H42" s="73" t="s">
        <v>35</v>
      </c>
      <c r="I42" s="73" t="s">
        <v>602</v>
      </c>
      <c r="J42" s="73" t="s">
        <v>78</v>
      </c>
      <c r="K42" s="51" t="s">
        <v>895</v>
      </c>
      <c r="L42" s="51" t="s">
        <v>896</v>
      </c>
      <c r="M42" s="51" t="s">
        <v>897</v>
      </c>
      <c r="N42" s="51" t="s">
        <v>383</v>
      </c>
      <c r="O42" s="51" t="s">
        <v>345</v>
      </c>
      <c r="P42" s="51" t="s">
        <v>384</v>
      </c>
      <c r="Q42" s="51" t="s">
        <v>1871</v>
      </c>
      <c r="R42" s="51" t="s">
        <v>347</v>
      </c>
      <c r="S42" s="75" t="s">
        <v>327</v>
      </c>
      <c r="T42" s="152">
        <v>0.4</v>
      </c>
      <c r="U42" s="75" t="s">
        <v>101</v>
      </c>
      <c r="V42" s="152">
        <v>0.6</v>
      </c>
      <c r="W42" s="73" t="s">
        <v>84</v>
      </c>
      <c r="X42" s="51" t="s">
        <v>1414</v>
      </c>
      <c r="Y42" s="75" t="s">
        <v>329</v>
      </c>
      <c r="Z42" s="153">
        <v>0.16799999999999998</v>
      </c>
      <c r="AA42" s="75" t="s">
        <v>101</v>
      </c>
      <c r="AB42" s="153">
        <v>0.44999999999999996</v>
      </c>
      <c r="AC42" s="73" t="s">
        <v>84</v>
      </c>
      <c r="AD42" s="51" t="s">
        <v>1415</v>
      </c>
      <c r="AE42" s="73" t="s">
        <v>378</v>
      </c>
      <c r="AF42" s="51" t="s">
        <v>351</v>
      </c>
      <c r="AG42" s="51" t="s">
        <v>351</v>
      </c>
      <c r="AH42" s="51" t="s">
        <v>351</v>
      </c>
      <c r="AI42" s="51" t="s">
        <v>351</v>
      </c>
      <c r="AJ42" s="51" t="s">
        <v>351</v>
      </c>
      <c r="AK42" s="51" t="s">
        <v>1864</v>
      </c>
      <c r="AL42" s="51" t="s">
        <v>1416</v>
      </c>
      <c r="AM42" s="51" t="s">
        <v>1417</v>
      </c>
      <c r="AN42" s="51" t="s">
        <v>1412</v>
      </c>
      <c r="AO42" s="51" t="s">
        <v>1445</v>
      </c>
      <c r="AP42" s="51" t="s">
        <v>1418</v>
      </c>
      <c r="AQ42" s="51" t="s">
        <v>1828</v>
      </c>
      <c r="AR42" s="51" t="s">
        <v>1419</v>
      </c>
      <c r="AS42" s="155">
        <v>43593</v>
      </c>
      <c r="AT42" s="61" t="s">
        <v>353</v>
      </c>
      <c r="AU42" s="66" t="s">
        <v>902</v>
      </c>
      <c r="AV42" s="60">
        <v>43784</v>
      </c>
      <c r="AW42" s="67" t="s">
        <v>355</v>
      </c>
      <c r="AX42" s="63" t="s">
        <v>903</v>
      </c>
      <c r="AY42" s="60">
        <v>43895</v>
      </c>
      <c r="AZ42" s="61" t="s">
        <v>404</v>
      </c>
      <c r="BA42" s="66" t="s">
        <v>606</v>
      </c>
      <c r="BB42" s="60">
        <v>44062</v>
      </c>
      <c r="BC42" s="67" t="s">
        <v>412</v>
      </c>
      <c r="BD42" s="63" t="s">
        <v>607</v>
      </c>
      <c r="BE42" s="60">
        <v>44169</v>
      </c>
      <c r="BF42" s="61" t="s">
        <v>449</v>
      </c>
      <c r="BG42" s="66" t="s">
        <v>904</v>
      </c>
      <c r="BH42" s="60">
        <v>44246</v>
      </c>
      <c r="BI42" s="67" t="s">
        <v>404</v>
      </c>
      <c r="BJ42" s="63" t="s">
        <v>905</v>
      </c>
      <c r="BK42" s="60">
        <v>44442</v>
      </c>
      <c r="BL42" s="61" t="s">
        <v>402</v>
      </c>
      <c r="BM42" s="66" t="s">
        <v>906</v>
      </c>
      <c r="BN42" s="60">
        <v>44536</v>
      </c>
      <c r="BO42" s="67" t="s">
        <v>449</v>
      </c>
      <c r="BP42" s="63" t="s">
        <v>366</v>
      </c>
      <c r="BQ42" s="60">
        <v>44897</v>
      </c>
      <c r="BR42" s="61" t="s">
        <v>359</v>
      </c>
      <c r="BS42" s="66" t="s">
        <v>1420</v>
      </c>
      <c r="BT42" s="60">
        <v>44898</v>
      </c>
      <c r="BU42" s="67" t="s">
        <v>353</v>
      </c>
      <c r="BV42" s="63" t="s">
        <v>1410</v>
      </c>
      <c r="BW42" s="60" t="s">
        <v>367</v>
      </c>
      <c r="BX42" s="61" t="s">
        <v>368</v>
      </c>
      <c r="BY42" s="66" t="s">
        <v>367</v>
      </c>
      <c r="BZ42" s="60" t="s">
        <v>367</v>
      </c>
      <c r="CA42" s="67" t="s">
        <v>368</v>
      </c>
      <c r="CB42" s="69" t="s">
        <v>367</v>
      </c>
      <c r="CC42" s="114" t="str">
        <f>VLOOKUP(A42,Datos!$C$2:$AJ$25,34,0)</f>
        <v>Subdirección de Servicios Administrativos</v>
      </c>
      <c r="CD42" s="2">
        <f t="shared" si="0"/>
        <v>4</v>
      </c>
    </row>
    <row r="43" spans="1:82" ht="399.95" customHeight="1" x14ac:dyDescent="0.2">
      <c r="A43" s="181" t="s">
        <v>190</v>
      </c>
      <c r="B43" s="73" t="s">
        <v>1403</v>
      </c>
      <c r="C43" s="51" t="s">
        <v>1404</v>
      </c>
      <c r="D43" s="73" t="s">
        <v>1825</v>
      </c>
      <c r="E43" s="166" t="s">
        <v>1363</v>
      </c>
      <c r="F43" s="51" t="s">
        <v>1421</v>
      </c>
      <c r="G43" s="151" t="s">
        <v>948</v>
      </c>
      <c r="H43" s="73" t="s">
        <v>35</v>
      </c>
      <c r="I43" s="73" t="s">
        <v>380</v>
      </c>
      <c r="J43" s="73" t="s">
        <v>78</v>
      </c>
      <c r="K43" s="51" t="s">
        <v>949</v>
      </c>
      <c r="L43" s="51" t="s">
        <v>950</v>
      </c>
      <c r="M43" s="51" t="s">
        <v>951</v>
      </c>
      <c r="N43" s="51" t="s">
        <v>383</v>
      </c>
      <c r="O43" s="51" t="s">
        <v>345</v>
      </c>
      <c r="P43" s="51" t="s">
        <v>374</v>
      </c>
      <c r="Q43" s="51" t="s">
        <v>1868</v>
      </c>
      <c r="R43" s="51" t="s">
        <v>375</v>
      </c>
      <c r="S43" s="75" t="s">
        <v>331</v>
      </c>
      <c r="T43" s="152">
        <v>0.8</v>
      </c>
      <c r="U43" s="75" t="s">
        <v>101</v>
      </c>
      <c r="V43" s="152">
        <v>0.6</v>
      </c>
      <c r="W43" s="73" t="s">
        <v>274</v>
      </c>
      <c r="X43" s="51" t="s">
        <v>1851</v>
      </c>
      <c r="Y43" s="75" t="s">
        <v>329</v>
      </c>
      <c r="Z43" s="153">
        <v>2.4893567999999998E-2</v>
      </c>
      <c r="AA43" s="75" t="s">
        <v>121</v>
      </c>
      <c r="AB43" s="153">
        <v>0.33749999999999997</v>
      </c>
      <c r="AC43" s="73" t="s">
        <v>273</v>
      </c>
      <c r="AD43" s="51" t="s">
        <v>1852</v>
      </c>
      <c r="AE43" s="73" t="s">
        <v>350</v>
      </c>
      <c r="AF43" s="51" t="s">
        <v>351</v>
      </c>
      <c r="AG43" s="51" t="s">
        <v>351</v>
      </c>
      <c r="AH43" s="51" t="s">
        <v>351</v>
      </c>
      <c r="AI43" s="51" t="s">
        <v>351</v>
      </c>
      <c r="AJ43" s="51" t="s">
        <v>351</v>
      </c>
      <c r="AK43" s="51" t="s">
        <v>352</v>
      </c>
      <c r="AL43" s="51" t="s">
        <v>352</v>
      </c>
      <c r="AM43" s="51" t="s">
        <v>352</v>
      </c>
      <c r="AN43" s="51" t="s">
        <v>352</v>
      </c>
      <c r="AO43" s="51" t="s">
        <v>352</v>
      </c>
      <c r="AP43" s="51" t="s">
        <v>1422</v>
      </c>
      <c r="AQ43" s="51" t="s">
        <v>1829</v>
      </c>
      <c r="AR43" s="51" t="s">
        <v>1423</v>
      </c>
      <c r="AS43" s="155">
        <v>43592</v>
      </c>
      <c r="AT43" s="61" t="s">
        <v>353</v>
      </c>
      <c r="AU43" s="66" t="s">
        <v>952</v>
      </c>
      <c r="AV43" s="60">
        <v>43768</v>
      </c>
      <c r="AW43" s="67" t="s">
        <v>601</v>
      </c>
      <c r="AX43" s="63" t="s">
        <v>953</v>
      </c>
      <c r="AY43" s="60">
        <v>43902</v>
      </c>
      <c r="AZ43" s="61" t="s">
        <v>412</v>
      </c>
      <c r="BA43" s="66" t="s">
        <v>954</v>
      </c>
      <c r="BB43" s="60">
        <v>44071</v>
      </c>
      <c r="BC43" s="67" t="s">
        <v>404</v>
      </c>
      <c r="BD43" s="63" t="s">
        <v>955</v>
      </c>
      <c r="BE43" s="60">
        <v>44167</v>
      </c>
      <c r="BF43" s="61" t="s">
        <v>412</v>
      </c>
      <c r="BG43" s="66" t="s">
        <v>946</v>
      </c>
      <c r="BH43" s="60">
        <v>44243</v>
      </c>
      <c r="BI43" s="67" t="s">
        <v>412</v>
      </c>
      <c r="BJ43" s="63" t="s">
        <v>926</v>
      </c>
      <c r="BK43" s="60">
        <v>44407</v>
      </c>
      <c r="BL43" s="61" t="s">
        <v>481</v>
      </c>
      <c r="BM43" s="66" t="s">
        <v>927</v>
      </c>
      <c r="BN43" s="60">
        <v>44546</v>
      </c>
      <c r="BO43" s="67" t="s">
        <v>353</v>
      </c>
      <c r="BP43" s="63" t="s">
        <v>928</v>
      </c>
      <c r="BQ43" s="60">
        <v>44802</v>
      </c>
      <c r="BR43" s="61" t="s">
        <v>361</v>
      </c>
      <c r="BS43" s="66" t="s">
        <v>1205</v>
      </c>
      <c r="BT43" s="60">
        <v>44898</v>
      </c>
      <c r="BU43" s="67" t="s">
        <v>359</v>
      </c>
      <c r="BV43" s="63" t="s">
        <v>1357</v>
      </c>
      <c r="BW43" s="60" t="s">
        <v>367</v>
      </c>
      <c r="BX43" s="61" t="s">
        <v>368</v>
      </c>
      <c r="BY43" s="66" t="s">
        <v>367</v>
      </c>
      <c r="BZ43" s="60" t="s">
        <v>367</v>
      </c>
      <c r="CA43" s="67" t="s">
        <v>368</v>
      </c>
      <c r="CB43" s="69" t="s">
        <v>367</v>
      </c>
      <c r="CC43" s="114" t="str">
        <f>VLOOKUP(A43,Datos!$C$2:$AJ$25,34,0)</f>
        <v>Subdirección de Servicios Administrativos</v>
      </c>
      <c r="CD43" s="2">
        <f t="shared" si="0"/>
        <v>4</v>
      </c>
    </row>
    <row r="44" spans="1:82" ht="399.95" customHeight="1" x14ac:dyDescent="0.2">
      <c r="A44" s="181" t="s">
        <v>1830</v>
      </c>
      <c r="B44" s="73" t="s">
        <v>1424</v>
      </c>
      <c r="C44" s="51" t="s">
        <v>1425</v>
      </c>
      <c r="D44" s="73" t="s">
        <v>1825</v>
      </c>
      <c r="E44" s="166" t="s">
        <v>1363</v>
      </c>
      <c r="F44" s="51" t="s">
        <v>1426</v>
      </c>
      <c r="G44" s="151" t="s">
        <v>1427</v>
      </c>
      <c r="H44" s="73" t="s">
        <v>35</v>
      </c>
      <c r="I44" s="73" t="s">
        <v>380</v>
      </c>
      <c r="J44" s="73" t="s">
        <v>78</v>
      </c>
      <c r="K44" s="51" t="s">
        <v>1428</v>
      </c>
      <c r="L44" s="51" t="s">
        <v>1429</v>
      </c>
      <c r="M44" s="51" t="s">
        <v>929</v>
      </c>
      <c r="N44" s="51" t="s">
        <v>383</v>
      </c>
      <c r="O44" s="51" t="s">
        <v>345</v>
      </c>
      <c r="P44" s="51" t="s">
        <v>384</v>
      </c>
      <c r="Q44" s="51" t="s">
        <v>1868</v>
      </c>
      <c r="R44" s="51" t="s">
        <v>375</v>
      </c>
      <c r="S44" s="75" t="s">
        <v>331</v>
      </c>
      <c r="T44" s="152">
        <v>0.8</v>
      </c>
      <c r="U44" s="75" t="s">
        <v>101</v>
      </c>
      <c r="V44" s="152">
        <v>0.6</v>
      </c>
      <c r="W44" s="73" t="s">
        <v>274</v>
      </c>
      <c r="X44" s="51" t="s">
        <v>930</v>
      </c>
      <c r="Y44" s="75" t="s">
        <v>329</v>
      </c>
      <c r="Z44" s="153">
        <v>5.9270399999999987E-2</v>
      </c>
      <c r="AA44" s="75" t="s">
        <v>121</v>
      </c>
      <c r="AB44" s="153">
        <v>0.25312499999999999</v>
      </c>
      <c r="AC44" s="73" t="s">
        <v>273</v>
      </c>
      <c r="AD44" s="51" t="s">
        <v>931</v>
      </c>
      <c r="AE44" s="73" t="s">
        <v>350</v>
      </c>
      <c r="AF44" s="51" t="s">
        <v>351</v>
      </c>
      <c r="AG44" s="51" t="s">
        <v>351</v>
      </c>
      <c r="AH44" s="51" t="s">
        <v>351</v>
      </c>
      <c r="AI44" s="51" t="s">
        <v>351</v>
      </c>
      <c r="AJ44" s="51" t="s">
        <v>351</v>
      </c>
      <c r="AK44" s="51" t="s">
        <v>352</v>
      </c>
      <c r="AL44" s="51" t="s">
        <v>352</v>
      </c>
      <c r="AM44" s="51" t="s">
        <v>352</v>
      </c>
      <c r="AN44" s="51" t="s">
        <v>352</v>
      </c>
      <c r="AO44" s="51" t="s">
        <v>352</v>
      </c>
      <c r="AP44" s="51" t="s">
        <v>1831</v>
      </c>
      <c r="AQ44" s="51" t="s">
        <v>1832</v>
      </c>
      <c r="AR44" s="51" t="s">
        <v>1833</v>
      </c>
      <c r="AS44" s="155">
        <v>43349</v>
      </c>
      <c r="AT44" s="61" t="s">
        <v>353</v>
      </c>
      <c r="AU44" s="66" t="s">
        <v>603</v>
      </c>
      <c r="AV44" s="60">
        <v>43592</v>
      </c>
      <c r="AW44" s="67" t="s">
        <v>568</v>
      </c>
      <c r="AX44" s="63" t="s">
        <v>932</v>
      </c>
      <c r="AY44" s="60">
        <v>43768</v>
      </c>
      <c r="AZ44" s="61" t="s">
        <v>353</v>
      </c>
      <c r="BA44" s="66" t="s">
        <v>933</v>
      </c>
      <c r="BB44" s="60">
        <v>43902</v>
      </c>
      <c r="BC44" s="67" t="s">
        <v>600</v>
      </c>
      <c r="BD44" s="63" t="s">
        <v>934</v>
      </c>
      <c r="BE44" s="60">
        <v>44071</v>
      </c>
      <c r="BF44" s="61" t="s">
        <v>402</v>
      </c>
      <c r="BG44" s="66" t="s">
        <v>935</v>
      </c>
      <c r="BH44" s="60">
        <v>44167</v>
      </c>
      <c r="BI44" s="67" t="s">
        <v>601</v>
      </c>
      <c r="BJ44" s="63" t="s">
        <v>936</v>
      </c>
      <c r="BK44" s="60">
        <v>44243</v>
      </c>
      <c r="BL44" s="61" t="s">
        <v>412</v>
      </c>
      <c r="BM44" s="66" t="s">
        <v>926</v>
      </c>
      <c r="BN44" s="60">
        <v>44407</v>
      </c>
      <c r="BO44" s="67" t="s">
        <v>481</v>
      </c>
      <c r="BP44" s="63" t="s">
        <v>927</v>
      </c>
      <c r="BQ44" s="60">
        <v>44546</v>
      </c>
      <c r="BR44" s="61" t="s">
        <v>353</v>
      </c>
      <c r="BS44" s="66" t="s">
        <v>928</v>
      </c>
      <c r="BT44" s="60">
        <v>44802</v>
      </c>
      <c r="BU44" s="67" t="s">
        <v>361</v>
      </c>
      <c r="BV44" s="63" t="s">
        <v>1203</v>
      </c>
      <c r="BW44" s="60">
        <v>44909</v>
      </c>
      <c r="BX44" s="61" t="s">
        <v>359</v>
      </c>
      <c r="BY44" s="66" t="s">
        <v>1430</v>
      </c>
      <c r="BZ44" s="60" t="s">
        <v>367</v>
      </c>
      <c r="CA44" s="67" t="s">
        <v>368</v>
      </c>
      <c r="CB44" s="69" t="s">
        <v>367</v>
      </c>
      <c r="CC44" s="114" t="e">
        <f>VLOOKUP(A44,Datos!$C$2:$AJ$25,34,0)</f>
        <v>#N/A</v>
      </c>
      <c r="CD44" s="2">
        <f t="shared" ref="CD44:CD63" si="1">COUNTBLANK(A44:CB44)</f>
        <v>2</v>
      </c>
    </row>
    <row r="45" spans="1:82" ht="399.95" customHeight="1" x14ac:dyDescent="0.2">
      <c r="A45" s="181" t="s">
        <v>1830</v>
      </c>
      <c r="B45" s="73" t="s">
        <v>1424</v>
      </c>
      <c r="C45" s="51" t="s">
        <v>1425</v>
      </c>
      <c r="D45" s="73" t="s">
        <v>1825</v>
      </c>
      <c r="E45" s="166" t="s">
        <v>1363</v>
      </c>
      <c r="F45" s="51" t="s">
        <v>1431</v>
      </c>
      <c r="G45" s="151" t="s">
        <v>1432</v>
      </c>
      <c r="H45" s="73" t="s">
        <v>63</v>
      </c>
      <c r="I45" s="73" t="s">
        <v>372</v>
      </c>
      <c r="J45" s="73" t="s">
        <v>78</v>
      </c>
      <c r="K45" s="51" t="s">
        <v>938</v>
      </c>
      <c r="L45" s="51" t="s">
        <v>939</v>
      </c>
      <c r="M45" s="51" t="s">
        <v>940</v>
      </c>
      <c r="N45" s="51" t="s">
        <v>383</v>
      </c>
      <c r="O45" s="51" t="s">
        <v>345</v>
      </c>
      <c r="P45" s="51" t="s">
        <v>384</v>
      </c>
      <c r="Q45" s="51" t="s">
        <v>1868</v>
      </c>
      <c r="R45" s="51" t="s">
        <v>375</v>
      </c>
      <c r="S45" s="75" t="s">
        <v>329</v>
      </c>
      <c r="T45" s="152">
        <v>0.2</v>
      </c>
      <c r="U45" s="75" t="s">
        <v>77</v>
      </c>
      <c r="V45" s="152">
        <v>0.8</v>
      </c>
      <c r="W45" s="73" t="s">
        <v>274</v>
      </c>
      <c r="X45" s="51" t="s">
        <v>941</v>
      </c>
      <c r="Y45" s="75" t="s">
        <v>329</v>
      </c>
      <c r="Z45" s="153">
        <v>2.4695999999999999E-2</v>
      </c>
      <c r="AA45" s="75" t="s">
        <v>77</v>
      </c>
      <c r="AB45" s="153">
        <v>0.8</v>
      </c>
      <c r="AC45" s="73" t="s">
        <v>274</v>
      </c>
      <c r="AD45" s="51" t="s">
        <v>942</v>
      </c>
      <c r="AE45" s="73" t="s">
        <v>378</v>
      </c>
      <c r="AF45" s="51" t="s">
        <v>1433</v>
      </c>
      <c r="AG45" s="51" t="s">
        <v>1434</v>
      </c>
      <c r="AH45" s="51" t="s">
        <v>1435</v>
      </c>
      <c r="AI45" s="51" t="s">
        <v>1436</v>
      </c>
      <c r="AJ45" s="51" t="s">
        <v>1340</v>
      </c>
      <c r="AK45" s="51" t="s">
        <v>352</v>
      </c>
      <c r="AL45" s="51" t="s">
        <v>352</v>
      </c>
      <c r="AM45" s="51" t="s">
        <v>352</v>
      </c>
      <c r="AN45" s="51" t="s">
        <v>352</v>
      </c>
      <c r="AO45" s="51" t="s">
        <v>352</v>
      </c>
      <c r="AP45" s="51" t="s">
        <v>1834</v>
      </c>
      <c r="AQ45" s="51" t="s">
        <v>1835</v>
      </c>
      <c r="AR45" s="51" t="s">
        <v>1836</v>
      </c>
      <c r="AS45" s="155">
        <v>43592</v>
      </c>
      <c r="AT45" s="61" t="s">
        <v>353</v>
      </c>
      <c r="AU45" s="66" t="s">
        <v>864</v>
      </c>
      <c r="AV45" s="60">
        <v>43768</v>
      </c>
      <c r="AW45" s="67" t="s">
        <v>485</v>
      </c>
      <c r="AX45" s="63" t="s">
        <v>943</v>
      </c>
      <c r="AY45" s="60">
        <v>43902</v>
      </c>
      <c r="AZ45" s="61" t="s">
        <v>545</v>
      </c>
      <c r="BA45" s="66" t="s">
        <v>944</v>
      </c>
      <c r="BB45" s="60">
        <v>44071</v>
      </c>
      <c r="BC45" s="67" t="s">
        <v>364</v>
      </c>
      <c r="BD45" s="63" t="s">
        <v>945</v>
      </c>
      <c r="BE45" s="60">
        <v>44167</v>
      </c>
      <c r="BF45" s="61" t="s">
        <v>601</v>
      </c>
      <c r="BG45" s="66" t="s">
        <v>946</v>
      </c>
      <c r="BH45" s="60">
        <v>44243</v>
      </c>
      <c r="BI45" s="67" t="s">
        <v>481</v>
      </c>
      <c r="BJ45" s="63" t="s">
        <v>926</v>
      </c>
      <c r="BK45" s="60">
        <v>44316</v>
      </c>
      <c r="BL45" s="61" t="s">
        <v>361</v>
      </c>
      <c r="BM45" s="66" t="s">
        <v>937</v>
      </c>
      <c r="BN45" s="60">
        <v>44407</v>
      </c>
      <c r="BO45" s="67" t="s">
        <v>481</v>
      </c>
      <c r="BP45" s="63" t="s">
        <v>927</v>
      </c>
      <c r="BQ45" s="60">
        <v>44546</v>
      </c>
      <c r="BR45" s="61" t="s">
        <v>353</v>
      </c>
      <c r="BS45" s="66" t="s">
        <v>947</v>
      </c>
      <c r="BT45" s="60">
        <v>44802</v>
      </c>
      <c r="BU45" s="67" t="s">
        <v>361</v>
      </c>
      <c r="BV45" s="63" t="s">
        <v>1204</v>
      </c>
      <c r="BW45" s="60">
        <v>44909</v>
      </c>
      <c r="BX45" s="61" t="s">
        <v>412</v>
      </c>
      <c r="BY45" s="66" t="s">
        <v>1437</v>
      </c>
      <c r="BZ45" s="60" t="s">
        <v>367</v>
      </c>
      <c r="CA45" s="67" t="s">
        <v>368</v>
      </c>
      <c r="CB45" s="69" t="s">
        <v>367</v>
      </c>
      <c r="CC45" s="114" t="e">
        <f>VLOOKUP(A45,Datos!$C$2:$AJ$25,34,0)</f>
        <v>#N/A</v>
      </c>
      <c r="CD45" s="2">
        <f t="shared" si="1"/>
        <v>2</v>
      </c>
    </row>
    <row r="46" spans="1:82" ht="399.95" customHeight="1" x14ac:dyDescent="0.2">
      <c r="A46" s="181" t="s">
        <v>1830</v>
      </c>
      <c r="B46" s="73" t="s">
        <v>1424</v>
      </c>
      <c r="C46" s="51" t="s">
        <v>1425</v>
      </c>
      <c r="D46" s="73" t="s">
        <v>1825</v>
      </c>
      <c r="E46" s="166" t="s">
        <v>1363</v>
      </c>
      <c r="F46" s="51" t="s">
        <v>1438</v>
      </c>
      <c r="G46" s="151" t="s">
        <v>899</v>
      </c>
      <c r="H46" s="73" t="s">
        <v>35</v>
      </c>
      <c r="I46" s="73" t="s">
        <v>602</v>
      </c>
      <c r="J46" s="73" t="s">
        <v>78</v>
      </c>
      <c r="K46" s="51" t="s">
        <v>1439</v>
      </c>
      <c r="L46" s="51" t="s">
        <v>1440</v>
      </c>
      <c r="M46" s="51" t="s">
        <v>900</v>
      </c>
      <c r="N46" s="51" t="s">
        <v>383</v>
      </c>
      <c r="O46" s="51" t="s">
        <v>345</v>
      </c>
      <c r="P46" s="51" t="s">
        <v>384</v>
      </c>
      <c r="Q46" s="51" t="s">
        <v>1872</v>
      </c>
      <c r="R46" s="51" t="s">
        <v>347</v>
      </c>
      <c r="S46" s="75" t="s">
        <v>330</v>
      </c>
      <c r="T46" s="152">
        <v>0.6</v>
      </c>
      <c r="U46" s="75" t="s">
        <v>101</v>
      </c>
      <c r="V46" s="152">
        <v>0.6</v>
      </c>
      <c r="W46" s="73" t="s">
        <v>84</v>
      </c>
      <c r="X46" s="51" t="s">
        <v>901</v>
      </c>
      <c r="Y46" s="75" t="s">
        <v>329</v>
      </c>
      <c r="Z46" s="153">
        <v>2.6671679999999996E-2</v>
      </c>
      <c r="AA46" s="75" t="s">
        <v>101</v>
      </c>
      <c r="AB46" s="153">
        <v>0.44999999999999996</v>
      </c>
      <c r="AC46" s="73" t="s">
        <v>84</v>
      </c>
      <c r="AD46" s="51" t="s">
        <v>1441</v>
      </c>
      <c r="AE46" s="73" t="s">
        <v>378</v>
      </c>
      <c r="AF46" s="51" t="s">
        <v>351</v>
      </c>
      <c r="AG46" s="51" t="s">
        <v>351</v>
      </c>
      <c r="AH46" s="51" t="s">
        <v>351</v>
      </c>
      <c r="AI46" s="51" t="s">
        <v>351</v>
      </c>
      <c r="AJ46" s="51" t="s">
        <v>351</v>
      </c>
      <c r="AK46" s="51" t="s">
        <v>1442</v>
      </c>
      <c r="AL46" s="51" t="s">
        <v>1443</v>
      </c>
      <c r="AM46" s="51" t="s">
        <v>1444</v>
      </c>
      <c r="AN46" s="51" t="s">
        <v>1368</v>
      </c>
      <c r="AO46" s="51" t="s">
        <v>1445</v>
      </c>
      <c r="AP46" s="51" t="s">
        <v>1837</v>
      </c>
      <c r="AQ46" s="51" t="s">
        <v>1828</v>
      </c>
      <c r="AR46" s="51" t="s">
        <v>1838</v>
      </c>
      <c r="AS46" s="155">
        <v>43350</v>
      </c>
      <c r="AT46" s="61" t="s">
        <v>353</v>
      </c>
      <c r="AU46" s="66" t="s">
        <v>603</v>
      </c>
      <c r="AV46" s="60">
        <v>43593</v>
      </c>
      <c r="AW46" s="67" t="s">
        <v>604</v>
      </c>
      <c r="AX46" s="63" t="s">
        <v>605</v>
      </c>
      <c r="AY46" s="60">
        <v>43784</v>
      </c>
      <c r="AZ46" s="61" t="s">
        <v>518</v>
      </c>
      <c r="BA46" s="66" t="s">
        <v>1446</v>
      </c>
      <c r="BB46" s="60">
        <v>43895</v>
      </c>
      <c r="BC46" s="67" t="s">
        <v>545</v>
      </c>
      <c r="BD46" s="63" t="s">
        <v>1447</v>
      </c>
      <c r="BE46" s="60">
        <v>44062</v>
      </c>
      <c r="BF46" s="61" t="s">
        <v>601</v>
      </c>
      <c r="BG46" s="66" t="s">
        <v>607</v>
      </c>
      <c r="BH46" s="60">
        <v>44102</v>
      </c>
      <c r="BI46" s="67" t="s">
        <v>481</v>
      </c>
      <c r="BJ46" s="63" t="s">
        <v>608</v>
      </c>
      <c r="BK46" s="60">
        <v>44169</v>
      </c>
      <c r="BL46" s="61" t="s">
        <v>449</v>
      </c>
      <c r="BM46" s="66" t="s">
        <v>1448</v>
      </c>
      <c r="BN46" s="60">
        <v>44246</v>
      </c>
      <c r="BO46" s="67" t="s">
        <v>404</v>
      </c>
      <c r="BP46" s="63" t="s">
        <v>1449</v>
      </c>
      <c r="BQ46" s="60">
        <v>44316</v>
      </c>
      <c r="BR46" s="61" t="s">
        <v>364</v>
      </c>
      <c r="BS46" s="66" t="s">
        <v>1450</v>
      </c>
      <c r="BT46" s="60">
        <v>44447</v>
      </c>
      <c r="BU46" s="67" t="s">
        <v>404</v>
      </c>
      <c r="BV46" s="63" t="s">
        <v>1451</v>
      </c>
      <c r="BW46" s="60">
        <v>44536</v>
      </c>
      <c r="BX46" s="61" t="s">
        <v>449</v>
      </c>
      <c r="BY46" s="66" t="s">
        <v>1452</v>
      </c>
      <c r="BZ46" s="60">
        <v>44909</v>
      </c>
      <c r="CA46" s="67" t="s">
        <v>610</v>
      </c>
      <c r="CB46" s="69" t="s">
        <v>1453</v>
      </c>
      <c r="CC46" s="114" t="e">
        <f>VLOOKUP(A46,Datos!$C$2:$AJ$25,34,0)</f>
        <v>#N/A</v>
      </c>
      <c r="CD46" s="2">
        <f t="shared" si="1"/>
        <v>0</v>
      </c>
    </row>
    <row r="47" spans="1:82" ht="399.95" customHeight="1" x14ac:dyDescent="0.2">
      <c r="A47" s="181" t="s">
        <v>1830</v>
      </c>
      <c r="B47" s="73" t="s">
        <v>1424</v>
      </c>
      <c r="C47" s="51" t="s">
        <v>1425</v>
      </c>
      <c r="D47" s="73" t="s">
        <v>1825</v>
      </c>
      <c r="E47" s="166" t="s">
        <v>1363</v>
      </c>
      <c r="F47" s="51" t="s">
        <v>1454</v>
      </c>
      <c r="G47" s="151" t="s">
        <v>611</v>
      </c>
      <c r="H47" s="73" t="s">
        <v>35</v>
      </c>
      <c r="I47" s="73" t="s">
        <v>380</v>
      </c>
      <c r="J47" s="73" t="s">
        <v>78</v>
      </c>
      <c r="K47" s="51" t="s">
        <v>612</v>
      </c>
      <c r="L47" s="51" t="s">
        <v>609</v>
      </c>
      <c r="M47" s="51" t="s">
        <v>613</v>
      </c>
      <c r="N47" s="51" t="s">
        <v>344</v>
      </c>
      <c r="O47" s="51" t="s">
        <v>345</v>
      </c>
      <c r="P47" s="51" t="s">
        <v>384</v>
      </c>
      <c r="Q47" s="51" t="s">
        <v>1868</v>
      </c>
      <c r="R47" s="167" t="s">
        <v>375</v>
      </c>
      <c r="S47" s="75" t="s">
        <v>327</v>
      </c>
      <c r="T47" s="152">
        <v>0.4</v>
      </c>
      <c r="U47" s="75" t="s">
        <v>121</v>
      </c>
      <c r="V47" s="152">
        <v>0.4</v>
      </c>
      <c r="W47" s="73" t="s">
        <v>84</v>
      </c>
      <c r="X47" s="51" t="s">
        <v>614</v>
      </c>
      <c r="Y47" s="75" t="s">
        <v>329</v>
      </c>
      <c r="Z47" s="153">
        <v>0.1008</v>
      </c>
      <c r="AA47" s="75" t="s">
        <v>121</v>
      </c>
      <c r="AB47" s="153">
        <v>0.30000000000000004</v>
      </c>
      <c r="AC47" s="73" t="s">
        <v>273</v>
      </c>
      <c r="AD47" s="51" t="s">
        <v>1455</v>
      </c>
      <c r="AE47" s="73" t="s">
        <v>350</v>
      </c>
      <c r="AF47" s="51" t="s">
        <v>351</v>
      </c>
      <c r="AG47" s="51" t="s">
        <v>351</v>
      </c>
      <c r="AH47" s="51" t="s">
        <v>351</v>
      </c>
      <c r="AI47" s="51" t="s">
        <v>351</v>
      </c>
      <c r="AJ47" s="51" t="s">
        <v>351</v>
      </c>
      <c r="AK47" s="51" t="s">
        <v>352</v>
      </c>
      <c r="AL47" s="51" t="s">
        <v>352</v>
      </c>
      <c r="AM47" s="51" t="s">
        <v>352</v>
      </c>
      <c r="AN47" s="51" t="s">
        <v>352</v>
      </c>
      <c r="AO47" s="51" t="s">
        <v>352</v>
      </c>
      <c r="AP47" s="51" t="s">
        <v>1839</v>
      </c>
      <c r="AQ47" s="51" t="s">
        <v>1840</v>
      </c>
      <c r="AR47" s="51" t="s">
        <v>1841</v>
      </c>
      <c r="AS47" s="155">
        <v>43350</v>
      </c>
      <c r="AT47" s="61" t="s">
        <v>353</v>
      </c>
      <c r="AU47" s="66" t="s">
        <v>864</v>
      </c>
      <c r="AV47" s="60">
        <v>43593</v>
      </c>
      <c r="AW47" s="67" t="s">
        <v>610</v>
      </c>
      <c r="AX47" s="63" t="s">
        <v>1456</v>
      </c>
      <c r="AY47" s="60">
        <v>43784</v>
      </c>
      <c r="AZ47" s="61" t="s">
        <v>601</v>
      </c>
      <c r="BA47" s="66" t="s">
        <v>1457</v>
      </c>
      <c r="BB47" s="60">
        <v>43895</v>
      </c>
      <c r="BC47" s="67" t="s">
        <v>404</v>
      </c>
      <c r="BD47" s="63" t="s">
        <v>1458</v>
      </c>
      <c r="BE47" s="60">
        <v>44062</v>
      </c>
      <c r="BF47" s="61" t="s">
        <v>359</v>
      </c>
      <c r="BG47" s="66" t="s">
        <v>615</v>
      </c>
      <c r="BH47" s="60">
        <v>44169</v>
      </c>
      <c r="BI47" s="67" t="s">
        <v>357</v>
      </c>
      <c r="BJ47" s="63" t="s">
        <v>616</v>
      </c>
      <c r="BK47" s="60">
        <v>44246</v>
      </c>
      <c r="BL47" s="61" t="s">
        <v>364</v>
      </c>
      <c r="BM47" s="66" t="s">
        <v>1459</v>
      </c>
      <c r="BN47" s="60">
        <v>44442</v>
      </c>
      <c r="BO47" s="67" t="s">
        <v>361</v>
      </c>
      <c r="BP47" s="63" t="s">
        <v>1460</v>
      </c>
      <c r="BQ47" s="60">
        <v>44545</v>
      </c>
      <c r="BR47" s="61" t="s">
        <v>353</v>
      </c>
      <c r="BS47" s="66" t="s">
        <v>1461</v>
      </c>
      <c r="BT47" s="60">
        <v>44909</v>
      </c>
      <c r="BU47" s="67" t="s">
        <v>359</v>
      </c>
      <c r="BV47" s="63" t="s">
        <v>1357</v>
      </c>
      <c r="BW47" s="60" t="s">
        <v>367</v>
      </c>
      <c r="BX47" s="61" t="s">
        <v>368</v>
      </c>
      <c r="BY47" s="66" t="s">
        <v>367</v>
      </c>
      <c r="BZ47" s="60" t="s">
        <v>367</v>
      </c>
      <c r="CA47" s="67" t="s">
        <v>368</v>
      </c>
      <c r="CB47" s="69" t="s">
        <v>367</v>
      </c>
      <c r="CC47" s="114" t="e">
        <f>VLOOKUP(A47,Datos!$C$2:$AJ$25,34,0)</f>
        <v>#N/A</v>
      </c>
      <c r="CD47" s="2">
        <f t="shared" si="1"/>
        <v>4</v>
      </c>
    </row>
    <row r="48" spans="1:82" ht="399.95" customHeight="1" x14ac:dyDescent="0.2">
      <c r="A48" s="181" t="s">
        <v>1830</v>
      </c>
      <c r="B48" s="73" t="s">
        <v>1424</v>
      </c>
      <c r="C48" s="51" t="s">
        <v>1425</v>
      </c>
      <c r="D48" s="73" t="s">
        <v>1825</v>
      </c>
      <c r="E48" s="166" t="s">
        <v>1363</v>
      </c>
      <c r="F48" s="51" t="s">
        <v>1462</v>
      </c>
      <c r="G48" s="151" t="s">
        <v>956</v>
      </c>
      <c r="H48" s="73" t="s">
        <v>35</v>
      </c>
      <c r="I48" s="73" t="s">
        <v>380</v>
      </c>
      <c r="J48" s="73" t="s">
        <v>78</v>
      </c>
      <c r="K48" s="51" t="s">
        <v>1463</v>
      </c>
      <c r="L48" s="51" t="s">
        <v>957</v>
      </c>
      <c r="M48" s="51" t="s">
        <v>958</v>
      </c>
      <c r="N48" s="51" t="s">
        <v>383</v>
      </c>
      <c r="O48" s="51" t="s">
        <v>345</v>
      </c>
      <c r="P48" s="51" t="s">
        <v>384</v>
      </c>
      <c r="Q48" s="51" t="s">
        <v>1868</v>
      </c>
      <c r="R48" s="51" t="s">
        <v>375</v>
      </c>
      <c r="S48" s="75" t="s">
        <v>330</v>
      </c>
      <c r="T48" s="152">
        <v>0.6</v>
      </c>
      <c r="U48" s="75" t="s">
        <v>121</v>
      </c>
      <c r="V48" s="152">
        <v>0.4</v>
      </c>
      <c r="W48" s="73" t="s">
        <v>84</v>
      </c>
      <c r="X48" s="51" t="s">
        <v>959</v>
      </c>
      <c r="Y48" s="75" t="s">
        <v>329</v>
      </c>
      <c r="Z48" s="153">
        <v>0.1512</v>
      </c>
      <c r="AA48" s="75" t="s">
        <v>121</v>
      </c>
      <c r="AB48" s="153">
        <v>0.22500000000000003</v>
      </c>
      <c r="AC48" s="73" t="s">
        <v>273</v>
      </c>
      <c r="AD48" s="51" t="s">
        <v>706</v>
      </c>
      <c r="AE48" s="73" t="s">
        <v>350</v>
      </c>
      <c r="AF48" s="51" t="s">
        <v>351</v>
      </c>
      <c r="AG48" s="51" t="s">
        <v>351</v>
      </c>
      <c r="AH48" s="51" t="s">
        <v>351</v>
      </c>
      <c r="AI48" s="51" t="s">
        <v>351</v>
      </c>
      <c r="AJ48" s="51" t="s">
        <v>351</v>
      </c>
      <c r="AK48" s="51" t="s">
        <v>352</v>
      </c>
      <c r="AL48" s="51" t="s">
        <v>352</v>
      </c>
      <c r="AM48" s="51" t="s">
        <v>352</v>
      </c>
      <c r="AN48" s="51" t="s">
        <v>352</v>
      </c>
      <c r="AO48" s="51" t="s">
        <v>352</v>
      </c>
      <c r="AP48" s="51" t="s">
        <v>1842</v>
      </c>
      <c r="AQ48" s="51" t="s">
        <v>1843</v>
      </c>
      <c r="AR48" s="51" t="s">
        <v>1844</v>
      </c>
      <c r="AS48" s="155">
        <v>43350</v>
      </c>
      <c r="AT48" s="61" t="s">
        <v>353</v>
      </c>
      <c r="AU48" s="66" t="s">
        <v>420</v>
      </c>
      <c r="AV48" s="60">
        <v>43593</v>
      </c>
      <c r="AW48" s="67" t="s">
        <v>449</v>
      </c>
      <c r="AX48" s="63" t="s">
        <v>842</v>
      </c>
      <c r="AY48" s="60">
        <v>43783</v>
      </c>
      <c r="AZ48" s="61" t="s">
        <v>353</v>
      </c>
      <c r="BA48" s="66" t="s">
        <v>1464</v>
      </c>
      <c r="BB48" s="60">
        <v>43914</v>
      </c>
      <c r="BC48" s="67" t="s">
        <v>353</v>
      </c>
      <c r="BD48" s="63" t="s">
        <v>1465</v>
      </c>
      <c r="BE48" s="60">
        <v>44074</v>
      </c>
      <c r="BF48" s="61" t="s">
        <v>390</v>
      </c>
      <c r="BG48" s="66" t="s">
        <v>960</v>
      </c>
      <c r="BH48" s="60">
        <v>44168</v>
      </c>
      <c r="BI48" s="67" t="s">
        <v>481</v>
      </c>
      <c r="BJ48" s="63" t="s">
        <v>962</v>
      </c>
      <c r="BK48" s="60">
        <v>44249</v>
      </c>
      <c r="BL48" s="61" t="s">
        <v>353</v>
      </c>
      <c r="BM48" s="66" t="s">
        <v>1466</v>
      </c>
      <c r="BN48" s="60">
        <v>44540</v>
      </c>
      <c r="BO48" s="67" t="s">
        <v>353</v>
      </c>
      <c r="BP48" s="63" t="s">
        <v>961</v>
      </c>
      <c r="BQ48" s="60">
        <v>44909</v>
      </c>
      <c r="BR48" s="61" t="s">
        <v>717</v>
      </c>
      <c r="BS48" s="66" t="s">
        <v>1467</v>
      </c>
      <c r="BT48" s="60" t="s">
        <v>367</v>
      </c>
      <c r="BU48" s="67" t="s">
        <v>368</v>
      </c>
      <c r="BV48" s="63" t="s">
        <v>367</v>
      </c>
      <c r="BW48" s="60" t="s">
        <v>367</v>
      </c>
      <c r="BX48" s="61" t="s">
        <v>368</v>
      </c>
      <c r="BY48" s="66" t="s">
        <v>367</v>
      </c>
      <c r="BZ48" s="60" t="s">
        <v>367</v>
      </c>
      <c r="CA48" s="67" t="s">
        <v>368</v>
      </c>
      <c r="CB48" s="69" t="s">
        <v>367</v>
      </c>
      <c r="CC48" s="114" t="e">
        <f>VLOOKUP(A48,Datos!$C$2:$AJ$25,34,0)</f>
        <v>#N/A</v>
      </c>
      <c r="CD48" s="2">
        <f t="shared" si="1"/>
        <v>6</v>
      </c>
    </row>
    <row r="49" spans="1:82" ht="399.95" customHeight="1" x14ac:dyDescent="0.2">
      <c r="A49" s="181" t="s">
        <v>1830</v>
      </c>
      <c r="B49" s="73" t="s">
        <v>1424</v>
      </c>
      <c r="C49" s="51" t="s">
        <v>1425</v>
      </c>
      <c r="D49" s="73" t="s">
        <v>1825</v>
      </c>
      <c r="E49" s="166" t="s">
        <v>1363</v>
      </c>
      <c r="F49" s="51" t="s">
        <v>1462</v>
      </c>
      <c r="G49" s="151" t="s">
        <v>1468</v>
      </c>
      <c r="H49" s="73" t="s">
        <v>35</v>
      </c>
      <c r="I49" s="73" t="s">
        <v>380</v>
      </c>
      <c r="J49" s="73" t="s">
        <v>78</v>
      </c>
      <c r="K49" s="51" t="s">
        <v>1469</v>
      </c>
      <c r="L49" s="51" t="s">
        <v>964</v>
      </c>
      <c r="M49" s="51" t="s">
        <v>1470</v>
      </c>
      <c r="N49" s="51" t="s">
        <v>383</v>
      </c>
      <c r="O49" s="51" t="s">
        <v>345</v>
      </c>
      <c r="P49" s="51" t="s">
        <v>384</v>
      </c>
      <c r="Q49" s="51" t="s">
        <v>1868</v>
      </c>
      <c r="R49" s="51" t="s">
        <v>375</v>
      </c>
      <c r="S49" s="75" t="s">
        <v>330</v>
      </c>
      <c r="T49" s="152">
        <v>0.6</v>
      </c>
      <c r="U49" s="75" t="s">
        <v>121</v>
      </c>
      <c r="V49" s="152">
        <v>0.4</v>
      </c>
      <c r="W49" s="73" t="s">
        <v>84</v>
      </c>
      <c r="X49" s="51" t="s">
        <v>959</v>
      </c>
      <c r="Y49" s="75" t="s">
        <v>329</v>
      </c>
      <c r="Z49" s="153">
        <v>0.1512</v>
      </c>
      <c r="AA49" s="75" t="s">
        <v>328</v>
      </c>
      <c r="AB49" s="153">
        <v>0.16875000000000001</v>
      </c>
      <c r="AC49" s="73" t="s">
        <v>273</v>
      </c>
      <c r="AD49" s="51" t="s">
        <v>697</v>
      </c>
      <c r="AE49" s="73" t="s">
        <v>350</v>
      </c>
      <c r="AF49" s="51" t="s">
        <v>351</v>
      </c>
      <c r="AG49" s="51" t="s">
        <v>351</v>
      </c>
      <c r="AH49" s="51" t="s">
        <v>351</v>
      </c>
      <c r="AI49" s="51" t="s">
        <v>351</v>
      </c>
      <c r="AJ49" s="51" t="s">
        <v>351</v>
      </c>
      <c r="AK49" s="51" t="s">
        <v>352</v>
      </c>
      <c r="AL49" s="51" t="s">
        <v>352</v>
      </c>
      <c r="AM49" s="51" t="s">
        <v>352</v>
      </c>
      <c r="AN49" s="51" t="s">
        <v>352</v>
      </c>
      <c r="AO49" s="51" t="s">
        <v>352</v>
      </c>
      <c r="AP49" s="51" t="s">
        <v>1845</v>
      </c>
      <c r="AQ49" s="51" t="s">
        <v>1846</v>
      </c>
      <c r="AR49" s="51" t="s">
        <v>1847</v>
      </c>
      <c r="AS49" s="155">
        <v>43350</v>
      </c>
      <c r="AT49" s="61" t="s">
        <v>353</v>
      </c>
      <c r="AU49" s="66" t="s">
        <v>420</v>
      </c>
      <c r="AV49" s="60">
        <v>43593</v>
      </c>
      <c r="AW49" s="67" t="s">
        <v>353</v>
      </c>
      <c r="AX49" s="63" t="s">
        <v>842</v>
      </c>
      <c r="AY49" s="60">
        <v>43783</v>
      </c>
      <c r="AZ49" s="61" t="s">
        <v>353</v>
      </c>
      <c r="BA49" s="66" t="s">
        <v>1471</v>
      </c>
      <c r="BB49" s="60">
        <v>43914</v>
      </c>
      <c r="BC49" s="67" t="s">
        <v>404</v>
      </c>
      <c r="BD49" s="63" t="s">
        <v>1472</v>
      </c>
      <c r="BE49" s="60">
        <v>44074</v>
      </c>
      <c r="BF49" s="61" t="s">
        <v>402</v>
      </c>
      <c r="BG49" s="66" t="s">
        <v>960</v>
      </c>
      <c r="BH49" s="60">
        <v>44168</v>
      </c>
      <c r="BI49" s="67" t="s">
        <v>481</v>
      </c>
      <c r="BJ49" s="63" t="s">
        <v>962</v>
      </c>
      <c r="BK49" s="60">
        <v>44249</v>
      </c>
      <c r="BL49" s="61" t="s">
        <v>481</v>
      </c>
      <c r="BM49" s="66" t="s">
        <v>1473</v>
      </c>
      <c r="BN49" s="60">
        <v>44540</v>
      </c>
      <c r="BO49" s="67" t="s">
        <v>353</v>
      </c>
      <c r="BP49" s="63" t="s">
        <v>963</v>
      </c>
      <c r="BQ49" s="60">
        <v>44909</v>
      </c>
      <c r="BR49" s="61" t="s">
        <v>568</v>
      </c>
      <c r="BS49" s="66" t="s">
        <v>1474</v>
      </c>
      <c r="BT49" s="60" t="s">
        <v>367</v>
      </c>
      <c r="BU49" s="67" t="s">
        <v>368</v>
      </c>
      <c r="BV49" s="63" t="s">
        <v>367</v>
      </c>
      <c r="BW49" s="60" t="s">
        <v>367</v>
      </c>
      <c r="BX49" s="61" t="s">
        <v>368</v>
      </c>
      <c r="BY49" s="66" t="s">
        <v>367</v>
      </c>
      <c r="BZ49" s="60" t="s">
        <v>367</v>
      </c>
      <c r="CA49" s="67" t="s">
        <v>368</v>
      </c>
      <c r="CB49" s="69" t="s">
        <v>367</v>
      </c>
      <c r="CC49" s="114" t="e">
        <f>VLOOKUP(A49,Datos!$C$2:$AJ$25,34,0)</f>
        <v>#N/A</v>
      </c>
      <c r="CD49" s="2">
        <f t="shared" si="1"/>
        <v>6</v>
      </c>
    </row>
    <row r="50" spans="1:82" ht="399.95" customHeight="1" x14ac:dyDescent="0.2">
      <c r="A50" s="181" t="s">
        <v>1830</v>
      </c>
      <c r="B50" s="73" t="s">
        <v>1424</v>
      </c>
      <c r="C50" s="51" t="s">
        <v>1425</v>
      </c>
      <c r="D50" s="73" t="s">
        <v>1825</v>
      </c>
      <c r="E50" s="166" t="s">
        <v>1363</v>
      </c>
      <c r="F50" s="51" t="s">
        <v>1462</v>
      </c>
      <c r="G50" s="151" t="s">
        <v>1475</v>
      </c>
      <c r="H50" s="73" t="s">
        <v>63</v>
      </c>
      <c r="I50" s="73" t="s">
        <v>372</v>
      </c>
      <c r="J50" s="73" t="s">
        <v>78</v>
      </c>
      <c r="K50" s="51" t="s">
        <v>1476</v>
      </c>
      <c r="L50" s="51" t="s">
        <v>1477</v>
      </c>
      <c r="M50" s="51" t="s">
        <v>1478</v>
      </c>
      <c r="N50" s="51" t="s">
        <v>383</v>
      </c>
      <c r="O50" s="51" t="s">
        <v>345</v>
      </c>
      <c r="P50" s="51" t="s">
        <v>384</v>
      </c>
      <c r="Q50" s="51" t="s">
        <v>1868</v>
      </c>
      <c r="R50" s="51" t="s">
        <v>375</v>
      </c>
      <c r="S50" s="75" t="s">
        <v>329</v>
      </c>
      <c r="T50" s="152">
        <v>0.2</v>
      </c>
      <c r="U50" s="75" t="s">
        <v>77</v>
      </c>
      <c r="V50" s="152">
        <v>0.8</v>
      </c>
      <c r="W50" s="73" t="s">
        <v>274</v>
      </c>
      <c r="X50" s="51" t="s">
        <v>965</v>
      </c>
      <c r="Y50" s="75" t="s">
        <v>329</v>
      </c>
      <c r="Z50" s="153">
        <v>8.3999999999999991E-2</v>
      </c>
      <c r="AA50" s="75" t="s">
        <v>77</v>
      </c>
      <c r="AB50" s="153">
        <v>0.8</v>
      </c>
      <c r="AC50" s="73" t="s">
        <v>274</v>
      </c>
      <c r="AD50" s="51" t="s">
        <v>542</v>
      </c>
      <c r="AE50" s="73" t="s">
        <v>378</v>
      </c>
      <c r="AF50" s="51" t="s">
        <v>351</v>
      </c>
      <c r="AG50" s="51" t="s">
        <v>351</v>
      </c>
      <c r="AH50" s="51" t="s">
        <v>351</v>
      </c>
      <c r="AI50" s="51" t="s">
        <v>351</v>
      </c>
      <c r="AJ50" s="51" t="s">
        <v>351</v>
      </c>
      <c r="AK50" s="51" t="s">
        <v>1479</v>
      </c>
      <c r="AL50" s="51" t="s">
        <v>1480</v>
      </c>
      <c r="AM50" s="51" t="s">
        <v>966</v>
      </c>
      <c r="AN50" s="51" t="s">
        <v>1382</v>
      </c>
      <c r="AO50" s="51" t="s">
        <v>1481</v>
      </c>
      <c r="AP50" s="51" t="s">
        <v>1848</v>
      </c>
      <c r="AQ50" s="51" t="s">
        <v>1849</v>
      </c>
      <c r="AR50" s="51" t="s">
        <v>1850</v>
      </c>
      <c r="AS50" s="155">
        <v>43593</v>
      </c>
      <c r="AT50" s="61" t="s">
        <v>353</v>
      </c>
      <c r="AU50" s="66" t="s">
        <v>420</v>
      </c>
      <c r="AV50" s="60">
        <v>43783</v>
      </c>
      <c r="AW50" s="67" t="s">
        <v>353</v>
      </c>
      <c r="AX50" s="63" t="s">
        <v>967</v>
      </c>
      <c r="AY50" s="60">
        <v>43914</v>
      </c>
      <c r="AZ50" s="61" t="s">
        <v>545</v>
      </c>
      <c r="BA50" s="66" t="s">
        <v>1482</v>
      </c>
      <c r="BB50" s="60">
        <v>44074</v>
      </c>
      <c r="BC50" s="67" t="s">
        <v>402</v>
      </c>
      <c r="BD50" s="63" t="s">
        <v>960</v>
      </c>
      <c r="BE50" s="60">
        <v>44909</v>
      </c>
      <c r="BF50" s="61" t="s">
        <v>788</v>
      </c>
      <c r="BG50" s="66" t="s">
        <v>1483</v>
      </c>
      <c r="BH50" s="60" t="s">
        <v>367</v>
      </c>
      <c r="BI50" s="67" t="s">
        <v>368</v>
      </c>
      <c r="BJ50" s="63" t="s">
        <v>367</v>
      </c>
      <c r="BK50" s="60" t="s">
        <v>367</v>
      </c>
      <c r="BL50" s="61" t="s">
        <v>368</v>
      </c>
      <c r="BM50" s="66" t="s">
        <v>367</v>
      </c>
      <c r="BN50" s="60" t="s">
        <v>367</v>
      </c>
      <c r="BO50" s="67" t="s">
        <v>368</v>
      </c>
      <c r="BP50" s="63" t="s">
        <v>367</v>
      </c>
      <c r="BQ50" s="60" t="s">
        <v>367</v>
      </c>
      <c r="BR50" s="61" t="s">
        <v>368</v>
      </c>
      <c r="BS50" s="66" t="s">
        <v>367</v>
      </c>
      <c r="BT50" s="60" t="s">
        <v>367</v>
      </c>
      <c r="BU50" s="67" t="s">
        <v>368</v>
      </c>
      <c r="BV50" s="63" t="s">
        <v>367</v>
      </c>
      <c r="BW50" s="60" t="s">
        <v>367</v>
      </c>
      <c r="BX50" s="61" t="s">
        <v>368</v>
      </c>
      <c r="BY50" s="66" t="s">
        <v>367</v>
      </c>
      <c r="BZ50" s="60" t="s">
        <v>367</v>
      </c>
      <c r="CA50" s="67" t="s">
        <v>368</v>
      </c>
      <c r="CB50" s="69" t="s">
        <v>367</v>
      </c>
      <c r="CC50" s="114" t="e">
        <f>VLOOKUP(A50,Datos!$C$2:$AJ$25,34,0)</f>
        <v>#N/A</v>
      </c>
      <c r="CD50" s="2">
        <f t="shared" si="1"/>
        <v>14</v>
      </c>
    </row>
    <row r="51" spans="1:82" ht="399.95" customHeight="1" x14ac:dyDescent="0.2">
      <c r="A51" s="181" t="s">
        <v>1484</v>
      </c>
      <c r="B51" s="73" t="s">
        <v>1485</v>
      </c>
      <c r="C51" s="51" t="s">
        <v>1486</v>
      </c>
      <c r="D51" s="73" t="s">
        <v>151</v>
      </c>
      <c r="E51" s="166" t="s">
        <v>90</v>
      </c>
      <c r="F51" s="51" t="s">
        <v>1487</v>
      </c>
      <c r="G51" s="151" t="s">
        <v>1488</v>
      </c>
      <c r="H51" s="73" t="s">
        <v>35</v>
      </c>
      <c r="I51" s="73" t="s">
        <v>380</v>
      </c>
      <c r="J51" s="73" t="s">
        <v>78</v>
      </c>
      <c r="K51" s="51" t="s">
        <v>1489</v>
      </c>
      <c r="L51" s="51" t="s">
        <v>1490</v>
      </c>
      <c r="M51" s="51" t="s">
        <v>1491</v>
      </c>
      <c r="N51" s="51" t="s">
        <v>383</v>
      </c>
      <c r="O51" s="51" t="s">
        <v>345</v>
      </c>
      <c r="P51" s="51" t="s">
        <v>599</v>
      </c>
      <c r="Q51" s="51" t="s">
        <v>1868</v>
      </c>
      <c r="R51" s="51" t="s">
        <v>375</v>
      </c>
      <c r="S51" s="75" t="s">
        <v>330</v>
      </c>
      <c r="T51" s="152">
        <v>0.6</v>
      </c>
      <c r="U51" s="75" t="s">
        <v>101</v>
      </c>
      <c r="V51" s="152">
        <v>0.6</v>
      </c>
      <c r="W51" s="73" t="s">
        <v>84</v>
      </c>
      <c r="X51" s="51" t="s">
        <v>1492</v>
      </c>
      <c r="Y51" s="75" t="s">
        <v>329</v>
      </c>
      <c r="Z51" s="153">
        <v>0.1764</v>
      </c>
      <c r="AA51" s="75" t="s">
        <v>121</v>
      </c>
      <c r="AB51" s="153">
        <v>0.33749999999999997</v>
      </c>
      <c r="AC51" s="73" t="s">
        <v>273</v>
      </c>
      <c r="AD51" s="51" t="s">
        <v>1493</v>
      </c>
      <c r="AE51" s="73" t="s">
        <v>350</v>
      </c>
      <c r="AF51" s="51" t="s">
        <v>351</v>
      </c>
      <c r="AG51" s="51" t="s">
        <v>351</v>
      </c>
      <c r="AH51" s="51" t="s">
        <v>351</v>
      </c>
      <c r="AI51" s="51" t="s">
        <v>351</v>
      </c>
      <c r="AJ51" s="51" t="s">
        <v>351</v>
      </c>
      <c r="AK51" s="51" t="s">
        <v>352</v>
      </c>
      <c r="AL51" s="51" t="s">
        <v>352</v>
      </c>
      <c r="AM51" s="51" t="s">
        <v>352</v>
      </c>
      <c r="AN51" s="51" t="s">
        <v>352</v>
      </c>
      <c r="AO51" s="51" t="s">
        <v>352</v>
      </c>
      <c r="AP51" s="51" t="s">
        <v>1494</v>
      </c>
      <c r="AQ51" s="51" t="s">
        <v>1495</v>
      </c>
      <c r="AR51" s="51" t="e">
        <v>#REF!</v>
      </c>
      <c r="AS51" s="155">
        <v>44911</v>
      </c>
      <c r="AT51" s="61" t="s">
        <v>568</v>
      </c>
      <c r="AU51" s="66" t="s">
        <v>1496</v>
      </c>
      <c r="AV51" s="60" t="s">
        <v>367</v>
      </c>
      <c r="AW51" s="67" t="s">
        <v>368</v>
      </c>
      <c r="AX51" s="63" t="s">
        <v>367</v>
      </c>
      <c r="AY51" s="60" t="s">
        <v>367</v>
      </c>
      <c r="AZ51" s="61" t="s">
        <v>368</v>
      </c>
      <c r="BA51" s="66" t="s">
        <v>367</v>
      </c>
      <c r="BB51" s="60" t="s">
        <v>367</v>
      </c>
      <c r="BC51" s="67" t="s">
        <v>368</v>
      </c>
      <c r="BD51" s="63" t="s">
        <v>367</v>
      </c>
      <c r="BE51" s="60" t="s">
        <v>367</v>
      </c>
      <c r="BF51" s="61" t="s">
        <v>368</v>
      </c>
      <c r="BG51" s="66" t="s">
        <v>367</v>
      </c>
      <c r="BH51" s="60" t="s">
        <v>367</v>
      </c>
      <c r="BI51" s="67" t="s">
        <v>368</v>
      </c>
      <c r="BJ51" s="63" t="s">
        <v>367</v>
      </c>
      <c r="BK51" s="60" t="s">
        <v>367</v>
      </c>
      <c r="BL51" s="61" t="s">
        <v>368</v>
      </c>
      <c r="BM51" s="66" t="s">
        <v>367</v>
      </c>
      <c r="BN51" s="60" t="s">
        <v>367</v>
      </c>
      <c r="BO51" s="67" t="s">
        <v>368</v>
      </c>
      <c r="BP51" s="63" t="s">
        <v>367</v>
      </c>
      <c r="BQ51" s="60" t="s">
        <v>367</v>
      </c>
      <c r="BR51" s="61" t="s">
        <v>368</v>
      </c>
      <c r="BS51" s="66" t="s">
        <v>367</v>
      </c>
      <c r="BT51" s="60" t="s">
        <v>367</v>
      </c>
      <c r="BU51" s="67" t="s">
        <v>368</v>
      </c>
      <c r="BV51" s="63" t="s">
        <v>367</v>
      </c>
      <c r="BW51" s="60" t="s">
        <v>367</v>
      </c>
      <c r="BX51" s="61" t="s">
        <v>368</v>
      </c>
      <c r="BY51" s="66" t="s">
        <v>367</v>
      </c>
      <c r="BZ51" s="60" t="s">
        <v>367</v>
      </c>
      <c r="CA51" s="67" t="s">
        <v>368</v>
      </c>
      <c r="CB51" s="69" t="s">
        <v>367</v>
      </c>
      <c r="CC51" s="114" t="e">
        <f>VLOOKUP(A51,Datos!$C$2:$AJ$25,34,0)</f>
        <v>#N/A</v>
      </c>
      <c r="CD51" s="2">
        <f t="shared" si="1"/>
        <v>22</v>
      </c>
    </row>
    <row r="52" spans="1:82" ht="399.95" customHeight="1" x14ac:dyDescent="0.2">
      <c r="A52" s="181" t="s">
        <v>1497</v>
      </c>
      <c r="B52" s="73" t="s">
        <v>1498</v>
      </c>
      <c r="C52" s="51" t="s">
        <v>1499</v>
      </c>
      <c r="D52" s="73" t="s">
        <v>197</v>
      </c>
      <c r="E52" s="166" t="s">
        <v>1363</v>
      </c>
      <c r="F52" s="51" t="s">
        <v>1500</v>
      </c>
      <c r="G52" s="151" t="s">
        <v>968</v>
      </c>
      <c r="H52" s="73" t="s">
        <v>35</v>
      </c>
      <c r="I52" s="73" t="s">
        <v>380</v>
      </c>
      <c r="J52" s="73" t="s">
        <v>78</v>
      </c>
      <c r="K52" s="51" t="s">
        <v>1501</v>
      </c>
      <c r="L52" s="51" t="s">
        <v>1502</v>
      </c>
      <c r="M52" s="51" t="s">
        <v>969</v>
      </c>
      <c r="N52" s="51" t="s">
        <v>970</v>
      </c>
      <c r="O52" s="51" t="s">
        <v>345</v>
      </c>
      <c r="P52" s="51" t="s">
        <v>374</v>
      </c>
      <c r="Q52" s="51" t="s">
        <v>1868</v>
      </c>
      <c r="R52" s="51" t="s">
        <v>375</v>
      </c>
      <c r="S52" s="75" t="s">
        <v>331</v>
      </c>
      <c r="T52" s="152">
        <v>0.8</v>
      </c>
      <c r="U52" s="75" t="s">
        <v>121</v>
      </c>
      <c r="V52" s="152">
        <v>0.4</v>
      </c>
      <c r="W52" s="73" t="s">
        <v>84</v>
      </c>
      <c r="X52" s="51" t="s">
        <v>971</v>
      </c>
      <c r="Y52" s="75" t="s">
        <v>327</v>
      </c>
      <c r="Z52" s="153">
        <v>0.33599999999999997</v>
      </c>
      <c r="AA52" s="75" t="s">
        <v>328</v>
      </c>
      <c r="AB52" s="153">
        <v>0.16875000000000001</v>
      </c>
      <c r="AC52" s="73" t="s">
        <v>273</v>
      </c>
      <c r="AD52" s="51" t="s">
        <v>979</v>
      </c>
      <c r="AE52" s="73" t="s">
        <v>350</v>
      </c>
      <c r="AF52" s="51" t="s">
        <v>351</v>
      </c>
      <c r="AG52" s="51" t="s">
        <v>351</v>
      </c>
      <c r="AH52" s="51" t="s">
        <v>351</v>
      </c>
      <c r="AI52" s="51" t="s">
        <v>351</v>
      </c>
      <c r="AJ52" s="51" t="s">
        <v>351</v>
      </c>
      <c r="AK52" s="51" t="s">
        <v>352</v>
      </c>
      <c r="AL52" s="51" t="s">
        <v>352</v>
      </c>
      <c r="AM52" s="51" t="s">
        <v>352</v>
      </c>
      <c r="AN52" s="51" t="s">
        <v>352</v>
      </c>
      <c r="AO52" s="51" t="s">
        <v>352</v>
      </c>
      <c r="AP52" s="51" t="s">
        <v>1503</v>
      </c>
      <c r="AQ52" s="51" t="s">
        <v>1504</v>
      </c>
      <c r="AR52" s="51" t="s">
        <v>1505</v>
      </c>
      <c r="AS52" s="155">
        <v>43350</v>
      </c>
      <c r="AT52" s="61" t="s">
        <v>353</v>
      </c>
      <c r="AU52" s="66" t="s">
        <v>388</v>
      </c>
      <c r="AV52" s="60">
        <v>43594</v>
      </c>
      <c r="AW52" s="67" t="s">
        <v>568</v>
      </c>
      <c r="AX52" s="63" t="s">
        <v>972</v>
      </c>
      <c r="AY52" s="60">
        <v>43769</v>
      </c>
      <c r="AZ52" s="61" t="s">
        <v>361</v>
      </c>
      <c r="BA52" s="66" t="s">
        <v>973</v>
      </c>
      <c r="BB52" s="60">
        <v>43921</v>
      </c>
      <c r="BC52" s="67" t="s">
        <v>568</v>
      </c>
      <c r="BD52" s="63" t="s">
        <v>974</v>
      </c>
      <c r="BE52" s="60">
        <v>44249</v>
      </c>
      <c r="BF52" s="61" t="s">
        <v>364</v>
      </c>
      <c r="BG52" s="66" t="s">
        <v>915</v>
      </c>
      <c r="BH52" s="60">
        <v>44543</v>
      </c>
      <c r="BI52" s="67" t="s">
        <v>353</v>
      </c>
      <c r="BJ52" s="63" t="s">
        <v>975</v>
      </c>
      <c r="BK52" s="60">
        <v>44911</v>
      </c>
      <c r="BL52" s="61" t="s">
        <v>610</v>
      </c>
      <c r="BM52" s="66" t="s">
        <v>1506</v>
      </c>
      <c r="BN52" s="60" t="s">
        <v>367</v>
      </c>
      <c r="BO52" s="67" t="s">
        <v>368</v>
      </c>
      <c r="BP52" s="63" t="s">
        <v>367</v>
      </c>
      <c r="BQ52" s="60" t="s">
        <v>367</v>
      </c>
      <c r="BR52" s="61" t="s">
        <v>368</v>
      </c>
      <c r="BS52" s="66" t="s">
        <v>367</v>
      </c>
      <c r="BT52" s="60" t="s">
        <v>367</v>
      </c>
      <c r="BU52" s="67" t="s">
        <v>368</v>
      </c>
      <c r="BV52" s="63" t="s">
        <v>367</v>
      </c>
      <c r="BW52" s="60" t="s">
        <v>367</v>
      </c>
      <c r="BX52" s="61" t="s">
        <v>368</v>
      </c>
      <c r="BY52" s="66" t="s">
        <v>367</v>
      </c>
      <c r="BZ52" s="60" t="s">
        <v>367</v>
      </c>
      <c r="CA52" s="67" t="s">
        <v>368</v>
      </c>
      <c r="CB52" s="69" t="s">
        <v>367</v>
      </c>
      <c r="CC52" s="114" t="e">
        <f>VLOOKUP(A52,Datos!$C$2:$AJ$25,34,0)</f>
        <v>#N/A</v>
      </c>
      <c r="CD52" s="2">
        <f t="shared" si="1"/>
        <v>10</v>
      </c>
    </row>
    <row r="53" spans="1:82" ht="399.95" customHeight="1" x14ac:dyDescent="0.2">
      <c r="A53" s="181" t="s">
        <v>1497</v>
      </c>
      <c r="B53" s="73" t="s">
        <v>1498</v>
      </c>
      <c r="C53" s="51" t="s">
        <v>1499</v>
      </c>
      <c r="D53" s="73" t="s">
        <v>197</v>
      </c>
      <c r="E53" s="166" t="s">
        <v>1363</v>
      </c>
      <c r="F53" s="51" t="s">
        <v>1507</v>
      </c>
      <c r="G53" s="151" t="s">
        <v>976</v>
      </c>
      <c r="H53" s="73" t="s">
        <v>35</v>
      </c>
      <c r="I53" s="73" t="s">
        <v>380</v>
      </c>
      <c r="J53" s="73" t="s">
        <v>78</v>
      </c>
      <c r="K53" s="51" t="s">
        <v>1501</v>
      </c>
      <c r="L53" s="51" t="s">
        <v>1502</v>
      </c>
      <c r="M53" s="51" t="s">
        <v>977</v>
      </c>
      <c r="N53" s="51" t="s">
        <v>970</v>
      </c>
      <c r="O53" s="51" t="s">
        <v>345</v>
      </c>
      <c r="P53" s="51" t="s">
        <v>374</v>
      </c>
      <c r="Q53" s="51" t="s">
        <v>1868</v>
      </c>
      <c r="R53" s="51" t="s">
        <v>375</v>
      </c>
      <c r="S53" s="75" t="s">
        <v>330</v>
      </c>
      <c r="T53" s="152">
        <v>0.6</v>
      </c>
      <c r="U53" s="75" t="s">
        <v>121</v>
      </c>
      <c r="V53" s="152">
        <v>0.4</v>
      </c>
      <c r="W53" s="73" t="s">
        <v>84</v>
      </c>
      <c r="X53" s="51" t="s">
        <v>978</v>
      </c>
      <c r="Y53" s="75" t="s">
        <v>329</v>
      </c>
      <c r="Z53" s="153">
        <v>0.1512</v>
      </c>
      <c r="AA53" s="75" t="s">
        <v>328</v>
      </c>
      <c r="AB53" s="153">
        <v>0.16875000000000001</v>
      </c>
      <c r="AC53" s="73" t="s">
        <v>273</v>
      </c>
      <c r="AD53" s="51" t="s">
        <v>979</v>
      </c>
      <c r="AE53" s="73" t="s">
        <v>350</v>
      </c>
      <c r="AF53" s="51" t="s">
        <v>351</v>
      </c>
      <c r="AG53" s="51" t="s">
        <v>351</v>
      </c>
      <c r="AH53" s="51" t="s">
        <v>351</v>
      </c>
      <c r="AI53" s="51" t="s">
        <v>351</v>
      </c>
      <c r="AJ53" s="51" t="s">
        <v>351</v>
      </c>
      <c r="AK53" s="51" t="s">
        <v>352</v>
      </c>
      <c r="AL53" s="51" t="s">
        <v>352</v>
      </c>
      <c r="AM53" s="51" t="s">
        <v>352</v>
      </c>
      <c r="AN53" s="51" t="s">
        <v>352</v>
      </c>
      <c r="AO53" s="51" t="s">
        <v>352</v>
      </c>
      <c r="AP53" s="51" t="s">
        <v>1508</v>
      </c>
      <c r="AQ53" s="51" t="s">
        <v>1509</v>
      </c>
      <c r="AR53" s="51" t="s">
        <v>1510</v>
      </c>
      <c r="AS53" s="155">
        <v>43350</v>
      </c>
      <c r="AT53" s="61" t="s">
        <v>353</v>
      </c>
      <c r="AU53" s="66" t="s">
        <v>388</v>
      </c>
      <c r="AV53" s="60">
        <v>43594</v>
      </c>
      <c r="AW53" s="67" t="s">
        <v>568</v>
      </c>
      <c r="AX53" s="63" t="s">
        <v>980</v>
      </c>
      <c r="AY53" s="60">
        <v>43769</v>
      </c>
      <c r="AZ53" s="61" t="s">
        <v>361</v>
      </c>
      <c r="BA53" s="66" t="s">
        <v>973</v>
      </c>
      <c r="BB53" s="60">
        <v>43921</v>
      </c>
      <c r="BC53" s="67" t="s">
        <v>663</v>
      </c>
      <c r="BD53" s="63" t="s">
        <v>981</v>
      </c>
      <c r="BE53" s="60">
        <v>44249</v>
      </c>
      <c r="BF53" s="61" t="s">
        <v>364</v>
      </c>
      <c r="BG53" s="66" t="s">
        <v>915</v>
      </c>
      <c r="BH53" s="60">
        <v>44543</v>
      </c>
      <c r="BI53" s="67" t="s">
        <v>568</v>
      </c>
      <c r="BJ53" s="63" t="s">
        <v>982</v>
      </c>
      <c r="BK53" s="60">
        <v>44911</v>
      </c>
      <c r="BL53" s="61" t="s">
        <v>364</v>
      </c>
      <c r="BM53" s="66" t="s">
        <v>1511</v>
      </c>
      <c r="BN53" s="60" t="s">
        <v>367</v>
      </c>
      <c r="BO53" s="67" t="s">
        <v>368</v>
      </c>
      <c r="BP53" s="63" t="s">
        <v>367</v>
      </c>
      <c r="BQ53" s="60" t="s">
        <v>367</v>
      </c>
      <c r="BR53" s="61" t="s">
        <v>368</v>
      </c>
      <c r="BS53" s="66" t="s">
        <v>367</v>
      </c>
      <c r="BT53" s="60" t="s">
        <v>367</v>
      </c>
      <c r="BU53" s="67" t="s">
        <v>368</v>
      </c>
      <c r="BV53" s="63" t="s">
        <v>367</v>
      </c>
      <c r="BW53" s="60" t="s">
        <v>367</v>
      </c>
      <c r="BX53" s="61" t="s">
        <v>368</v>
      </c>
      <c r="BY53" s="66" t="s">
        <v>367</v>
      </c>
      <c r="BZ53" s="60" t="s">
        <v>367</v>
      </c>
      <c r="CA53" s="67" t="s">
        <v>368</v>
      </c>
      <c r="CB53" s="69" t="s">
        <v>367</v>
      </c>
      <c r="CC53" s="114" t="e">
        <f>VLOOKUP(A53,Datos!$C$2:$AJ$25,34,0)</f>
        <v>#N/A</v>
      </c>
      <c r="CD53" s="2">
        <f t="shared" si="1"/>
        <v>10</v>
      </c>
    </row>
    <row r="54" spans="1:82" ht="399.95" customHeight="1" x14ac:dyDescent="0.2">
      <c r="A54" s="181" t="s">
        <v>1497</v>
      </c>
      <c r="B54" s="73" t="s">
        <v>1498</v>
      </c>
      <c r="C54" s="51" t="s">
        <v>1499</v>
      </c>
      <c r="D54" s="73" t="s">
        <v>197</v>
      </c>
      <c r="E54" s="166" t="s">
        <v>1363</v>
      </c>
      <c r="F54" s="51" t="s">
        <v>983</v>
      </c>
      <c r="G54" s="151" t="s">
        <v>984</v>
      </c>
      <c r="H54" s="73" t="s">
        <v>35</v>
      </c>
      <c r="I54" s="73" t="s">
        <v>380</v>
      </c>
      <c r="J54" s="73" t="s">
        <v>52</v>
      </c>
      <c r="K54" s="51" t="s">
        <v>1512</v>
      </c>
      <c r="L54" s="51" t="s">
        <v>985</v>
      </c>
      <c r="M54" s="51" t="s">
        <v>986</v>
      </c>
      <c r="N54" s="51" t="s">
        <v>970</v>
      </c>
      <c r="O54" s="51" t="s">
        <v>345</v>
      </c>
      <c r="P54" s="51" t="s">
        <v>374</v>
      </c>
      <c r="Q54" s="51" t="s">
        <v>1868</v>
      </c>
      <c r="R54" s="51" t="s">
        <v>375</v>
      </c>
      <c r="S54" s="75" t="s">
        <v>330</v>
      </c>
      <c r="T54" s="152">
        <v>0.6</v>
      </c>
      <c r="U54" s="75" t="s">
        <v>121</v>
      </c>
      <c r="V54" s="152">
        <v>0.4</v>
      </c>
      <c r="W54" s="73" t="s">
        <v>84</v>
      </c>
      <c r="X54" s="51" t="s">
        <v>987</v>
      </c>
      <c r="Y54" s="75" t="s">
        <v>329</v>
      </c>
      <c r="Z54" s="153">
        <v>1.8670175999999997E-2</v>
      </c>
      <c r="AA54" s="75" t="s">
        <v>121</v>
      </c>
      <c r="AB54" s="153">
        <v>0.22500000000000003</v>
      </c>
      <c r="AC54" s="73" t="s">
        <v>273</v>
      </c>
      <c r="AD54" s="51" t="s">
        <v>988</v>
      </c>
      <c r="AE54" s="73" t="s">
        <v>350</v>
      </c>
      <c r="AF54" s="51" t="s">
        <v>351</v>
      </c>
      <c r="AG54" s="51" t="s">
        <v>351</v>
      </c>
      <c r="AH54" s="51" t="s">
        <v>351</v>
      </c>
      <c r="AI54" s="51" t="s">
        <v>351</v>
      </c>
      <c r="AJ54" s="51" t="s">
        <v>351</v>
      </c>
      <c r="AK54" s="51" t="s">
        <v>352</v>
      </c>
      <c r="AL54" s="51" t="s">
        <v>352</v>
      </c>
      <c r="AM54" s="51" t="s">
        <v>352</v>
      </c>
      <c r="AN54" s="51" t="s">
        <v>352</v>
      </c>
      <c r="AO54" s="51" t="s">
        <v>352</v>
      </c>
      <c r="AP54" s="51" t="s">
        <v>1513</v>
      </c>
      <c r="AQ54" s="51" t="s">
        <v>1514</v>
      </c>
      <c r="AR54" s="51" t="s">
        <v>1515</v>
      </c>
      <c r="AS54" s="155">
        <v>43350</v>
      </c>
      <c r="AT54" s="61" t="s">
        <v>353</v>
      </c>
      <c r="AU54" s="66" t="s">
        <v>388</v>
      </c>
      <c r="AV54" s="60">
        <v>43594</v>
      </c>
      <c r="AW54" s="67" t="s">
        <v>568</v>
      </c>
      <c r="AX54" s="63" t="s">
        <v>989</v>
      </c>
      <c r="AY54" s="60">
        <v>43921</v>
      </c>
      <c r="AZ54" s="61" t="s">
        <v>568</v>
      </c>
      <c r="BA54" s="66" t="s">
        <v>990</v>
      </c>
      <c r="BB54" s="60">
        <v>44169</v>
      </c>
      <c r="BC54" s="67" t="s">
        <v>361</v>
      </c>
      <c r="BD54" s="63" t="s">
        <v>991</v>
      </c>
      <c r="BE54" s="60">
        <v>44249</v>
      </c>
      <c r="BF54" s="61" t="s">
        <v>568</v>
      </c>
      <c r="BG54" s="66" t="s">
        <v>915</v>
      </c>
      <c r="BH54" s="60">
        <v>44543</v>
      </c>
      <c r="BI54" s="67" t="s">
        <v>353</v>
      </c>
      <c r="BJ54" s="63" t="s">
        <v>975</v>
      </c>
      <c r="BK54" s="60">
        <v>44911</v>
      </c>
      <c r="BL54" s="61" t="s">
        <v>364</v>
      </c>
      <c r="BM54" s="66" t="s">
        <v>1516</v>
      </c>
      <c r="BN54" s="60" t="s">
        <v>367</v>
      </c>
      <c r="BO54" s="67" t="s">
        <v>368</v>
      </c>
      <c r="BP54" s="63" t="s">
        <v>367</v>
      </c>
      <c r="BQ54" s="60" t="s">
        <v>367</v>
      </c>
      <c r="BR54" s="61" t="s">
        <v>368</v>
      </c>
      <c r="BS54" s="66" t="s">
        <v>367</v>
      </c>
      <c r="BT54" s="60" t="s">
        <v>367</v>
      </c>
      <c r="BU54" s="67" t="s">
        <v>368</v>
      </c>
      <c r="BV54" s="63" t="s">
        <v>367</v>
      </c>
      <c r="BW54" s="60" t="s">
        <v>367</v>
      </c>
      <c r="BX54" s="61" t="s">
        <v>368</v>
      </c>
      <c r="BY54" s="66" t="s">
        <v>367</v>
      </c>
      <c r="BZ54" s="60" t="s">
        <v>367</v>
      </c>
      <c r="CA54" s="67" t="s">
        <v>368</v>
      </c>
      <c r="CB54" s="69" t="s">
        <v>367</v>
      </c>
      <c r="CC54" s="114" t="e">
        <f>VLOOKUP(A54,Datos!$C$2:$AJ$25,34,0)</f>
        <v>#N/A</v>
      </c>
      <c r="CD54" s="2">
        <f t="shared" si="1"/>
        <v>10</v>
      </c>
    </row>
    <row r="55" spans="1:82" ht="399.95" customHeight="1" x14ac:dyDescent="0.2">
      <c r="A55" s="181" t="s">
        <v>1497</v>
      </c>
      <c r="B55" s="73" t="s">
        <v>1498</v>
      </c>
      <c r="C55" s="51" t="s">
        <v>1499</v>
      </c>
      <c r="D55" s="73" t="s">
        <v>197</v>
      </c>
      <c r="E55" s="166" t="s">
        <v>1363</v>
      </c>
      <c r="F55" s="51" t="s">
        <v>1517</v>
      </c>
      <c r="G55" s="151" t="s">
        <v>992</v>
      </c>
      <c r="H55" s="73" t="s">
        <v>63</v>
      </c>
      <c r="I55" s="73" t="s">
        <v>372</v>
      </c>
      <c r="J55" s="73" t="s">
        <v>78</v>
      </c>
      <c r="K55" s="51" t="s">
        <v>993</v>
      </c>
      <c r="L55" s="51" t="s">
        <v>994</v>
      </c>
      <c r="M55" s="51" t="s">
        <v>995</v>
      </c>
      <c r="N55" s="51" t="s">
        <v>970</v>
      </c>
      <c r="O55" s="51" t="s">
        <v>345</v>
      </c>
      <c r="P55" s="51" t="s">
        <v>374</v>
      </c>
      <c r="Q55" s="51" t="s">
        <v>1868</v>
      </c>
      <c r="R55" s="51" t="s">
        <v>375</v>
      </c>
      <c r="S55" s="75" t="s">
        <v>329</v>
      </c>
      <c r="T55" s="152">
        <v>0.2</v>
      </c>
      <c r="U55" s="75" t="s">
        <v>77</v>
      </c>
      <c r="V55" s="152">
        <v>0.8</v>
      </c>
      <c r="W55" s="73" t="s">
        <v>274</v>
      </c>
      <c r="X55" s="51" t="s">
        <v>996</v>
      </c>
      <c r="Y55" s="75" t="s">
        <v>329</v>
      </c>
      <c r="Z55" s="153">
        <v>2.1167999999999999E-2</v>
      </c>
      <c r="AA55" s="75" t="s">
        <v>77</v>
      </c>
      <c r="AB55" s="153">
        <v>0.8</v>
      </c>
      <c r="AC55" s="73" t="s">
        <v>274</v>
      </c>
      <c r="AD55" s="51" t="s">
        <v>997</v>
      </c>
      <c r="AE55" s="73" t="s">
        <v>378</v>
      </c>
      <c r="AF55" s="51" t="s">
        <v>351</v>
      </c>
      <c r="AG55" s="51" t="s">
        <v>351</v>
      </c>
      <c r="AH55" s="51" t="s">
        <v>351</v>
      </c>
      <c r="AI55" s="51" t="s">
        <v>351</v>
      </c>
      <c r="AJ55" s="51" t="s">
        <v>351</v>
      </c>
      <c r="AK55" s="51" t="s">
        <v>1518</v>
      </c>
      <c r="AL55" s="51" t="s">
        <v>1519</v>
      </c>
      <c r="AM55" s="51" t="s">
        <v>1520</v>
      </c>
      <c r="AN55" s="51" t="s">
        <v>1521</v>
      </c>
      <c r="AO55" s="51" t="s">
        <v>1522</v>
      </c>
      <c r="AP55" s="51" t="s">
        <v>1523</v>
      </c>
      <c r="AQ55" s="51" t="s">
        <v>1524</v>
      </c>
      <c r="AR55" s="51" t="s">
        <v>1525</v>
      </c>
      <c r="AS55" s="155">
        <v>43496</v>
      </c>
      <c r="AT55" s="61" t="s">
        <v>353</v>
      </c>
      <c r="AU55" s="66" t="s">
        <v>388</v>
      </c>
      <c r="AV55" s="60">
        <v>43594</v>
      </c>
      <c r="AW55" s="67" t="s">
        <v>568</v>
      </c>
      <c r="AX55" s="63" t="s">
        <v>998</v>
      </c>
      <c r="AY55" s="60">
        <v>43769</v>
      </c>
      <c r="AZ55" s="61" t="s">
        <v>402</v>
      </c>
      <c r="BA55" s="66" t="s">
        <v>999</v>
      </c>
      <c r="BB55" s="60">
        <v>43921</v>
      </c>
      <c r="BC55" s="67" t="s">
        <v>879</v>
      </c>
      <c r="BD55" s="63" t="s">
        <v>1526</v>
      </c>
      <c r="BE55" s="60">
        <v>44025</v>
      </c>
      <c r="BF55" s="61" t="s">
        <v>359</v>
      </c>
      <c r="BG55" s="66" t="s">
        <v>1000</v>
      </c>
      <c r="BH55" s="60">
        <v>44534</v>
      </c>
      <c r="BI55" s="67" t="s">
        <v>481</v>
      </c>
      <c r="BJ55" s="63" t="s">
        <v>1001</v>
      </c>
      <c r="BK55" s="60">
        <v>44249</v>
      </c>
      <c r="BL55" s="61" t="s">
        <v>404</v>
      </c>
      <c r="BM55" s="66" t="s">
        <v>1002</v>
      </c>
      <c r="BN55" s="60">
        <v>44302</v>
      </c>
      <c r="BO55" s="67" t="s">
        <v>481</v>
      </c>
      <c r="BP55" s="63" t="s">
        <v>1003</v>
      </c>
      <c r="BQ55" s="60">
        <v>44543</v>
      </c>
      <c r="BR55" s="61" t="s">
        <v>353</v>
      </c>
      <c r="BS55" s="66" t="s">
        <v>1004</v>
      </c>
      <c r="BT55" s="60">
        <v>44911</v>
      </c>
      <c r="BU55" s="67" t="s">
        <v>404</v>
      </c>
      <c r="BV55" s="63" t="s">
        <v>1527</v>
      </c>
      <c r="BW55" s="60" t="s">
        <v>367</v>
      </c>
      <c r="BX55" s="61" t="s">
        <v>368</v>
      </c>
      <c r="BY55" s="66" t="s">
        <v>367</v>
      </c>
      <c r="BZ55" s="60" t="s">
        <v>367</v>
      </c>
      <c r="CA55" s="67" t="s">
        <v>368</v>
      </c>
      <c r="CB55" s="69" t="s">
        <v>367</v>
      </c>
      <c r="CC55" s="114" t="e">
        <f>VLOOKUP(A55,Datos!$C$2:$AJ$25,34,0)</f>
        <v>#N/A</v>
      </c>
      <c r="CD55" s="2">
        <f t="shared" si="1"/>
        <v>4</v>
      </c>
    </row>
    <row r="56" spans="1:82" ht="399.95" customHeight="1" x14ac:dyDescent="0.2">
      <c r="A56" s="181" t="s">
        <v>1497</v>
      </c>
      <c r="B56" s="73" t="s">
        <v>1498</v>
      </c>
      <c r="C56" s="51" t="s">
        <v>1499</v>
      </c>
      <c r="D56" s="73" t="s">
        <v>197</v>
      </c>
      <c r="E56" s="166" t="s">
        <v>1363</v>
      </c>
      <c r="F56" s="51" t="s">
        <v>1528</v>
      </c>
      <c r="G56" s="151" t="s">
        <v>1005</v>
      </c>
      <c r="H56" s="73" t="s">
        <v>63</v>
      </c>
      <c r="I56" s="73" t="s">
        <v>372</v>
      </c>
      <c r="J56" s="73" t="s">
        <v>78</v>
      </c>
      <c r="K56" s="51" t="s">
        <v>1529</v>
      </c>
      <c r="L56" s="51" t="s">
        <v>994</v>
      </c>
      <c r="M56" s="51" t="s">
        <v>1006</v>
      </c>
      <c r="N56" s="51" t="s">
        <v>970</v>
      </c>
      <c r="O56" s="51" t="s">
        <v>345</v>
      </c>
      <c r="P56" s="51" t="s">
        <v>374</v>
      </c>
      <c r="Q56" s="51" t="s">
        <v>1868</v>
      </c>
      <c r="R56" s="51" t="s">
        <v>375</v>
      </c>
      <c r="S56" s="75" t="s">
        <v>329</v>
      </c>
      <c r="T56" s="152">
        <v>0.2</v>
      </c>
      <c r="U56" s="75" t="s">
        <v>77</v>
      </c>
      <c r="V56" s="152">
        <v>0.8</v>
      </c>
      <c r="W56" s="73" t="s">
        <v>274</v>
      </c>
      <c r="X56" s="51" t="s">
        <v>996</v>
      </c>
      <c r="Y56" s="75" t="s">
        <v>329</v>
      </c>
      <c r="Z56" s="153">
        <v>1.8143999999999997E-2</v>
      </c>
      <c r="AA56" s="75" t="s">
        <v>77</v>
      </c>
      <c r="AB56" s="153">
        <v>0.8</v>
      </c>
      <c r="AC56" s="73" t="s">
        <v>274</v>
      </c>
      <c r="AD56" s="51" t="s">
        <v>997</v>
      </c>
      <c r="AE56" s="73" t="s">
        <v>378</v>
      </c>
      <c r="AF56" s="51" t="s">
        <v>351</v>
      </c>
      <c r="AG56" s="51" t="s">
        <v>351</v>
      </c>
      <c r="AH56" s="51" t="s">
        <v>351</v>
      </c>
      <c r="AI56" s="51" t="s">
        <v>351</v>
      </c>
      <c r="AJ56" s="51" t="s">
        <v>351</v>
      </c>
      <c r="AK56" s="51" t="s">
        <v>1530</v>
      </c>
      <c r="AL56" s="51" t="s">
        <v>1531</v>
      </c>
      <c r="AM56" s="51" t="s">
        <v>1532</v>
      </c>
      <c r="AN56" s="51" t="s">
        <v>1533</v>
      </c>
      <c r="AO56" s="51" t="s">
        <v>1394</v>
      </c>
      <c r="AP56" s="51" t="s">
        <v>1534</v>
      </c>
      <c r="AQ56" s="51" t="s">
        <v>1535</v>
      </c>
      <c r="AR56" s="51" t="s">
        <v>1536</v>
      </c>
      <c r="AS56" s="155">
        <v>43496</v>
      </c>
      <c r="AT56" s="61" t="s">
        <v>353</v>
      </c>
      <c r="AU56" s="66" t="s">
        <v>388</v>
      </c>
      <c r="AV56" s="60">
        <v>43593</v>
      </c>
      <c r="AW56" s="67" t="s">
        <v>568</v>
      </c>
      <c r="AX56" s="63" t="s">
        <v>1007</v>
      </c>
      <c r="AY56" s="60">
        <v>43769</v>
      </c>
      <c r="AZ56" s="61" t="s">
        <v>404</v>
      </c>
      <c r="BA56" s="66" t="s">
        <v>1008</v>
      </c>
      <c r="BB56" s="60">
        <v>43921</v>
      </c>
      <c r="BC56" s="67" t="s">
        <v>879</v>
      </c>
      <c r="BD56" s="63" t="s">
        <v>1009</v>
      </c>
      <c r="BE56" s="60">
        <v>44025</v>
      </c>
      <c r="BF56" s="61" t="s">
        <v>359</v>
      </c>
      <c r="BG56" s="66" t="s">
        <v>1010</v>
      </c>
      <c r="BH56" s="60">
        <v>44169</v>
      </c>
      <c r="BI56" s="67" t="s">
        <v>404</v>
      </c>
      <c r="BJ56" s="63" t="s">
        <v>1537</v>
      </c>
      <c r="BK56" s="60">
        <v>44249</v>
      </c>
      <c r="BL56" s="61" t="s">
        <v>404</v>
      </c>
      <c r="BM56" s="66" t="s">
        <v>1011</v>
      </c>
      <c r="BN56" s="60">
        <v>44302</v>
      </c>
      <c r="BO56" s="67" t="s">
        <v>481</v>
      </c>
      <c r="BP56" s="63" t="s">
        <v>1012</v>
      </c>
      <c r="BQ56" s="60">
        <v>44543</v>
      </c>
      <c r="BR56" s="61" t="s">
        <v>353</v>
      </c>
      <c r="BS56" s="66" t="s">
        <v>1013</v>
      </c>
      <c r="BT56" s="60">
        <v>44909</v>
      </c>
      <c r="BU56" s="67" t="s">
        <v>404</v>
      </c>
      <c r="BV56" s="63" t="s">
        <v>1538</v>
      </c>
      <c r="BW56" s="60">
        <v>44911</v>
      </c>
      <c r="BX56" s="61" t="s">
        <v>404</v>
      </c>
      <c r="BY56" s="66" t="s">
        <v>1539</v>
      </c>
      <c r="BZ56" s="60" t="s">
        <v>367</v>
      </c>
      <c r="CA56" s="67" t="s">
        <v>368</v>
      </c>
      <c r="CB56" s="69" t="s">
        <v>367</v>
      </c>
      <c r="CC56" s="114" t="e">
        <f>VLOOKUP(A56,Datos!$C$2:$AJ$25,34,0)</f>
        <v>#N/A</v>
      </c>
      <c r="CD56" s="2">
        <f t="shared" si="1"/>
        <v>2</v>
      </c>
    </row>
    <row r="57" spans="1:82" ht="399.95" customHeight="1" x14ac:dyDescent="0.2">
      <c r="A57" s="181" t="s">
        <v>1497</v>
      </c>
      <c r="B57" s="73" t="s">
        <v>1498</v>
      </c>
      <c r="C57" s="51" t="s">
        <v>1499</v>
      </c>
      <c r="D57" s="73" t="s">
        <v>197</v>
      </c>
      <c r="E57" s="166" t="s">
        <v>1363</v>
      </c>
      <c r="F57" s="51" t="s">
        <v>1540</v>
      </c>
      <c r="G57" s="151" t="s">
        <v>1541</v>
      </c>
      <c r="H57" s="73" t="s">
        <v>35</v>
      </c>
      <c r="I57" s="73" t="s">
        <v>380</v>
      </c>
      <c r="J57" s="73" t="s">
        <v>78</v>
      </c>
      <c r="K57" s="51" t="s">
        <v>1542</v>
      </c>
      <c r="L57" s="51" t="s">
        <v>1543</v>
      </c>
      <c r="M57" s="51" t="s">
        <v>907</v>
      </c>
      <c r="N57" s="51" t="s">
        <v>383</v>
      </c>
      <c r="O57" s="51" t="s">
        <v>345</v>
      </c>
      <c r="P57" s="51" t="s">
        <v>374</v>
      </c>
      <c r="Q57" s="51" t="s">
        <v>1868</v>
      </c>
      <c r="R57" s="51" t="s">
        <v>375</v>
      </c>
      <c r="S57" s="75" t="s">
        <v>327</v>
      </c>
      <c r="T57" s="152">
        <v>0.4</v>
      </c>
      <c r="U57" s="75" t="s">
        <v>121</v>
      </c>
      <c r="V57" s="152">
        <v>0.4</v>
      </c>
      <c r="W57" s="73" t="s">
        <v>84</v>
      </c>
      <c r="X57" s="51" t="s">
        <v>908</v>
      </c>
      <c r="Y57" s="75" t="s">
        <v>329</v>
      </c>
      <c r="Z57" s="153">
        <v>4.2335999999999999E-2</v>
      </c>
      <c r="AA57" s="75" t="s">
        <v>121</v>
      </c>
      <c r="AB57" s="153">
        <v>0.22500000000000003</v>
      </c>
      <c r="AC57" s="73" t="s">
        <v>273</v>
      </c>
      <c r="AD57" s="51" t="s">
        <v>909</v>
      </c>
      <c r="AE57" s="73" t="s">
        <v>350</v>
      </c>
      <c r="AF57" s="51" t="s">
        <v>351</v>
      </c>
      <c r="AG57" s="51" t="s">
        <v>351</v>
      </c>
      <c r="AH57" s="51" t="s">
        <v>351</v>
      </c>
      <c r="AI57" s="51" t="s">
        <v>351</v>
      </c>
      <c r="AJ57" s="51" t="s">
        <v>351</v>
      </c>
      <c r="AK57" s="51" t="s">
        <v>352</v>
      </c>
      <c r="AL57" s="51" t="s">
        <v>352</v>
      </c>
      <c r="AM57" s="51" t="s">
        <v>352</v>
      </c>
      <c r="AN57" s="51" t="s">
        <v>352</v>
      </c>
      <c r="AO57" s="51" t="s">
        <v>352</v>
      </c>
      <c r="AP57" s="51" t="s">
        <v>1544</v>
      </c>
      <c r="AQ57" s="51" t="s">
        <v>910</v>
      </c>
      <c r="AR57" s="51" t="s">
        <v>1545</v>
      </c>
      <c r="AS57" s="155">
        <v>43350</v>
      </c>
      <c r="AT57" s="61" t="s">
        <v>353</v>
      </c>
      <c r="AU57" s="66" t="s">
        <v>388</v>
      </c>
      <c r="AV57" s="60">
        <v>43593</v>
      </c>
      <c r="AW57" s="67" t="s">
        <v>568</v>
      </c>
      <c r="AX57" s="63" t="s">
        <v>911</v>
      </c>
      <c r="AY57" s="60">
        <v>43768</v>
      </c>
      <c r="AZ57" s="61" t="s">
        <v>663</v>
      </c>
      <c r="BA57" s="66" t="s">
        <v>912</v>
      </c>
      <c r="BB57" s="60">
        <v>43921</v>
      </c>
      <c r="BC57" s="67" t="s">
        <v>359</v>
      </c>
      <c r="BD57" s="63" t="s">
        <v>913</v>
      </c>
      <c r="BE57" s="60">
        <v>44169</v>
      </c>
      <c r="BF57" s="61" t="s">
        <v>359</v>
      </c>
      <c r="BG57" s="66" t="s">
        <v>914</v>
      </c>
      <c r="BH57" s="60">
        <v>44249</v>
      </c>
      <c r="BI57" s="67" t="s">
        <v>364</v>
      </c>
      <c r="BJ57" s="63" t="s">
        <v>915</v>
      </c>
      <c r="BK57" s="60">
        <v>44547</v>
      </c>
      <c r="BL57" s="61" t="s">
        <v>353</v>
      </c>
      <c r="BM57" s="66" t="s">
        <v>916</v>
      </c>
      <c r="BN57" s="60">
        <v>44911</v>
      </c>
      <c r="BO57" s="67" t="s">
        <v>364</v>
      </c>
      <c r="BP57" s="63" t="s">
        <v>1546</v>
      </c>
      <c r="BQ57" s="60" t="s">
        <v>367</v>
      </c>
      <c r="BR57" s="61" t="s">
        <v>368</v>
      </c>
      <c r="BS57" s="66" t="s">
        <v>367</v>
      </c>
      <c r="BT57" s="60" t="s">
        <v>367</v>
      </c>
      <c r="BU57" s="67" t="s">
        <v>368</v>
      </c>
      <c r="BV57" s="63" t="s">
        <v>367</v>
      </c>
      <c r="BW57" s="60" t="s">
        <v>367</v>
      </c>
      <c r="BX57" s="61" t="s">
        <v>368</v>
      </c>
      <c r="BY57" s="66" t="s">
        <v>367</v>
      </c>
      <c r="BZ57" s="60" t="s">
        <v>367</v>
      </c>
      <c r="CA57" s="67" t="s">
        <v>368</v>
      </c>
      <c r="CB57" s="69" t="s">
        <v>367</v>
      </c>
      <c r="CC57" s="114" t="e">
        <f>VLOOKUP(A57,Datos!$C$2:$AJ$25,34,0)</f>
        <v>#N/A</v>
      </c>
      <c r="CD57" s="2">
        <f t="shared" si="1"/>
        <v>8</v>
      </c>
    </row>
    <row r="58" spans="1:82" ht="399.95" customHeight="1" x14ac:dyDescent="0.2">
      <c r="A58" s="181" t="s">
        <v>1497</v>
      </c>
      <c r="B58" s="73" t="s">
        <v>1498</v>
      </c>
      <c r="C58" s="51" t="s">
        <v>1499</v>
      </c>
      <c r="D58" s="73" t="s">
        <v>197</v>
      </c>
      <c r="E58" s="166" t="s">
        <v>1363</v>
      </c>
      <c r="F58" s="51" t="s">
        <v>1547</v>
      </c>
      <c r="G58" s="151" t="s">
        <v>1015</v>
      </c>
      <c r="H58" s="73" t="s">
        <v>35</v>
      </c>
      <c r="I58" s="73" t="s">
        <v>380</v>
      </c>
      <c r="J58" s="73" t="s">
        <v>78</v>
      </c>
      <c r="K58" s="51" t="s">
        <v>1548</v>
      </c>
      <c r="L58" s="51" t="s">
        <v>1543</v>
      </c>
      <c r="M58" s="51" t="s">
        <v>1016</v>
      </c>
      <c r="N58" s="51" t="s">
        <v>970</v>
      </c>
      <c r="O58" s="51" t="s">
        <v>345</v>
      </c>
      <c r="P58" s="51" t="s">
        <v>374</v>
      </c>
      <c r="Q58" s="51" t="s">
        <v>1868</v>
      </c>
      <c r="R58" s="51" t="s">
        <v>375</v>
      </c>
      <c r="S58" s="75" t="s">
        <v>329</v>
      </c>
      <c r="T58" s="152">
        <v>0.2</v>
      </c>
      <c r="U58" s="75" t="s">
        <v>121</v>
      </c>
      <c r="V58" s="152">
        <v>0.4</v>
      </c>
      <c r="W58" s="73" t="s">
        <v>273</v>
      </c>
      <c r="X58" s="51" t="s">
        <v>1017</v>
      </c>
      <c r="Y58" s="75" t="s">
        <v>329</v>
      </c>
      <c r="Z58" s="153">
        <v>8.3999999999999991E-2</v>
      </c>
      <c r="AA58" s="75" t="s">
        <v>121</v>
      </c>
      <c r="AB58" s="153">
        <v>0.22500000000000003</v>
      </c>
      <c r="AC58" s="73" t="s">
        <v>273</v>
      </c>
      <c r="AD58" s="51" t="s">
        <v>1549</v>
      </c>
      <c r="AE58" s="73" t="s">
        <v>350</v>
      </c>
      <c r="AF58" s="51" t="s">
        <v>351</v>
      </c>
      <c r="AG58" s="51" t="s">
        <v>351</v>
      </c>
      <c r="AH58" s="51" t="s">
        <v>351</v>
      </c>
      <c r="AI58" s="51" t="s">
        <v>351</v>
      </c>
      <c r="AJ58" s="51" t="s">
        <v>351</v>
      </c>
      <c r="AK58" s="51" t="s">
        <v>352</v>
      </c>
      <c r="AL58" s="51" t="s">
        <v>352</v>
      </c>
      <c r="AM58" s="51" t="s">
        <v>352</v>
      </c>
      <c r="AN58" s="51" t="s">
        <v>352</v>
      </c>
      <c r="AO58" s="51" t="s">
        <v>352</v>
      </c>
      <c r="AP58" s="51" t="s">
        <v>1550</v>
      </c>
      <c r="AQ58" s="51" t="s">
        <v>1551</v>
      </c>
      <c r="AR58" s="51" t="s">
        <v>1552</v>
      </c>
      <c r="AS58" s="155">
        <v>43921</v>
      </c>
      <c r="AT58" s="61" t="s">
        <v>353</v>
      </c>
      <c r="AU58" s="66" t="s">
        <v>972</v>
      </c>
      <c r="AV58" s="60">
        <v>44169</v>
      </c>
      <c r="AW58" s="67" t="s">
        <v>361</v>
      </c>
      <c r="AX58" s="63" t="s">
        <v>1018</v>
      </c>
      <c r="AY58" s="60">
        <v>44249</v>
      </c>
      <c r="AZ58" s="61" t="s">
        <v>364</v>
      </c>
      <c r="BA58" s="66" t="s">
        <v>915</v>
      </c>
      <c r="BB58" s="60">
        <v>44543</v>
      </c>
      <c r="BC58" s="67" t="s">
        <v>353</v>
      </c>
      <c r="BD58" s="63" t="s">
        <v>1014</v>
      </c>
      <c r="BE58" s="60">
        <v>44911</v>
      </c>
      <c r="BF58" s="61" t="s">
        <v>610</v>
      </c>
      <c r="BG58" s="66" t="s">
        <v>1553</v>
      </c>
      <c r="BH58" s="60" t="s">
        <v>367</v>
      </c>
      <c r="BI58" s="67" t="s">
        <v>368</v>
      </c>
      <c r="BJ58" s="63" t="s">
        <v>367</v>
      </c>
      <c r="BK58" s="60" t="s">
        <v>367</v>
      </c>
      <c r="BL58" s="61" t="s">
        <v>368</v>
      </c>
      <c r="BM58" s="66" t="s">
        <v>367</v>
      </c>
      <c r="BN58" s="60" t="s">
        <v>367</v>
      </c>
      <c r="BO58" s="67" t="s">
        <v>368</v>
      </c>
      <c r="BP58" s="63" t="s">
        <v>367</v>
      </c>
      <c r="BQ58" s="60" t="s">
        <v>367</v>
      </c>
      <c r="BR58" s="61" t="s">
        <v>368</v>
      </c>
      <c r="BS58" s="66" t="s">
        <v>367</v>
      </c>
      <c r="BT58" s="60" t="s">
        <v>367</v>
      </c>
      <c r="BU58" s="67" t="s">
        <v>368</v>
      </c>
      <c r="BV58" s="63" t="s">
        <v>367</v>
      </c>
      <c r="BW58" s="60" t="s">
        <v>367</v>
      </c>
      <c r="BX58" s="61" t="s">
        <v>368</v>
      </c>
      <c r="BY58" s="66" t="s">
        <v>367</v>
      </c>
      <c r="BZ58" s="60" t="s">
        <v>367</v>
      </c>
      <c r="CA58" s="67" t="s">
        <v>368</v>
      </c>
      <c r="CB58" s="69" t="s">
        <v>367</v>
      </c>
      <c r="CC58" s="114" t="e">
        <f>VLOOKUP(A58,Datos!$C$2:$AJ$25,34,0)</f>
        <v>#N/A</v>
      </c>
      <c r="CD58" s="2">
        <f t="shared" si="1"/>
        <v>14</v>
      </c>
    </row>
    <row r="59" spans="1:82" ht="399.95" customHeight="1" x14ac:dyDescent="0.2">
      <c r="A59" s="181" t="s">
        <v>1497</v>
      </c>
      <c r="B59" s="73" t="s">
        <v>1498</v>
      </c>
      <c r="C59" s="51" t="s">
        <v>1499</v>
      </c>
      <c r="D59" s="73" t="s">
        <v>197</v>
      </c>
      <c r="E59" s="166" t="s">
        <v>1363</v>
      </c>
      <c r="F59" s="51" t="s">
        <v>1554</v>
      </c>
      <c r="G59" s="151" t="s">
        <v>1019</v>
      </c>
      <c r="H59" s="73" t="s">
        <v>35</v>
      </c>
      <c r="I59" s="73" t="s">
        <v>380</v>
      </c>
      <c r="J59" s="73" t="s">
        <v>78</v>
      </c>
      <c r="K59" s="51" t="s">
        <v>1555</v>
      </c>
      <c r="L59" s="51" t="s">
        <v>1543</v>
      </c>
      <c r="M59" s="51" t="s">
        <v>1020</v>
      </c>
      <c r="N59" s="51" t="s">
        <v>970</v>
      </c>
      <c r="O59" s="51" t="s">
        <v>345</v>
      </c>
      <c r="P59" s="51" t="s">
        <v>374</v>
      </c>
      <c r="Q59" s="51" t="s">
        <v>1868</v>
      </c>
      <c r="R59" s="51" t="s">
        <v>375</v>
      </c>
      <c r="S59" s="75" t="s">
        <v>329</v>
      </c>
      <c r="T59" s="152">
        <v>0.2</v>
      </c>
      <c r="U59" s="75" t="s">
        <v>121</v>
      </c>
      <c r="V59" s="152">
        <v>0.4</v>
      </c>
      <c r="W59" s="73" t="s">
        <v>273</v>
      </c>
      <c r="X59" s="51" t="s">
        <v>1021</v>
      </c>
      <c r="Y59" s="75" t="s">
        <v>329</v>
      </c>
      <c r="Z59" s="153">
        <v>5.8799999999999991E-2</v>
      </c>
      <c r="AA59" s="75" t="s">
        <v>121</v>
      </c>
      <c r="AB59" s="153">
        <v>0.22500000000000003</v>
      </c>
      <c r="AC59" s="73" t="s">
        <v>273</v>
      </c>
      <c r="AD59" s="51" t="s">
        <v>979</v>
      </c>
      <c r="AE59" s="73" t="s">
        <v>350</v>
      </c>
      <c r="AF59" s="51" t="s">
        <v>351</v>
      </c>
      <c r="AG59" s="51" t="s">
        <v>351</v>
      </c>
      <c r="AH59" s="51" t="s">
        <v>351</v>
      </c>
      <c r="AI59" s="51" t="s">
        <v>351</v>
      </c>
      <c r="AJ59" s="51" t="s">
        <v>351</v>
      </c>
      <c r="AK59" s="51" t="s">
        <v>352</v>
      </c>
      <c r="AL59" s="51" t="s">
        <v>352</v>
      </c>
      <c r="AM59" s="51" t="s">
        <v>352</v>
      </c>
      <c r="AN59" s="51" t="s">
        <v>352</v>
      </c>
      <c r="AO59" s="51" t="s">
        <v>352</v>
      </c>
      <c r="AP59" s="51" t="s">
        <v>1556</v>
      </c>
      <c r="AQ59" s="51" t="s">
        <v>1557</v>
      </c>
      <c r="AR59" s="51" t="s">
        <v>1558</v>
      </c>
      <c r="AS59" s="155">
        <v>43921</v>
      </c>
      <c r="AT59" s="61" t="s">
        <v>353</v>
      </c>
      <c r="AU59" s="66" t="s">
        <v>972</v>
      </c>
      <c r="AV59" s="60">
        <v>44249</v>
      </c>
      <c r="AW59" s="67" t="s">
        <v>364</v>
      </c>
      <c r="AX59" s="63" t="s">
        <v>915</v>
      </c>
      <c r="AY59" s="60">
        <v>44543</v>
      </c>
      <c r="AZ59" s="61" t="s">
        <v>568</v>
      </c>
      <c r="BA59" s="66" t="s">
        <v>982</v>
      </c>
      <c r="BB59" s="60">
        <v>44911</v>
      </c>
      <c r="BC59" s="67" t="s">
        <v>364</v>
      </c>
      <c r="BD59" s="63" t="s">
        <v>1559</v>
      </c>
      <c r="BE59" s="60" t="s">
        <v>367</v>
      </c>
      <c r="BF59" s="61" t="s">
        <v>368</v>
      </c>
      <c r="BG59" s="66" t="s">
        <v>367</v>
      </c>
      <c r="BH59" s="60" t="s">
        <v>367</v>
      </c>
      <c r="BI59" s="67" t="s">
        <v>368</v>
      </c>
      <c r="BJ59" s="63" t="s">
        <v>367</v>
      </c>
      <c r="BK59" s="60" t="s">
        <v>367</v>
      </c>
      <c r="BL59" s="61" t="s">
        <v>368</v>
      </c>
      <c r="BM59" s="66" t="s">
        <v>367</v>
      </c>
      <c r="BN59" s="60" t="s">
        <v>367</v>
      </c>
      <c r="BO59" s="67" t="s">
        <v>368</v>
      </c>
      <c r="BP59" s="63" t="s">
        <v>367</v>
      </c>
      <c r="BQ59" s="60" t="s">
        <v>367</v>
      </c>
      <c r="BR59" s="61" t="s">
        <v>368</v>
      </c>
      <c r="BS59" s="66" t="s">
        <v>367</v>
      </c>
      <c r="BT59" s="60" t="s">
        <v>367</v>
      </c>
      <c r="BU59" s="67" t="s">
        <v>368</v>
      </c>
      <c r="BV59" s="63" t="s">
        <v>367</v>
      </c>
      <c r="BW59" s="60" t="s">
        <v>367</v>
      </c>
      <c r="BX59" s="61" t="s">
        <v>368</v>
      </c>
      <c r="BY59" s="66" t="s">
        <v>367</v>
      </c>
      <c r="BZ59" s="60" t="s">
        <v>367</v>
      </c>
      <c r="CA59" s="67" t="s">
        <v>368</v>
      </c>
      <c r="CB59" s="69" t="s">
        <v>367</v>
      </c>
      <c r="CC59" s="114" t="e">
        <f>VLOOKUP(A59,Datos!$C$2:$AJ$25,34,0)</f>
        <v>#N/A</v>
      </c>
      <c r="CD59" s="2">
        <f t="shared" si="1"/>
        <v>16</v>
      </c>
    </row>
    <row r="60" spans="1:82" ht="399.95" customHeight="1" x14ac:dyDescent="0.2">
      <c r="A60" s="181" t="s">
        <v>1497</v>
      </c>
      <c r="B60" s="73" t="s">
        <v>1498</v>
      </c>
      <c r="C60" s="51" t="s">
        <v>1499</v>
      </c>
      <c r="D60" s="73" t="s">
        <v>197</v>
      </c>
      <c r="E60" s="166" t="s">
        <v>1363</v>
      </c>
      <c r="F60" s="51" t="s">
        <v>1540</v>
      </c>
      <c r="G60" s="151" t="s">
        <v>917</v>
      </c>
      <c r="H60" s="73" t="s">
        <v>63</v>
      </c>
      <c r="I60" s="73" t="s">
        <v>372</v>
      </c>
      <c r="J60" s="73" t="s">
        <v>78</v>
      </c>
      <c r="K60" s="51" t="s">
        <v>1560</v>
      </c>
      <c r="L60" s="51" t="s">
        <v>373</v>
      </c>
      <c r="M60" s="51" t="s">
        <v>1561</v>
      </c>
      <c r="N60" s="51" t="s">
        <v>383</v>
      </c>
      <c r="O60" s="51" t="s">
        <v>345</v>
      </c>
      <c r="P60" s="51" t="s">
        <v>374</v>
      </c>
      <c r="Q60" s="51" t="s">
        <v>1868</v>
      </c>
      <c r="R60" s="51" t="s">
        <v>375</v>
      </c>
      <c r="S60" s="75" t="s">
        <v>329</v>
      </c>
      <c r="T60" s="152">
        <v>0.2</v>
      </c>
      <c r="U60" s="75" t="s">
        <v>77</v>
      </c>
      <c r="V60" s="152">
        <v>0.8</v>
      </c>
      <c r="W60" s="73" t="s">
        <v>274</v>
      </c>
      <c r="X60" s="51" t="s">
        <v>541</v>
      </c>
      <c r="Y60" s="75" t="s">
        <v>329</v>
      </c>
      <c r="Z60" s="153">
        <v>5.8799999999999991E-2</v>
      </c>
      <c r="AA60" s="75" t="s">
        <v>77</v>
      </c>
      <c r="AB60" s="153">
        <v>0.8</v>
      </c>
      <c r="AC60" s="73" t="s">
        <v>274</v>
      </c>
      <c r="AD60" s="51" t="s">
        <v>918</v>
      </c>
      <c r="AE60" s="73" t="s">
        <v>378</v>
      </c>
      <c r="AF60" s="51" t="s">
        <v>351</v>
      </c>
      <c r="AG60" s="51" t="s">
        <v>351</v>
      </c>
      <c r="AH60" s="51" t="s">
        <v>351</v>
      </c>
      <c r="AI60" s="51" t="s">
        <v>351</v>
      </c>
      <c r="AJ60" s="51" t="s">
        <v>351</v>
      </c>
      <c r="AK60" s="51" t="s">
        <v>1562</v>
      </c>
      <c r="AL60" s="51" t="s">
        <v>1563</v>
      </c>
      <c r="AM60" s="51" t="s">
        <v>1564</v>
      </c>
      <c r="AN60" s="51" t="s">
        <v>1533</v>
      </c>
      <c r="AO60" s="51" t="s">
        <v>1565</v>
      </c>
      <c r="AP60" s="51" t="s">
        <v>1566</v>
      </c>
      <c r="AQ60" s="51" t="s">
        <v>1567</v>
      </c>
      <c r="AR60" s="51" t="s">
        <v>1568</v>
      </c>
      <c r="AS60" s="155">
        <v>44547</v>
      </c>
      <c r="AT60" s="61" t="s">
        <v>353</v>
      </c>
      <c r="AU60" s="66" t="s">
        <v>864</v>
      </c>
      <c r="AV60" s="60">
        <v>44600</v>
      </c>
      <c r="AW60" s="67" t="s">
        <v>481</v>
      </c>
      <c r="AX60" s="63" t="s">
        <v>919</v>
      </c>
      <c r="AY60" s="60">
        <v>44911</v>
      </c>
      <c r="AZ60" s="61" t="s">
        <v>600</v>
      </c>
      <c r="BA60" s="66" t="s">
        <v>1569</v>
      </c>
      <c r="BB60" s="60" t="s">
        <v>367</v>
      </c>
      <c r="BC60" s="67" t="s">
        <v>368</v>
      </c>
      <c r="BD60" s="63" t="s">
        <v>367</v>
      </c>
      <c r="BE60" s="60" t="s">
        <v>367</v>
      </c>
      <c r="BF60" s="61" t="s">
        <v>368</v>
      </c>
      <c r="BG60" s="66" t="s">
        <v>367</v>
      </c>
      <c r="BH60" s="60" t="s">
        <v>367</v>
      </c>
      <c r="BI60" s="67" t="s">
        <v>368</v>
      </c>
      <c r="BJ60" s="63" t="s">
        <v>367</v>
      </c>
      <c r="BK60" s="60" t="s">
        <v>367</v>
      </c>
      <c r="BL60" s="61" t="s">
        <v>368</v>
      </c>
      <c r="BM60" s="66" t="s">
        <v>367</v>
      </c>
      <c r="BN60" s="60" t="s">
        <v>367</v>
      </c>
      <c r="BO60" s="67" t="s">
        <v>368</v>
      </c>
      <c r="BP60" s="63" t="s">
        <v>367</v>
      </c>
      <c r="BQ60" s="60" t="s">
        <v>367</v>
      </c>
      <c r="BR60" s="61" t="s">
        <v>368</v>
      </c>
      <c r="BS60" s="66" t="s">
        <v>367</v>
      </c>
      <c r="BT60" s="60" t="s">
        <v>367</v>
      </c>
      <c r="BU60" s="67" t="s">
        <v>368</v>
      </c>
      <c r="BV60" s="63" t="s">
        <v>367</v>
      </c>
      <c r="BW60" s="60" t="s">
        <v>367</v>
      </c>
      <c r="BX60" s="61" t="s">
        <v>368</v>
      </c>
      <c r="BY60" s="66" t="s">
        <v>367</v>
      </c>
      <c r="BZ60" s="60" t="s">
        <v>367</v>
      </c>
      <c r="CA60" s="67" t="s">
        <v>368</v>
      </c>
      <c r="CB60" s="69" t="s">
        <v>367</v>
      </c>
      <c r="CC60" s="114" t="e">
        <f>VLOOKUP(A60,Datos!$C$2:$AJ$25,34,0)</f>
        <v>#N/A</v>
      </c>
      <c r="CD60" s="2">
        <f t="shared" si="1"/>
        <v>18</v>
      </c>
    </row>
    <row r="61" spans="1:82" ht="399.95" customHeight="1" x14ac:dyDescent="0.2">
      <c r="A61" s="181" t="s">
        <v>1570</v>
      </c>
      <c r="B61" s="73" t="s">
        <v>1571</v>
      </c>
      <c r="C61" s="51" t="s">
        <v>1572</v>
      </c>
      <c r="D61" s="73" t="s">
        <v>108</v>
      </c>
      <c r="E61" s="166" t="s">
        <v>90</v>
      </c>
      <c r="F61" s="51" t="s">
        <v>1573</v>
      </c>
      <c r="G61" s="151" t="s">
        <v>379</v>
      </c>
      <c r="H61" s="73" t="s">
        <v>35</v>
      </c>
      <c r="I61" s="73" t="s">
        <v>380</v>
      </c>
      <c r="J61" s="73" t="s">
        <v>52</v>
      </c>
      <c r="K61" s="51" t="s">
        <v>1574</v>
      </c>
      <c r="L61" s="51" t="s">
        <v>381</v>
      </c>
      <c r="M61" s="51" t="s">
        <v>382</v>
      </c>
      <c r="N61" s="51" t="s">
        <v>383</v>
      </c>
      <c r="O61" s="51" t="s">
        <v>345</v>
      </c>
      <c r="P61" s="51" t="s">
        <v>384</v>
      </c>
      <c r="Q61" s="51" t="s">
        <v>1868</v>
      </c>
      <c r="R61" s="51" t="s">
        <v>375</v>
      </c>
      <c r="S61" s="75" t="s">
        <v>327</v>
      </c>
      <c r="T61" s="152">
        <v>0.4</v>
      </c>
      <c r="U61" s="75" t="s">
        <v>101</v>
      </c>
      <c r="V61" s="152">
        <v>0.6</v>
      </c>
      <c r="W61" s="73" t="s">
        <v>84</v>
      </c>
      <c r="X61" s="51" t="s">
        <v>385</v>
      </c>
      <c r="Y61" s="75" t="s">
        <v>329</v>
      </c>
      <c r="Z61" s="153">
        <v>6.0479999999999999E-2</v>
      </c>
      <c r="AA61" s="75" t="s">
        <v>328</v>
      </c>
      <c r="AB61" s="153">
        <v>0.18984374999999998</v>
      </c>
      <c r="AC61" s="73" t="s">
        <v>273</v>
      </c>
      <c r="AD61" s="51" t="s">
        <v>386</v>
      </c>
      <c r="AE61" s="73" t="s">
        <v>350</v>
      </c>
      <c r="AF61" s="51" t="s">
        <v>351</v>
      </c>
      <c r="AG61" s="51" t="s">
        <v>351</v>
      </c>
      <c r="AH61" s="51" t="s">
        <v>351</v>
      </c>
      <c r="AI61" s="51" t="s">
        <v>351</v>
      </c>
      <c r="AJ61" s="51" t="s">
        <v>351</v>
      </c>
      <c r="AK61" s="51" t="s">
        <v>352</v>
      </c>
      <c r="AL61" s="51" t="s">
        <v>352</v>
      </c>
      <c r="AM61" s="51" t="s">
        <v>352</v>
      </c>
      <c r="AN61" s="51" t="s">
        <v>352</v>
      </c>
      <c r="AO61" s="51" t="s">
        <v>352</v>
      </c>
      <c r="AP61" s="51" t="s">
        <v>1575</v>
      </c>
      <c r="AQ61" s="51" t="s">
        <v>387</v>
      </c>
      <c r="AR61" s="51" t="s">
        <v>1576</v>
      </c>
      <c r="AS61" s="155">
        <v>43350</v>
      </c>
      <c r="AT61" s="61" t="s">
        <v>353</v>
      </c>
      <c r="AU61" s="66" t="s">
        <v>388</v>
      </c>
      <c r="AV61" s="60">
        <v>43593</v>
      </c>
      <c r="AW61" s="67" t="s">
        <v>353</v>
      </c>
      <c r="AX61" s="63" t="s">
        <v>389</v>
      </c>
      <c r="AY61" s="60">
        <v>43794</v>
      </c>
      <c r="AZ61" s="61" t="s">
        <v>390</v>
      </c>
      <c r="BA61" s="66" t="s">
        <v>391</v>
      </c>
      <c r="BB61" s="60">
        <v>43903</v>
      </c>
      <c r="BC61" s="67" t="s">
        <v>353</v>
      </c>
      <c r="BD61" s="63" t="s">
        <v>392</v>
      </c>
      <c r="BE61" s="60">
        <v>44168</v>
      </c>
      <c r="BF61" s="61" t="s">
        <v>361</v>
      </c>
      <c r="BG61" s="66" t="s">
        <v>393</v>
      </c>
      <c r="BH61" s="60">
        <v>44249</v>
      </c>
      <c r="BI61" s="67" t="s">
        <v>359</v>
      </c>
      <c r="BJ61" s="63" t="s">
        <v>394</v>
      </c>
      <c r="BK61" s="60">
        <v>44545</v>
      </c>
      <c r="BL61" s="61" t="s">
        <v>353</v>
      </c>
      <c r="BM61" s="66" t="s">
        <v>395</v>
      </c>
      <c r="BN61" s="60">
        <v>44896</v>
      </c>
      <c r="BO61" s="67" t="s">
        <v>364</v>
      </c>
      <c r="BP61" s="63" t="s">
        <v>1577</v>
      </c>
      <c r="BQ61" s="60" t="s">
        <v>367</v>
      </c>
      <c r="BR61" s="61" t="s">
        <v>368</v>
      </c>
      <c r="BS61" s="66" t="s">
        <v>367</v>
      </c>
      <c r="BT61" s="60" t="s">
        <v>367</v>
      </c>
      <c r="BU61" s="67" t="s">
        <v>368</v>
      </c>
      <c r="BV61" s="63" t="s">
        <v>367</v>
      </c>
      <c r="BW61" s="60" t="s">
        <v>367</v>
      </c>
      <c r="BX61" s="61" t="s">
        <v>368</v>
      </c>
      <c r="BY61" s="66" t="s">
        <v>367</v>
      </c>
      <c r="BZ61" s="60" t="s">
        <v>367</v>
      </c>
      <c r="CA61" s="67" t="s">
        <v>368</v>
      </c>
      <c r="CB61" s="69" t="s">
        <v>367</v>
      </c>
      <c r="CC61" s="114" t="e">
        <f>VLOOKUP(A61,Datos!$C$2:$AJ$25,34,0)</f>
        <v>#N/A</v>
      </c>
      <c r="CD61" s="2">
        <f t="shared" si="1"/>
        <v>8</v>
      </c>
    </row>
    <row r="62" spans="1:82" ht="399.95" customHeight="1" x14ac:dyDescent="0.2">
      <c r="A62" s="181" t="s">
        <v>1570</v>
      </c>
      <c r="B62" s="73" t="s">
        <v>1571</v>
      </c>
      <c r="C62" s="51" t="s">
        <v>1572</v>
      </c>
      <c r="D62" s="73" t="s">
        <v>108</v>
      </c>
      <c r="E62" s="166" t="s">
        <v>90</v>
      </c>
      <c r="F62" s="51" t="s">
        <v>1578</v>
      </c>
      <c r="G62" s="151" t="s">
        <v>396</v>
      </c>
      <c r="H62" s="73" t="s">
        <v>35</v>
      </c>
      <c r="I62" s="73" t="s">
        <v>380</v>
      </c>
      <c r="J62" s="73" t="s">
        <v>52</v>
      </c>
      <c r="K62" s="51" t="s">
        <v>1579</v>
      </c>
      <c r="L62" s="51" t="s">
        <v>397</v>
      </c>
      <c r="M62" s="51" t="s">
        <v>398</v>
      </c>
      <c r="N62" s="51" t="s">
        <v>383</v>
      </c>
      <c r="O62" s="51" t="s">
        <v>345</v>
      </c>
      <c r="P62" s="51" t="s">
        <v>384</v>
      </c>
      <c r="Q62" s="51" t="s">
        <v>1868</v>
      </c>
      <c r="R62" s="51" t="s">
        <v>375</v>
      </c>
      <c r="S62" s="75" t="s">
        <v>330</v>
      </c>
      <c r="T62" s="152">
        <v>0.6</v>
      </c>
      <c r="U62" s="75" t="s">
        <v>77</v>
      </c>
      <c r="V62" s="152">
        <v>0.8</v>
      </c>
      <c r="W62" s="73" t="s">
        <v>274</v>
      </c>
      <c r="X62" s="51" t="s">
        <v>399</v>
      </c>
      <c r="Y62" s="75" t="s">
        <v>329</v>
      </c>
      <c r="Z62" s="153">
        <v>0.1512</v>
      </c>
      <c r="AA62" s="75" t="s">
        <v>121</v>
      </c>
      <c r="AB62" s="153">
        <v>0.33750000000000002</v>
      </c>
      <c r="AC62" s="73" t="s">
        <v>273</v>
      </c>
      <c r="AD62" s="51" t="s">
        <v>386</v>
      </c>
      <c r="AE62" s="73" t="s">
        <v>350</v>
      </c>
      <c r="AF62" s="51" t="s">
        <v>351</v>
      </c>
      <c r="AG62" s="51" t="s">
        <v>351</v>
      </c>
      <c r="AH62" s="51" t="s">
        <v>351</v>
      </c>
      <c r="AI62" s="51" t="s">
        <v>351</v>
      </c>
      <c r="AJ62" s="51" t="s">
        <v>351</v>
      </c>
      <c r="AK62" s="51" t="s">
        <v>352</v>
      </c>
      <c r="AL62" s="51" t="s">
        <v>352</v>
      </c>
      <c r="AM62" s="51" t="s">
        <v>352</v>
      </c>
      <c r="AN62" s="51" t="s">
        <v>352</v>
      </c>
      <c r="AO62" s="51" t="s">
        <v>352</v>
      </c>
      <c r="AP62" s="51" t="s">
        <v>1580</v>
      </c>
      <c r="AQ62" s="51" t="s">
        <v>400</v>
      </c>
      <c r="AR62" s="51" t="s">
        <v>1581</v>
      </c>
      <c r="AS62" s="155">
        <v>43350</v>
      </c>
      <c r="AT62" s="61" t="s">
        <v>353</v>
      </c>
      <c r="AU62" s="66" t="s">
        <v>388</v>
      </c>
      <c r="AV62" s="60">
        <v>43593</v>
      </c>
      <c r="AW62" s="67" t="s">
        <v>353</v>
      </c>
      <c r="AX62" s="63" t="s">
        <v>401</v>
      </c>
      <c r="AY62" s="60">
        <v>43794</v>
      </c>
      <c r="AZ62" s="61" t="s">
        <v>402</v>
      </c>
      <c r="BA62" s="66" t="s">
        <v>403</v>
      </c>
      <c r="BB62" s="60">
        <v>43903</v>
      </c>
      <c r="BC62" s="67" t="s">
        <v>404</v>
      </c>
      <c r="BD62" s="63" t="s">
        <v>405</v>
      </c>
      <c r="BE62" s="60">
        <v>44168</v>
      </c>
      <c r="BF62" s="61" t="s">
        <v>361</v>
      </c>
      <c r="BG62" s="66" t="s">
        <v>393</v>
      </c>
      <c r="BH62" s="60">
        <v>44249</v>
      </c>
      <c r="BI62" s="67" t="s">
        <v>359</v>
      </c>
      <c r="BJ62" s="63" t="s">
        <v>394</v>
      </c>
      <c r="BK62" s="60">
        <v>44545</v>
      </c>
      <c r="BL62" s="61" t="s">
        <v>353</v>
      </c>
      <c r="BM62" s="66" t="s">
        <v>395</v>
      </c>
      <c r="BN62" s="60">
        <v>44896</v>
      </c>
      <c r="BO62" s="67" t="s">
        <v>364</v>
      </c>
      <c r="BP62" s="63" t="s">
        <v>1582</v>
      </c>
      <c r="BQ62" s="60" t="s">
        <v>367</v>
      </c>
      <c r="BR62" s="61" t="s">
        <v>368</v>
      </c>
      <c r="BS62" s="66" t="s">
        <v>367</v>
      </c>
      <c r="BT62" s="60" t="s">
        <v>367</v>
      </c>
      <c r="BU62" s="67" t="s">
        <v>368</v>
      </c>
      <c r="BV62" s="63" t="s">
        <v>367</v>
      </c>
      <c r="BW62" s="60" t="s">
        <v>367</v>
      </c>
      <c r="BX62" s="61" t="s">
        <v>368</v>
      </c>
      <c r="BY62" s="66" t="s">
        <v>367</v>
      </c>
      <c r="BZ62" s="60" t="s">
        <v>367</v>
      </c>
      <c r="CA62" s="67" t="s">
        <v>368</v>
      </c>
      <c r="CB62" s="69" t="s">
        <v>367</v>
      </c>
      <c r="CC62" s="114" t="e">
        <f>VLOOKUP(A62,Datos!$C$2:$AJ$25,34,0)</f>
        <v>#N/A</v>
      </c>
      <c r="CD62" s="2">
        <f t="shared" si="1"/>
        <v>8</v>
      </c>
    </row>
    <row r="63" spans="1:82" ht="399.95" customHeight="1" x14ac:dyDescent="0.2">
      <c r="A63" s="181" t="s">
        <v>1570</v>
      </c>
      <c r="B63" s="73" t="s">
        <v>1571</v>
      </c>
      <c r="C63" s="51" t="s">
        <v>1572</v>
      </c>
      <c r="D63" s="73" t="s">
        <v>108</v>
      </c>
      <c r="E63" s="166" t="s">
        <v>90</v>
      </c>
      <c r="F63" s="51" t="s">
        <v>1583</v>
      </c>
      <c r="G63" s="151" t="s">
        <v>406</v>
      </c>
      <c r="H63" s="73" t="s">
        <v>35</v>
      </c>
      <c r="I63" s="73" t="s">
        <v>380</v>
      </c>
      <c r="J63" s="73" t="s">
        <v>52</v>
      </c>
      <c r="K63" s="51" t="s">
        <v>1584</v>
      </c>
      <c r="L63" s="51" t="s">
        <v>407</v>
      </c>
      <c r="M63" s="51" t="s">
        <v>1585</v>
      </c>
      <c r="N63" s="51" t="s">
        <v>383</v>
      </c>
      <c r="O63" s="51" t="s">
        <v>345</v>
      </c>
      <c r="P63" s="51" t="s">
        <v>346</v>
      </c>
      <c r="Q63" s="51" t="s">
        <v>1868</v>
      </c>
      <c r="R63" s="51" t="s">
        <v>425</v>
      </c>
      <c r="S63" s="75" t="s">
        <v>327</v>
      </c>
      <c r="T63" s="152">
        <v>0.4</v>
      </c>
      <c r="U63" s="75" t="s">
        <v>77</v>
      </c>
      <c r="V63" s="152">
        <v>0.8</v>
      </c>
      <c r="W63" s="73" t="s">
        <v>274</v>
      </c>
      <c r="X63" s="51" t="s">
        <v>408</v>
      </c>
      <c r="Y63" s="75" t="s">
        <v>329</v>
      </c>
      <c r="Z63" s="153">
        <v>3.6287999999999994E-2</v>
      </c>
      <c r="AA63" s="75" t="s">
        <v>121</v>
      </c>
      <c r="AB63" s="153">
        <v>0.33750000000000002</v>
      </c>
      <c r="AC63" s="73" t="s">
        <v>273</v>
      </c>
      <c r="AD63" s="51" t="s">
        <v>386</v>
      </c>
      <c r="AE63" s="73" t="s">
        <v>350</v>
      </c>
      <c r="AF63" s="51" t="s">
        <v>351</v>
      </c>
      <c r="AG63" s="51" t="s">
        <v>351</v>
      </c>
      <c r="AH63" s="51" t="s">
        <v>351</v>
      </c>
      <c r="AI63" s="51" t="s">
        <v>351</v>
      </c>
      <c r="AJ63" s="51" t="s">
        <v>351</v>
      </c>
      <c r="AK63" s="51" t="s">
        <v>352</v>
      </c>
      <c r="AL63" s="51" t="s">
        <v>352</v>
      </c>
      <c r="AM63" s="51" t="s">
        <v>352</v>
      </c>
      <c r="AN63" s="51" t="s">
        <v>352</v>
      </c>
      <c r="AO63" s="51" t="s">
        <v>352</v>
      </c>
      <c r="AP63" s="51" t="s">
        <v>1586</v>
      </c>
      <c r="AQ63" s="51" t="s">
        <v>1197</v>
      </c>
      <c r="AR63" s="51" t="s">
        <v>1587</v>
      </c>
      <c r="AS63" s="155">
        <v>43350</v>
      </c>
      <c r="AT63" s="61" t="s">
        <v>353</v>
      </c>
      <c r="AU63" s="66" t="s">
        <v>388</v>
      </c>
      <c r="AV63" s="60">
        <v>43593</v>
      </c>
      <c r="AW63" s="67" t="s">
        <v>353</v>
      </c>
      <c r="AX63" s="63" t="s">
        <v>409</v>
      </c>
      <c r="AY63" s="60">
        <v>43903</v>
      </c>
      <c r="AZ63" s="61" t="s">
        <v>359</v>
      </c>
      <c r="BA63" s="66" t="s">
        <v>410</v>
      </c>
      <c r="BB63" s="60">
        <v>44168</v>
      </c>
      <c r="BC63" s="67" t="s">
        <v>361</v>
      </c>
      <c r="BD63" s="63" t="s">
        <v>411</v>
      </c>
      <c r="BE63" s="60">
        <v>44249</v>
      </c>
      <c r="BF63" s="61" t="s">
        <v>412</v>
      </c>
      <c r="BG63" s="66" t="s">
        <v>413</v>
      </c>
      <c r="BH63" s="60">
        <v>44545</v>
      </c>
      <c r="BI63" s="67" t="s">
        <v>353</v>
      </c>
      <c r="BJ63" s="63" t="s">
        <v>395</v>
      </c>
      <c r="BK63" s="60">
        <v>44896</v>
      </c>
      <c r="BL63" s="61" t="s">
        <v>364</v>
      </c>
      <c r="BM63" s="66" t="s">
        <v>1588</v>
      </c>
      <c r="BN63" s="60" t="s">
        <v>367</v>
      </c>
      <c r="BO63" s="67" t="s">
        <v>368</v>
      </c>
      <c r="BP63" s="63" t="s">
        <v>367</v>
      </c>
      <c r="BQ63" s="60" t="s">
        <v>367</v>
      </c>
      <c r="BR63" s="61" t="s">
        <v>368</v>
      </c>
      <c r="BS63" s="66" t="s">
        <v>367</v>
      </c>
      <c r="BT63" s="60" t="s">
        <v>367</v>
      </c>
      <c r="BU63" s="67" t="s">
        <v>368</v>
      </c>
      <c r="BV63" s="63" t="s">
        <v>367</v>
      </c>
      <c r="BW63" s="60" t="s">
        <v>367</v>
      </c>
      <c r="BX63" s="61" t="s">
        <v>368</v>
      </c>
      <c r="BY63" s="66" t="s">
        <v>367</v>
      </c>
      <c r="BZ63" s="60" t="s">
        <v>367</v>
      </c>
      <c r="CA63" s="67" t="s">
        <v>368</v>
      </c>
      <c r="CB63" s="69" t="s">
        <v>367</v>
      </c>
      <c r="CC63" s="114" t="e">
        <f>VLOOKUP(A63,Datos!$C$2:$AJ$25,34,0)</f>
        <v>#N/A</v>
      </c>
      <c r="CD63" s="2">
        <f t="shared" si="1"/>
        <v>10</v>
      </c>
    </row>
    <row r="64" spans="1:82" ht="399.95" customHeight="1" x14ac:dyDescent="0.2">
      <c r="A64" s="181" t="s">
        <v>1570</v>
      </c>
      <c r="B64" s="73" t="s">
        <v>1571</v>
      </c>
      <c r="C64" s="51" t="s">
        <v>1572</v>
      </c>
      <c r="D64" s="73" t="s">
        <v>108</v>
      </c>
      <c r="E64" s="166" t="s">
        <v>90</v>
      </c>
      <c r="F64" s="51" t="s">
        <v>1589</v>
      </c>
      <c r="G64" s="151" t="s">
        <v>414</v>
      </c>
      <c r="H64" s="73" t="s">
        <v>35</v>
      </c>
      <c r="I64" s="73" t="s">
        <v>380</v>
      </c>
      <c r="J64" s="73" t="s">
        <v>52</v>
      </c>
      <c r="K64" s="51" t="s">
        <v>415</v>
      </c>
      <c r="L64" s="51" t="s">
        <v>416</v>
      </c>
      <c r="M64" s="51" t="s">
        <v>417</v>
      </c>
      <c r="N64" s="51" t="s">
        <v>383</v>
      </c>
      <c r="O64" s="51" t="s">
        <v>345</v>
      </c>
      <c r="P64" s="51" t="s">
        <v>346</v>
      </c>
      <c r="Q64" s="51" t="s">
        <v>1868</v>
      </c>
      <c r="R64" s="51" t="s">
        <v>375</v>
      </c>
      <c r="S64" s="75" t="s">
        <v>330</v>
      </c>
      <c r="T64" s="152">
        <v>0.6</v>
      </c>
      <c r="U64" s="75" t="s">
        <v>101</v>
      </c>
      <c r="V64" s="152">
        <v>0.6</v>
      </c>
      <c r="W64" s="73" t="s">
        <v>84</v>
      </c>
      <c r="X64" s="51" t="s">
        <v>418</v>
      </c>
      <c r="Y64" s="75" t="s">
        <v>329</v>
      </c>
      <c r="Z64" s="153">
        <v>0.1512</v>
      </c>
      <c r="AA64" s="75" t="s">
        <v>121</v>
      </c>
      <c r="AB64" s="153">
        <v>0.33749999999999997</v>
      </c>
      <c r="AC64" s="73" t="s">
        <v>273</v>
      </c>
      <c r="AD64" s="51" t="s">
        <v>386</v>
      </c>
      <c r="AE64" s="73" t="s">
        <v>350</v>
      </c>
      <c r="AF64" s="51" t="s">
        <v>351</v>
      </c>
      <c r="AG64" s="51" t="s">
        <v>351</v>
      </c>
      <c r="AH64" s="51" t="s">
        <v>351</v>
      </c>
      <c r="AI64" s="51" t="s">
        <v>351</v>
      </c>
      <c r="AJ64" s="51" t="s">
        <v>351</v>
      </c>
      <c r="AK64" s="51" t="s">
        <v>352</v>
      </c>
      <c r="AL64" s="51" t="s">
        <v>352</v>
      </c>
      <c r="AM64" s="51" t="s">
        <v>352</v>
      </c>
      <c r="AN64" s="51" t="s">
        <v>352</v>
      </c>
      <c r="AO64" s="51" t="s">
        <v>352</v>
      </c>
      <c r="AP64" s="51" t="s">
        <v>1590</v>
      </c>
      <c r="AQ64" s="51" t="s">
        <v>419</v>
      </c>
      <c r="AR64" s="51" t="s">
        <v>1591</v>
      </c>
      <c r="AS64" s="155">
        <v>44168</v>
      </c>
      <c r="AT64" s="61" t="s">
        <v>353</v>
      </c>
      <c r="AU64" s="66" t="s">
        <v>420</v>
      </c>
      <c r="AV64" s="60">
        <v>44249</v>
      </c>
      <c r="AW64" s="67" t="s">
        <v>359</v>
      </c>
      <c r="AX64" s="63" t="s">
        <v>394</v>
      </c>
      <c r="AY64" s="60">
        <v>44545</v>
      </c>
      <c r="AZ64" s="61" t="s">
        <v>353</v>
      </c>
      <c r="BA64" s="66" t="s">
        <v>395</v>
      </c>
      <c r="BB64" s="60">
        <v>44896</v>
      </c>
      <c r="BC64" s="67" t="s">
        <v>364</v>
      </c>
      <c r="BD64" s="63" t="s">
        <v>1592</v>
      </c>
      <c r="BE64" s="60" t="s">
        <v>367</v>
      </c>
      <c r="BF64" s="61" t="s">
        <v>368</v>
      </c>
      <c r="BG64" s="66" t="s">
        <v>367</v>
      </c>
      <c r="BH64" s="60" t="s">
        <v>367</v>
      </c>
      <c r="BI64" s="67" t="s">
        <v>368</v>
      </c>
      <c r="BJ64" s="63" t="s">
        <v>367</v>
      </c>
      <c r="BK64" s="60" t="s">
        <v>367</v>
      </c>
      <c r="BL64" s="61" t="s">
        <v>368</v>
      </c>
      <c r="BM64" s="66" t="s">
        <v>367</v>
      </c>
      <c r="BN64" s="60" t="s">
        <v>367</v>
      </c>
      <c r="BO64" s="67" t="s">
        <v>368</v>
      </c>
      <c r="BP64" s="63" t="s">
        <v>367</v>
      </c>
      <c r="BQ64" s="60" t="s">
        <v>367</v>
      </c>
      <c r="BR64" s="61" t="s">
        <v>368</v>
      </c>
      <c r="BS64" s="66" t="s">
        <v>367</v>
      </c>
      <c r="BT64" s="60" t="s">
        <v>367</v>
      </c>
      <c r="BU64" s="67" t="s">
        <v>368</v>
      </c>
      <c r="BV64" s="63" t="s">
        <v>367</v>
      </c>
      <c r="BW64" s="60" t="s">
        <v>367</v>
      </c>
      <c r="BX64" s="61" t="s">
        <v>368</v>
      </c>
      <c r="BY64" s="66" t="s">
        <v>367</v>
      </c>
      <c r="BZ64" s="60" t="s">
        <v>367</v>
      </c>
      <c r="CA64" s="67" t="s">
        <v>368</v>
      </c>
      <c r="CB64" s="69" t="s">
        <v>367</v>
      </c>
      <c r="CC64" s="114" t="e">
        <f>VLOOKUP(A64,Datos!$C$2:$AJ$25,34,0)</f>
        <v>#N/A</v>
      </c>
      <c r="CD64" s="2">
        <f t="shared" ref="CD64:CD100" si="2">COUNTBLANK(A64:CB64)</f>
        <v>16</v>
      </c>
    </row>
    <row r="65" spans="1:82" ht="399.95" customHeight="1" x14ac:dyDescent="0.2">
      <c r="A65" s="181" t="s">
        <v>1570</v>
      </c>
      <c r="B65" s="73" t="s">
        <v>1571</v>
      </c>
      <c r="C65" s="51" t="s">
        <v>1572</v>
      </c>
      <c r="D65" s="73" t="s">
        <v>108</v>
      </c>
      <c r="E65" s="166" t="s">
        <v>90</v>
      </c>
      <c r="F65" s="51" t="s">
        <v>1593</v>
      </c>
      <c r="G65" s="151" t="s">
        <v>421</v>
      </c>
      <c r="H65" s="73" t="s">
        <v>35</v>
      </c>
      <c r="I65" s="73" t="s">
        <v>380</v>
      </c>
      <c r="J65" s="73" t="s">
        <v>52</v>
      </c>
      <c r="K65" s="51" t="s">
        <v>422</v>
      </c>
      <c r="L65" s="51" t="s">
        <v>423</v>
      </c>
      <c r="M65" s="51" t="s">
        <v>424</v>
      </c>
      <c r="N65" s="51" t="s">
        <v>383</v>
      </c>
      <c r="O65" s="51" t="s">
        <v>345</v>
      </c>
      <c r="P65" s="51" t="s">
        <v>384</v>
      </c>
      <c r="Q65" s="51" t="s">
        <v>1869</v>
      </c>
      <c r="R65" s="51" t="s">
        <v>425</v>
      </c>
      <c r="S65" s="75" t="s">
        <v>329</v>
      </c>
      <c r="T65" s="152">
        <v>0.2</v>
      </c>
      <c r="U65" s="75" t="s">
        <v>101</v>
      </c>
      <c r="V65" s="152">
        <v>0.6</v>
      </c>
      <c r="W65" s="73" t="s">
        <v>84</v>
      </c>
      <c r="X65" s="51" t="s">
        <v>426</v>
      </c>
      <c r="Y65" s="75" t="s">
        <v>329</v>
      </c>
      <c r="Z65" s="153">
        <v>0.12</v>
      </c>
      <c r="AA65" s="75" t="s">
        <v>121</v>
      </c>
      <c r="AB65" s="153">
        <v>0.33749999999999997</v>
      </c>
      <c r="AC65" s="73" t="s">
        <v>273</v>
      </c>
      <c r="AD65" s="51" t="s">
        <v>386</v>
      </c>
      <c r="AE65" s="73" t="s">
        <v>378</v>
      </c>
      <c r="AF65" s="51" t="s">
        <v>1594</v>
      </c>
      <c r="AG65" s="51" t="s">
        <v>1595</v>
      </c>
      <c r="AH65" s="51" t="s">
        <v>1596</v>
      </c>
      <c r="AI65" s="51" t="s">
        <v>1597</v>
      </c>
      <c r="AJ65" s="51" t="s">
        <v>1598</v>
      </c>
      <c r="AK65" s="51" t="s">
        <v>352</v>
      </c>
      <c r="AL65" s="51" t="s">
        <v>352</v>
      </c>
      <c r="AM65" s="51" t="s">
        <v>352</v>
      </c>
      <c r="AN65" s="51" t="s">
        <v>352</v>
      </c>
      <c r="AO65" s="51" t="s">
        <v>352</v>
      </c>
      <c r="AP65" s="51" t="s">
        <v>1599</v>
      </c>
      <c r="AQ65" s="51" t="s">
        <v>427</v>
      </c>
      <c r="AR65" s="51" t="s">
        <v>1600</v>
      </c>
      <c r="AS65" s="155">
        <v>44316</v>
      </c>
      <c r="AT65" s="61" t="s">
        <v>353</v>
      </c>
      <c r="AU65" s="66" t="s">
        <v>428</v>
      </c>
      <c r="AV65" s="60">
        <v>44449</v>
      </c>
      <c r="AW65" s="67" t="s">
        <v>402</v>
      </c>
      <c r="AX65" s="63" t="s">
        <v>429</v>
      </c>
      <c r="AY65" s="60">
        <v>44545</v>
      </c>
      <c r="AZ65" s="61" t="s">
        <v>353</v>
      </c>
      <c r="BA65" s="66" t="s">
        <v>395</v>
      </c>
      <c r="BB65" s="60">
        <v>44896</v>
      </c>
      <c r="BC65" s="67" t="s">
        <v>404</v>
      </c>
      <c r="BD65" s="63" t="s">
        <v>1601</v>
      </c>
      <c r="BE65" s="60" t="s">
        <v>367</v>
      </c>
      <c r="BF65" s="61" t="s">
        <v>368</v>
      </c>
      <c r="BG65" s="66" t="s">
        <v>367</v>
      </c>
      <c r="BH65" s="60" t="s">
        <v>367</v>
      </c>
      <c r="BI65" s="67" t="s">
        <v>368</v>
      </c>
      <c r="BJ65" s="63" t="s">
        <v>367</v>
      </c>
      <c r="BK65" s="60" t="s">
        <v>367</v>
      </c>
      <c r="BL65" s="61" t="s">
        <v>368</v>
      </c>
      <c r="BM65" s="66" t="s">
        <v>367</v>
      </c>
      <c r="BN65" s="60" t="s">
        <v>367</v>
      </c>
      <c r="BO65" s="67" t="s">
        <v>368</v>
      </c>
      <c r="BP65" s="63" t="s">
        <v>367</v>
      </c>
      <c r="BQ65" s="60" t="s">
        <v>367</v>
      </c>
      <c r="BR65" s="61" t="s">
        <v>368</v>
      </c>
      <c r="BS65" s="66" t="s">
        <v>367</v>
      </c>
      <c r="BT65" s="60" t="s">
        <v>367</v>
      </c>
      <c r="BU65" s="67" t="s">
        <v>368</v>
      </c>
      <c r="BV65" s="63" t="s">
        <v>367</v>
      </c>
      <c r="BW65" s="60" t="s">
        <v>367</v>
      </c>
      <c r="BX65" s="61" t="s">
        <v>368</v>
      </c>
      <c r="BY65" s="66" t="s">
        <v>367</v>
      </c>
      <c r="BZ65" s="60" t="s">
        <v>367</v>
      </c>
      <c r="CA65" s="67" t="s">
        <v>368</v>
      </c>
      <c r="CB65" s="69" t="s">
        <v>367</v>
      </c>
      <c r="CC65" s="114" t="e">
        <f>VLOOKUP(A65,Datos!$C$2:$AJ$25,34,0)</f>
        <v>#N/A</v>
      </c>
      <c r="CD65" s="2">
        <f t="shared" si="2"/>
        <v>16</v>
      </c>
    </row>
    <row r="66" spans="1:82" ht="399.95" customHeight="1" x14ac:dyDescent="0.2">
      <c r="A66" s="181" t="s">
        <v>1570</v>
      </c>
      <c r="B66" s="73" t="s">
        <v>1571</v>
      </c>
      <c r="C66" s="51" t="s">
        <v>1572</v>
      </c>
      <c r="D66" s="73" t="s">
        <v>108</v>
      </c>
      <c r="E66" s="166" t="s">
        <v>90</v>
      </c>
      <c r="F66" s="51" t="s">
        <v>1602</v>
      </c>
      <c r="G66" s="151" t="s">
        <v>430</v>
      </c>
      <c r="H66" s="73" t="s">
        <v>35</v>
      </c>
      <c r="I66" s="73" t="s">
        <v>380</v>
      </c>
      <c r="J66" s="73" t="s">
        <v>52</v>
      </c>
      <c r="K66" s="51" t="s">
        <v>431</v>
      </c>
      <c r="L66" s="51" t="s">
        <v>432</v>
      </c>
      <c r="M66" s="51" t="s">
        <v>433</v>
      </c>
      <c r="N66" s="51" t="s">
        <v>383</v>
      </c>
      <c r="O66" s="51" t="s">
        <v>345</v>
      </c>
      <c r="P66" s="51" t="s">
        <v>384</v>
      </c>
      <c r="Q66" s="51" t="s">
        <v>1869</v>
      </c>
      <c r="R66" s="51" t="s">
        <v>425</v>
      </c>
      <c r="S66" s="75" t="s">
        <v>327</v>
      </c>
      <c r="T66" s="152">
        <v>0.4</v>
      </c>
      <c r="U66" s="75" t="s">
        <v>77</v>
      </c>
      <c r="V66" s="152">
        <v>0.8</v>
      </c>
      <c r="W66" s="73" t="s">
        <v>274</v>
      </c>
      <c r="X66" s="51" t="s">
        <v>435</v>
      </c>
      <c r="Y66" s="75" t="s">
        <v>329</v>
      </c>
      <c r="Z66" s="153">
        <v>0.1008</v>
      </c>
      <c r="AA66" s="75" t="s">
        <v>121</v>
      </c>
      <c r="AB66" s="153">
        <v>0.33750000000000002</v>
      </c>
      <c r="AC66" s="73" t="s">
        <v>273</v>
      </c>
      <c r="AD66" s="51" t="s">
        <v>386</v>
      </c>
      <c r="AE66" s="73" t="s">
        <v>378</v>
      </c>
      <c r="AF66" s="51" t="s">
        <v>1594</v>
      </c>
      <c r="AG66" s="51" t="s">
        <v>1595</v>
      </c>
      <c r="AH66" s="51" t="s">
        <v>1596</v>
      </c>
      <c r="AI66" s="51" t="s">
        <v>1597</v>
      </c>
      <c r="AJ66" s="51" t="s">
        <v>1598</v>
      </c>
      <c r="AK66" s="51" t="s">
        <v>352</v>
      </c>
      <c r="AL66" s="51" t="s">
        <v>352</v>
      </c>
      <c r="AM66" s="51" t="s">
        <v>352</v>
      </c>
      <c r="AN66" s="51" t="s">
        <v>352</v>
      </c>
      <c r="AO66" s="51" t="s">
        <v>352</v>
      </c>
      <c r="AP66" s="51" t="s">
        <v>1603</v>
      </c>
      <c r="AQ66" s="51" t="s">
        <v>436</v>
      </c>
      <c r="AR66" s="51" t="s">
        <v>1604</v>
      </c>
      <c r="AS66" s="155">
        <v>44316</v>
      </c>
      <c r="AT66" s="61" t="s">
        <v>353</v>
      </c>
      <c r="AU66" s="66" t="s">
        <v>437</v>
      </c>
      <c r="AV66" s="60">
        <v>44449</v>
      </c>
      <c r="AW66" s="67" t="s">
        <v>402</v>
      </c>
      <c r="AX66" s="63" t="s">
        <v>438</v>
      </c>
      <c r="AY66" s="60">
        <v>44545</v>
      </c>
      <c r="AZ66" s="61" t="s">
        <v>353</v>
      </c>
      <c r="BA66" s="66" t="s">
        <v>395</v>
      </c>
      <c r="BB66" s="60">
        <v>44896</v>
      </c>
      <c r="BC66" s="67" t="s">
        <v>404</v>
      </c>
      <c r="BD66" s="63" t="s">
        <v>1601</v>
      </c>
      <c r="BE66" s="60" t="s">
        <v>367</v>
      </c>
      <c r="BF66" s="61" t="s">
        <v>368</v>
      </c>
      <c r="BG66" s="66" t="s">
        <v>367</v>
      </c>
      <c r="BH66" s="60" t="s">
        <v>367</v>
      </c>
      <c r="BI66" s="67" t="s">
        <v>368</v>
      </c>
      <c r="BJ66" s="63" t="s">
        <v>367</v>
      </c>
      <c r="BK66" s="60" t="s">
        <v>367</v>
      </c>
      <c r="BL66" s="61" t="s">
        <v>368</v>
      </c>
      <c r="BM66" s="66" t="s">
        <v>367</v>
      </c>
      <c r="BN66" s="60" t="s">
        <v>367</v>
      </c>
      <c r="BO66" s="67" t="s">
        <v>368</v>
      </c>
      <c r="BP66" s="63" t="s">
        <v>367</v>
      </c>
      <c r="BQ66" s="60" t="s">
        <v>367</v>
      </c>
      <c r="BR66" s="61" t="s">
        <v>368</v>
      </c>
      <c r="BS66" s="66" t="s">
        <v>367</v>
      </c>
      <c r="BT66" s="60" t="s">
        <v>367</v>
      </c>
      <c r="BU66" s="67" t="s">
        <v>368</v>
      </c>
      <c r="BV66" s="63" t="s">
        <v>367</v>
      </c>
      <c r="BW66" s="60" t="s">
        <v>367</v>
      </c>
      <c r="BX66" s="61" t="s">
        <v>368</v>
      </c>
      <c r="BY66" s="66" t="s">
        <v>367</v>
      </c>
      <c r="BZ66" s="60" t="s">
        <v>367</v>
      </c>
      <c r="CA66" s="67" t="s">
        <v>368</v>
      </c>
      <c r="CB66" s="69" t="s">
        <v>367</v>
      </c>
      <c r="CC66" s="114" t="e">
        <f>VLOOKUP(A66,Datos!$C$2:$AJ$25,34,0)</f>
        <v>#N/A</v>
      </c>
      <c r="CD66" s="2">
        <f t="shared" si="2"/>
        <v>16</v>
      </c>
    </row>
    <row r="67" spans="1:82" ht="399.95" customHeight="1" x14ac:dyDescent="0.2">
      <c r="A67" s="181" t="s">
        <v>278</v>
      </c>
      <c r="B67" s="73" t="s">
        <v>1605</v>
      </c>
      <c r="C67" s="51" t="s">
        <v>1606</v>
      </c>
      <c r="D67" s="73" t="s">
        <v>1607</v>
      </c>
      <c r="E67" s="166" t="s">
        <v>1363</v>
      </c>
      <c r="F67" s="51" t="s">
        <v>1022</v>
      </c>
      <c r="G67" s="151" t="s">
        <v>1023</v>
      </c>
      <c r="H67" s="73" t="s">
        <v>35</v>
      </c>
      <c r="I67" s="73" t="s">
        <v>380</v>
      </c>
      <c r="J67" s="73" t="s">
        <v>78</v>
      </c>
      <c r="K67" s="51" t="s">
        <v>1024</v>
      </c>
      <c r="L67" s="51" t="s">
        <v>1025</v>
      </c>
      <c r="M67" s="51" t="s">
        <v>1026</v>
      </c>
      <c r="N67" s="51" t="s">
        <v>1608</v>
      </c>
      <c r="O67" s="51" t="s">
        <v>345</v>
      </c>
      <c r="P67" s="51" t="s">
        <v>374</v>
      </c>
      <c r="Q67" s="51" t="s">
        <v>1868</v>
      </c>
      <c r="R67" s="51" t="s">
        <v>375</v>
      </c>
      <c r="S67" s="75" t="s">
        <v>327</v>
      </c>
      <c r="T67" s="152">
        <v>0.4</v>
      </c>
      <c r="U67" s="75" t="s">
        <v>101</v>
      </c>
      <c r="V67" s="152">
        <v>0.6</v>
      </c>
      <c r="W67" s="73" t="s">
        <v>84</v>
      </c>
      <c r="X67" s="51" t="s">
        <v>1027</v>
      </c>
      <c r="Y67" s="75" t="s">
        <v>329</v>
      </c>
      <c r="Z67" s="153">
        <v>2.1772799999999995E-2</v>
      </c>
      <c r="AA67" s="75" t="s">
        <v>121</v>
      </c>
      <c r="AB67" s="153">
        <v>0.25312499999999999</v>
      </c>
      <c r="AC67" s="73" t="s">
        <v>273</v>
      </c>
      <c r="AD67" s="51" t="s">
        <v>533</v>
      </c>
      <c r="AE67" s="73" t="s">
        <v>350</v>
      </c>
      <c r="AF67" s="51" t="s">
        <v>351</v>
      </c>
      <c r="AG67" s="51" t="s">
        <v>351</v>
      </c>
      <c r="AH67" s="51" t="s">
        <v>351</v>
      </c>
      <c r="AI67" s="51" t="s">
        <v>351</v>
      </c>
      <c r="AJ67" s="51" t="s">
        <v>351</v>
      </c>
      <c r="AK67" s="51" t="s">
        <v>352</v>
      </c>
      <c r="AL67" s="51" t="s">
        <v>352</v>
      </c>
      <c r="AM67" s="51" t="s">
        <v>352</v>
      </c>
      <c r="AN67" s="51" t="s">
        <v>352</v>
      </c>
      <c r="AO67" s="51" t="s">
        <v>352</v>
      </c>
      <c r="AP67" s="51" t="s">
        <v>1028</v>
      </c>
      <c r="AQ67" s="51" t="s">
        <v>1609</v>
      </c>
      <c r="AR67" s="51" t="s">
        <v>1029</v>
      </c>
      <c r="AS67" s="155">
        <v>43350</v>
      </c>
      <c r="AT67" s="61" t="s">
        <v>353</v>
      </c>
      <c r="AU67" s="66" t="s">
        <v>420</v>
      </c>
      <c r="AV67" s="60">
        <v>43593</v>
      </c>
      <c r="AW67" s="67" t="s">
        <v>449</v>
      </c>
      <c r="AX67" s="63" t="s">
        <v>1030</v>
      </c>
      <c r="AY67" s="60">
        <v>43892</v>
      </c>
      <c r="AZ67" s="61" t="s">
        <v>663</v>
      </c>
      <c r="BA67" s="66" t="s">
        <v>1031</v>
      </c>
      <c r="BB67" s="60">
        <v>44245</v>
      </c>
      <c r="BC67" s="67" t="s">
        <v>359</v>
      </c>
      <c r="BD67" s="63" t="s">
        <v>1032</v>
      </c>
      <c r="BE67" s="60">
        <v>44449</v>
      </c>
      <c r="BF67" s="61" t="s">
        <v>578</v>
      </c>
      <c r="BG67" s="66" t="s">
        <v>1033</v>
      </c>
      <c r="BH67" s="60">
        <v>44532</v>
      </c>
      <c r="BI67" s="67" t="s">
        <v>353</v>
      </c>
      <c r="BJ67" s="63" t="s">
        <v>1034</v>
      </c>
      <c r="BK67" s="60">
        <v>44907</v>
      </c>
      <c r="BL67" s="61" t="s">
        <v>359</v>
      </c>
      <c r="BM67" s="66" t="s">
        <v>1610</v>
      </c>
      <c r="BN67" s="60" t="s">
        <v>367</v>
      </c>
      <c r="BO67" s="67" t="s">
        <v>368</v>
      </c>
      <c r="BP67" s="63" t="s">
        <v>367</v>
      </c>
      <c r="BQ67" s="60" t="s">
        <v>367</v>
      </c>
      <c r="BR67" s="61" t="s">
        <v>368</v>
      </c>
      <c r="BS67" s="66" t="s">
        <v>367</v>
      </c>
      <c r="BT67" s="60" t="s">
        <v>367</v>
      </c>
      <c r="BU67" s="67" t="s">
        <v>368</v>
      </c>
      <c r="BV67" s="63" t="s">
        <v>367</v>
      </c>
      <c r="BW67" s="60" t="s">
        <v>367</v>
      </c>
      <c r="BX67" s="61" t="s">
        <v>368</v>
      </c>
      <c r="BY67" s="66" t="s">
        <v>367</v>
      </c>
      <c r="BZ67" s="60" t="s">
        <v>367</v>
      </c>
      <c r="CA67" s="67" t="s">
        <v>368</v>
      </c>
      <c r="CB67" s="69" t="s">
        <v>367</v>
      </c>
      <c r="CC67" s="114" t="str">
        <f>VLOOKUP(A67,Datos!$C$2:$AJ$25,34,0)</f>
        <v>Subdirección Financiera</v>
      </c>
      <c r="CD67" s="2">
        <f t="shared" si="2"/>
        <v>10</v>
      </c>
    </row>
    <row r="68" spans="1:82" ht="399.95" customHeight="1" x14ac:dyDescent="0.2">
      <c r="A68" s="181" t="s">
        <v>278</v>
      </c>
      <c r="B68" s="73" t="s">
        <v>1605</v>
      </c>
      <c r="C68" s="51" t="s">
        <v>1606</v>
      </c>
      <c r="D68" s="73" t="s">
        <v>1607</v>
      </c>
      <c r="E68" s="166" t="s">
        <v>1363</v>
      </c>
      <c r="F68" s="51" t="s">
        <v>1022</v>
      </c>
      <c r="G68" s="151" t="s">
        <v>1035</v>
      </c>
      <c r="H68" s="73" t="s">
        <v>35</v>
      </c>
      <c r="I68" s="73" t="s">
        <v>380</v>
      </c>
      <c r="J68" s="73" t="s">
        <v>78</v>
      </c>
      <c r="K68" s="51" t="s">
        <v>1036</v>
      </c>
      <c r="L68" s="51" t="s">
        <v>1037</v>
      </c>
      <c r="M68" s="51" t="s">
        <v>1038</v>
      </c>
      <c r="N68" s="51" t="s">
        <v>1608</v>
      </c>
      <c r="O68" s="51" t="s">
        <v>345</v>
      </c>
      <c r="P68" s="51" t="s">
        <v>374</v>
      </c>
      <c r="Q68" s="51" t="s">
        <v>1868</v>
      </c>
      <c r="R68" s="51" t="s">
        <v>375</v>
      </c>
      <c r="S68" s="75" t="s">
        <v>327</v>
      </c>
      <c r="T68" s="152">
        <v>0.4</v>
      </c>
      <c r="U68" s="75" t="s">
        <v>77</v>
      </c>
      <c r="V68" s="152">
        <v>0.8</v>
      </c>
      <c r="W68" s="73" t="s">
        <v>274</v>
      </c>
      <c r="X68" s="51" t="s">
        <v>1039</v>
      </c>
      <c r="Y68" s="75" t="s">
        <v>329</v>
      </c>
      <c r="Z68" s="153">
        <v>2.5401599999999996E-2</v>
      </c>
      <c r="AA68" s="75" t="s">
        <v>121</v>
      </c>
      <c r="AB68" s="153">
        <v>0.33750000000000002</v>
      </c>
      <c r="AC68" s="73" t="s">
        <v>273</v>
      </c>
      <c r="AD68" s="51" t="s">
        <v>386</v>
      </c>
      <c r="AE68" s="73" t="s">
        <v>350</v>
      </c>
      <c r="AF68" s="51" t="s">
        <v>351</v>
      </c>
      <c r="AG68" s="51" t="s">
        <v>351</v>
      </c>
      <c r="AH68" s="51" t="s">
        <v>351</v>
      </c>
      <c r="AI68" s="51" t="s">
        <v>351</v>
      </c>
      <c r="AJ68" s="51" t="s">
        <v>351</v>
      </c>
      <c r="AK68" s="51" t="s">
        <v>352</v>
      </c>
      <c r="AL68" s="51" t="s">
        <v>352</v>
      </c>
      <c r="AM68" s="51" t="s">
        <v>352</v>
      </c>
      <c r="AN68" s="51" t="s">
        <v>352</v>
      </c>
      <c r="AO68" s="51" t="s">
        <v>352</v>
      </c>
      <c r="AP68" s="51" t="s">
        <v>1040</v>
      </c>
      <c r="AQ68" s="51" t="s">
        <v>1611</v>
      </c>
      <c r="AR68" s="51" t="s">
        <v>1041</v>
      </c>
      <c r="AS68" s="155">
        <v>43350</v>
      </c>
      <c r="AT68" s="61" t="s">
        <v>353</v>
      </c>
      <c r="AU68" s="66" t="s">
        <v>420</v>
      </c>
      <c r="AV68" s="60">
        <v>43593</v>
      </c>
      <c r="AW68" s="67" t="s">
        <v>449</v>
      </c>
      <c r="AX68" s="63" t="s">
        <v>1030</v>
      </c>
      <c r="AY68" s="60">
        <v>43892</v>
      </c>
      <c r="AZ68" s="61" t="s">
        <v>663</v>
      </c>
      <c r="BA68" s="66" t="s">
        <v>1042</v>
      </c>
      <c r="BB68" s="60" t="s">
        <v>1612</v>
      </c>
      <c r="BC68" s="67" t="s">
        <v>359</v>
      </c>
      <c r="BD68" s="63" t="s">
        <v>1032</v>
      </c>
      <c r="BE68" s="60">
        <v>44449</v>
      </c>
      <c r="BF68" s="61" t="s">
        <v>361</v>
      </c>
      <c r="BG68" s="66" t="s">
        <v>1033</v>
      </c>
      <c r="BH68" s="60">
        <v>44532</v>
      </c>
      <c r="BI68" s="67" t="s">
        <v>353</v>
      </c>
      <c r="BJ68" s="63" t="s">
        <v>1034</v>
      </c>
      <c r="BK68" s="60">
        <v>44907</v>
      </c>
      <c r="BL68" s="61" t="s">
        <v>359</v>
      </c>
      <c r="BM68" s="66" t="s">
        <v>1610</v>
      </c>
      <c r="BN68" s="60" t="s">
        <v>367</v>
      </c>
      <c r="BO68" s="67" t="s">
        <v>368</v>
      </c>
      <c r="BP68" s="63" t="s">
        <v>367</v>
      </c>
      <c r="BQ68" s="60" t="s">
        <v>367</v>
      </c>
      <c r="BR68" s="61" t="s">
        <v>368</v>
      </c>
      <c r="BS68" s="66" t="s">
        <v>367</v>
      </c>
      <c r="BT68" s="60" t="s">
        <v>367</v>
      </c>
      <c r="BU68" s="67" t="s">
        <v>368</v>
      </c>
      <c r="BV68" s="63" t="s">
        <v>367</v>
      </c>
      <c r="BW68" s="60" t="s">
        <v>367</v>
      </c>
      <c r="BX68" s="61" t="s">
        <v>368</v>
      </c>
      <c r="BY68" s="66" t="s">
        <v>367</v>
      </c>
      <c r="BZ68" s="60" t="s">
        <v>367</v>
      </c>
      <c r="CA68" s="67" t="s">
        <v>368</v>
      </c>
      <c r="CB68" s="69" t="s">
        <v>367</v>
      </c>
      <c r="CC68" s="114" t="str">
        <f>VLOOKUP(A68,Datos!$C$2:$AJ$25,34,0)</f>
        <v>Subdirección Financiera</v>
      </c>
      <c r="CD68" s="2">
        <f t="shared" si="2"/>
        <v>10</v>
      </c>
    </row>
    <row r="69" spans="1:82" ht="399.95" customHeight="1" x14ac:dyDescent="0.2">
      <c r="A69" s="181" t="s">
        <v>278</v>
      </c>
      <c r="B69" s="73" t="s">
        <v>1605</v>
      </c>
      <c r="C69" s="51" t="s">
        <v>1606</v>
      </c>
      <c r="D69" s="73" t="s">
        <v>1607</v>
      </c>
      <c r="E69" s="166" t="s">
        <v>1363</v>
      </c>
      <c r="F69" s="51" t="s">
        <v>1043</v>
      </c>
      <c r="G69" s="151" t="s">
        <v>1044</v>
      </c>
      <c r="H69" s="73" t="s">
        <v>35</v>
      </c>
      <c r="I69" s="73" t="s">
        <v>380</v>
      </c>
      <c r="J69" s="73" t="s">
        <v>78</v>
      </c>
      <c r="K69" s="51" t="s">
        <v>1045</v>
      </c>
      <c r="L69" s="51" t="s">
        <v>1037</v>
      </c>
      <c r="M69" s="51" t="s">
        <v>1046</v>
      </c>
      <c r="N69" s="51" t="s">
        <v>1608</v>
      </c>
      <c r="O69" s="51" t="s">
        <v>345</v>
      </c>
      <c r="P69" s="51" t="s">
        <v>384</v>
      </c>
      <c r="Q69" s="51" t="s">
        <v>1868</v>
      </c>
      <c r="R69" s="51" t="s">
        <v>375</v>
      </c>
      <c r="S69" s="75" t="s">
        <v>332</v>
      </c>
      <c r="T69" s="152">
        <v>1</v>
      </c>
      <c r="U69" s="75" t="s">
        <v>101</v>
      </c>
      <c r="V69" s="152">
        <v>0.6</v>
      </c>
      <c r="W69" s="73" t="s">
        <v>274</v>
      </c>
      <c r="X69" s="51" t="s">
        <v>1047</v>
      </c>
      <c r="Y69" s="75" t="s">
        <v>329</v>
      </c>
      <c r="Z69" s="153">
        <v>1.8670175999999997E-2</v>
      </c>
      <c r="AA69" s="75" t="s">
        <v>121</v>
      </c>
      <c r="AB69" s="153">
        <v>0.33749999999999997</v>
      </c>
      <c r="AC69" s="73" t="s">
        <v>273</v>
      </c>
      <c r="AD69" s="51" t="s">
        <v>386</v>
      </c>
      <c r="AE69" s="73" t="s">
        <v>350</v>
      </c>
      <c r="AF69" s="51" t="s">
        <v>351</v>
      </c>
      <c r="AG69" s="51" t="s">
        <v>351</v>
      </c>
      <c r="AH69" s="51" t="s">
        <v>351</v>
      </c>
      <c r="AI69" s="51" t="s">
        <v>351</v>
      </c>
      <c r="AJ69" s="51" t="s">
        <v>351</v>
      </c>
      <c r="AK69" s="51" t="s">
        <v>352</v>
      </c>
      <c r="AL69" s="51" t="s">
        <v>352</v>
      </c>
      <c r="AM69" s="51" t="s">
        <v>352</v>
      </c>
      <c r="AN69" s="51" t="s">
        <v>352</v>
      </c>
      <c r="AO69" s="51" t="s">
        <v>352</v>
      </c>
      <c r="AP69" s="51" t="s">
        <v>1048</v>
      </c>
      <c r="AQ69" s="51" t="s">
        <v>1613</v>
      </c>
      <c r="AR69" s="51" t="s">
        <v>1049</v>
      </c>
      <c r="AS69" s="155">
        <v>43350</v>
      </c>
      <c r="AT69" s="61" t="s">
        <v>353</v>
      </c>
      <c r="AU69" s="66" t="s">
        <v>420</v>
      </c>
      <c r="AV69" s="60">
        <v>43584</v>
      </c>
      <c r="AW69" s="67" t="s">
        <v>449</v>
      </c>
      <c r="AX69" s="63" t="s">
        <v>1030</v>
      </c>
      <c r="AY69" s="60">
        <v>43766</v>
      </c>
      <c r="AZ69" s="61" t="s">
        <v>600</v>
      </c>
      <c r="BA69" s="66" t="s">
        <v>1050</v>
      </c>
      <c r="BB69" s="60">
        <v>43892</v>
      </c>
      <c r="BC69" s="67" t="s">
        <v>677</v>
      </c>
      <c r="BD69" s="63" t="s">
        <v>1051</v>
      </c>
      <c r="BE69" s="60">
        <v>44167</v>
      </c>
      <c r="BF69" s="61" t="s">
        <v>601</v>
      </c>
      <c r="BG69" s="66" t="s">
        <v>1052</v>
      </c>
      <c r="BH69" s="60">
        <v>44245</v>
      </c>
      <c r="BI69" s="67" t="s">
        <v>412</v>
      </c>
      <c r="BJ69" s="63" t="s">
        <v>1053</v>
      </c>
      <c r="BK69" s="60">
        <v>44319</v>
      </c>
      <c r="BL69" s="61" t="s">
        <v>481</v>
      </c>
      <c r="BM69" s="66" t="s">
        <v>1054</v>
      </c>
      <c r="BN69" s="60">
        <v>44392</v>
      </c>
      <c r="BO69" s="67" t="s">
        <v>481</v>
      </c>
      <c r="BP69" s="63" t="s">
        <v>1054</v>
      </c>
      <c r="BQ69" s="60">
        <v>44449</v>
      </c>
      <c r="BR69" s="61" t="s">
        <v>1055</v>
      </c>
      <c r="BS69" s="66" t="s">
        <v>1056</v>
      </c>
      <c r="BT69" s="60">
        <v>44532</v>
      </c>
      <c r="BU69" s="67" t="s">
        <v>353</v>
      </c>
      <c r="BV69" s="63" t="s">
        <v>1034</v>
      </c>
      <c r="BW69" s="60">
        <v>44887</v>
      </c>
      <c r="BX69" s="61" t="s">
        <v>361</v>
      </c>
      <c r="BY69" s="66" t="s">
        <v>1865</v>
      </c>
      <c r="BZ69" s="60">
        <v>44907</v>
      </c>
      <c r="CA69" s="67" t="s">
        <v>359</v>
      </c>
      <c r="CB69" s="69" t="s">
        <v>1614</v>
      </c>
      <c r="CC69" s="114" t="str">
        <f>VLOOKUP(A69,Datos!$C$2:$AJ$25,34,0)</f>
        <v>Subdirección Financiera</v>
      </c>
      <c r="CD69" s="2">
        <f t="shared" si="2"/>
        <v>0</v>
      </c>
    </row>
    <row r="70" spans="1:82" ht="399.95" customHeight="1" x14ac:dyDescent="0.2">
      <c r="A70" s="181" t="s">
        <v>278</v>
      </c>
      <c r="B70" s="73" t="s">
        <v>1605</v>
      </c>
      <c r="C70" s="51" t="s">
        <v>1606</v>
      </c>
      <c r="D70" s="73" t="s">
        <v>1607</v>
      </c>
      <c r="E70" s="166" t="s">
        <v>1363</v>
      </c>
      <c r="F70" s="51" t="s">
        <v>1057</v>
      </c>
      <c r="G70" s="151" t="s">
        <v>1058</v>
      </c>
      <c r="H70" s="73" t="s">
        <v>35</v>
      </c>
      <c r="I70" s="73" t="s">
        <v>380</v>
      </c>
      <c r="J70" s="73" t="s">
        <v>78</v>
      </c>
      <c r="K70" s="51" t="s">
        <v>1059</v>
      </c>
      <c r="L70" s="51" t="s">
        <v>1037</v>
      </c>
      <c r="M70" s="51" t="s">
        <v>1060</v>
      </c>
      <c r="N70" s="51" t="s">
        <v>1608</v>
      </c>
      <c r="O70" s="51" t="s">
        <v>345</v>
      </c>
      <c r="P70" s="51" t="s">
        <v>384</v>
      </c>
      <c r="Q70" s="51" t="s">
        <v>1868</v>
      </c>
      <c r="R70" s="51" t="s">
        <v>375</v>
      </c>
      <c r="S70" s="75" t="s">
        <v>332</v>
      </c>
      <c r="T70" s="152">
        <v>1</v>
      </c>
      <c r="U70" s="75" t="s">
        <v>121</v>
      </c>
      <c r="V70" s="152">
        <v>0.4</v>
      </c>
      <c r="W70" s="73" t="s">
        <v>274</v>
      </c>
      <c r="X70" s="51" t="s">
        <v>1061</v>
      </c>
      <c r="Y70" s="75" t="s">
        <v>329</v>
      </c>
      <c r="Z70" s="153">
        <v>9.0719999999999995E-2</v>
      </c>
      <c r="AA70" s="75" t="s">
        <v>121</v>
      </c>
      <c r="AB70" s="153">
        <v>0.22500000000000003</v>
      </c>
      <c r="AC70" s="73" t="s">
        <v>273</v>
      </c>
      <c r="AD70" s="51" t="s">
        <v>386</v>
      </c>
      <c r="AE70" s="73" t="s">
        <v>350</v>
      </c>
      <c r="AF70" s="51" t="s">
        <v>351</v>
      </c>
      <c r="AG70" s="51" t="s">
        <v>351</v>
      </c>
      <c r="AH70" s="51" t="s">
        <v>351</v>
      </c>
      <c r="AI70" s="51" t="s">
        <v>351</v>
      </c>
      <c r="AJ70" s="51" t="s">
        <v>351</v>
      </c>
      <c r="AK70" s="51" t="s">
        <v>352</v>
      </c>
      <c r="AL70" s="51" t="s">
        <v>352</v>
      </c>
      <c r="AM70" s="51" t="s">
        <v>352</v>
      </c>
      <c r="AN70" s="51" t="s">
        <v>352</v>
      </c>
      <c r="AO70" s="51" t="s">
        <v>352</v>
      </c>
      <c r="AP70" s="51" t="s">
        <v>1062</v>
      </c>
      <c r="AQ70" s="51" t="s">
        <v>1615</v>
      </c>
      <c r="AR70" s="51" t="s">
        <v>1063</v>
      </c>
      <c r="AS70" s="155">
        <v>43350</v>
      </c>
      <c r="AT70" s="61" t="s">
        <v>353</v>
      </c>
      <c r="AU70" s="66" t="s">
        <v>420</v>
      </c>
      <c r="AV70" s="60">
        <v>43593</v>
      </c>
      <c r="AW70" s="67" t="s">
        <v>449</v>
      </c>
      <c r="AX70" s="63" t="s">
        <v>1030</v>
      </c>
      <c r="AY70" s="60">
        <v>43892</v>
      </c>
      <c r="AZ70" s="61" t="s">
        <v>663</v>
      </c>
      <c r="BA70" s="66" t="s">
        <v>1031</v>
      </c>
      <c r="BB70" s="60">
        <v>44167</v>
      </c>
      <c r="BC70" s="67" t="s">
        <v>601</v>
      </c>
      <c r="BD70" s="63" t="s">
        <v>1064</v>
      </c>
      <c r="BE70" s="60">
        <v>44245</v>
      </c>
      <c r="BF70" s="61" t="s">
        <v>412</v>
      </c>
      <c r="BG70" s="66" t="s">
        <v>1065</v>
      </c>
      <c r="BH70" s="60">
        <v>44319</v>
      </c>
      <c r="BI70" s="67" t="s">
        <v>481</v>
      </c>
      <c r="BJ70" s="63" t="s">
        <v>1066</v>
      </c>
      <c r="BK70" s="60">
        <v>44392</v>
      </c>
      <c r="BL70" s="61" t="s">
        <v>481</v>
      </c>
      <c r="BM70" s="66" t="s">
        <v>1066</v>
      </c>
      <c r="BN70" s="60">
        <v>44449</v>
      </c>
      <c r="BO70" s="67" t="s">
        <v>1055</v>
      </c>
      <c r="BP70" s="63" t="s">
        <v>1067</v>
      </c>
      <c r="BQ70" s="60">
        <v>44532</v>
      </c>
      <c r="BR70" s="61" t="s">
        <v>353</v>
      </c>
      <c r="BS70" s="66" t="s">
        <v>1068</v>
      </c>
      <c r="BT70" s="60">
        <v>44907</v>
      </c>
      <c r="BU70" s="67" t="s">
        <v>359</v>
      </c>
      <c r="BV70" s="63" t="s">
        <v>1610</v>
      </c>
      <c r="BW70" s="60" t="s">
        <v>367</v>
      </c>
      <c r="BX70" s="61" t="s">
        <v>368</v>
      </c>
      <c r="BY70" s="66" t="s">
        <v>367</v>
      </c>
      <c r="BZ70" s="60" t="s">
        <v>367</v>
      </c>
      <c r="CA70" s="67" t="s">
        <v>368</v>
      </c>
      <c r="CB70" s="69" t="s">
        <v>367</v>
      </c>
      <c r="CC70" s="114" t="str">
        <f>VLOOKUP(A70,Datos!$C$2:$AJ$25,34,0)</f>
        <v>Subdirección Financiera</v>
      </c>
      <c r="CD70" s="2">
        <f t="shared" si="2"/>
        <v>4</v>
      </c>
    </row>
    <row r="71" spans="1:82" ht="399.95" customHeight="1" x14ac:dyDescent="0.2">
      <c r="A71" s="181" t="s">
        <v>278</v>
      </c>
      <c r="B71" s="73" t="s">
        <v>1605</v>
      </c>
      <c r="C71" s="51" t="s">
        <v>1606</v>
      </c>
      <c r="D71" s="73" t="s">
        <v>1607</v>
      </c>
      <c r="E71" s="166" t="s">
        <v>1363</v>
      </c>
      <c r="F71" s="51" t="s">
        <v>1069</v>
      </c>
      <c r="G71" s="151" t="s">
        <v>1070</v>
      </c>
      <c r="H71" s="73" t="s">
        <v>63</v>
      </c>
      <c r="I71" s="73" t="s">
        <v>380</v>
      </c>
      <c r="J71" s="73" t="s">
        <v>78</v>
      </c>
      <c r="K71" s="51" t="s">
        <v>1071</v>
      </c>
      <c r="L71" s="51" t="s">
        <v>1072</v>
      </c>
      <c r="M71" s="51" t="s">
        <v>1073</v>
      </c>
      <c r="N71" s="51" t="s">
        <v>1608</v>
      </c>
      <c r="O71" s="51" t="s">
        <v>345</v>
      </c>
      <c r="P71" s="51" t="s">
        <v>1074</v>
      </c>
      <c r="Q71" s="51" t="s">
        <v>1868</v>
      </c>
      <c r="R71" s="51" t="s">
        <v>375</v>
      </c>
      <c r="S71" s="75" t="s">
        <v>329</v>
      </c>
      <c r="T71" s="152">
        <v>0.2</v>
      </c>
      <c r="U71" s="75" t="s">
        <v>51</v>
      </c>
      <c r="V71" s="152">
        <v>1</v>
      </c>
      <c r="W71" s="73" t="s">
        <v>275</v>
      </c>
      <c r="X71" s="51" t="s">
        <v>1075</v>
      </c>
      <c r="Y71" s="75" t="s">
        <v>329</v>
      </c>
      <c r="Z71" s="153">
        <v>1.2700799999999998E-2</v>
      </c>
      <c r="AA71" s="75" t="s">
        <v>51</v>
      </c>
      <c r="AB71" s="153">
        <v>1</v>
      </c>
      <c r="AC71" s="73" t="s">
        <v>275</v>
      </c>
      <c r="AD71" s="51" t="s">
        <v>830</v>
      </c>
      <c r="AE71" s="73" t="s">
        <v>378</v>
      </c>
      <c r="AF71" s="51" t="s">
        <v>351</v>
      </c>
      <c r="AG71" s="51" t="s">
        <v>351</v>
      </c>
      <c r="AH71" s="51" t="s">
        <v>351</v>
      </c>
      <c r="AI71" s="51" t="s">
        <v>351</v>
      </c>
      <c r="AJ71" s="51" t="s">
        <v>351</v>
      </c>
      <c r="AK71" s="51" t="s">
        <v>1616</v>
      </c>
      <c r="AL71" s="51" t="s">
        <v>1617</v>
      </c>
      <c r="AM71" s="51" t="s">
        <v>1618</v>
      </c>
      <c r="AN71" s="51" t="s">
        <v>1382</v>
      </c>
      <c r="AO71" s="51" t="s">
        <v>1619</v>
      </c>
      <c r="AP71" s="51" t="s">
        <v>1076</v>
      </c>
      <c r="AQ71" s="51" t="s">
        <v>1620</v>
      </c>
      <c r="AR71" s="51" t="s">
        <v>1077</v>
      </c>
      <c r="AS71" s="155">
        <v>44013</v>
      </c>
      <c r="AT71" s="61" t="s">
        <v>353</v>
      </c>
      <c r="AU71" s="66" t="s">
        <v>1078</v>
      </c>
      <c r="AV71" s="60">
        <v>44167</v>
      </c>
      <c r="AW71" s="67" t="s">
        <v>601</v>
      </c>
      <c r="AX71" s="63" t="s">
        <v>1079</v>
      </c>
      <c r="AY71" s="60">
        <v>44245</v>
      </c>
      <c r="AZ71" s="61" t="s">
        <v>412</v>
      </c>
      <c r="BA71" s="66" t="s">
        <v>1080</v>
      </c>
      <c r="BB71" s="60">
        <v>44319</v>
      </c>
      <c r="BC71" s="67" t="s">
        <v>481</v>
      </c>
      <c r="BD71" s="63" t="s">
        <v>1081</v>
      </c>
      <c r="BE71" s="60">
        <v>44392</v>
      </c>
      <c r="BF71" s="61" t="s">
        <v>481</v>
      </c>
      <c r="BG71" s="66" t="s">
        <v>1081</v>
      </c>
      <c r="BH71" s="60">
        <v>44449</v>
      </c>
      <c r="BI71" s="67" t="s">
        <v>1055</v>
      </c>
      <c r="BJ71" s="63" t="s">
        <v>1082</v>
      </c>
      <c r="BK71" s="60">
        <v>44532</v>
      </c>
      <c r="BL71" s="61" t="s">
        <v>353</v>
      </c>
      <c r="BM71" s="66" t="s">
        <v>1083</v>
      </c>
      <c r="BN71" s="60">
        <v>44907</v>
      </c>
      <c r="BO71" s="67" t="s">
        <v>412</v>
      </c>
      <c r="BP71" s="63" t="s">
        <v>1621</v>
      </c>
      <c r="BQ71" s="60" t="s">
        <v>367</v>
      </c>
      <c r="BR71" s="61" t="s">
        <v>368</v>
      </c>
      <c r="BS71" s="66" t="s">
        <v>367</v>
      </c>
      <c r="BT71" s="60" t="s">
        <v>367</v>
      </c>
      <c r="BU71" s="67" t="s">
        <v>368</v>
      </c>
      <c r="BV71" s="63" t="s">
        <v>367</v>
      </c>
      <c r="BW71" s="60" t="s">
        <v>367</v>
      </c>
      <c r="BX71" s="61" t="s">
        <v>368</v>
      </c>
      <c r="BY71" s="66" t="s">
        <v>367</v>
      </c>
      <c r="BZ71" s="60" t="s">
        <v>367</v>
      </c>
      <c r="CA71" s="67" t="s">
        <v>368</v>
      </c>
      <c r="CB71" s="69" t="s">
        <v>367</v>
      </c>
      <c r="CC71" s="114" t="str">
        <f>VLOOKUP(A71,Datos!$C$2:$AJ$25,34,0)</f>
        <v>Subdirección Financiera</v>
      </c>
      <c r="CD71" s="2">
        <f t="shared" si="2"/>
        <v>8</v>
      </c>
    </row>
    <row r="72" spans="1:82" ht="399.95" customHeight="1" x14ac:dyDescent="0.2">
      <c r="A72" s="181" t="s">
        <v>278</v>
      </c>
      <c r="B72" s="73" t="s">
        <v>1605</v>
      </c>
      <c r="C72" s="51" t="s">
        <v>1606</v>
      </c>
      <c r="D72" s="73" t="s">
        <v>1607</v>
      </c>
      <c r="E72" s="166" t="s">
        <v>1363</v>
      </c>
      <c r="F72" s="51" t="s">
        <v>1084</v>
      </c>
      <c r="G72" s="151" t="s">
        <v>1085</v>
      </c>
      <c r="H72" s="73" t="s">
        <v>63</v>
      </c>
      <c r="I72" s="73" t="s">
        <v>380</v>
      </c>
      <c r="J72" s="73" t="s">
        <v>52</v>
      </c>
      <c r="K72" s="51" t="s">
        <v>1086</v>
      </c>
      <c r="L72" s="51" t="s">
        <v>1072</v>
      </c>
      <c r="M72" s="51" t="s">
        <v>1087</v>
      </c>
      <c r="N72" s="51" t="s">
        <v>1608</v>
      </c>
      <c r="O72" s="51" t="s">
        <v>345</v>
      </c>
      <c r="P72" s="51" t="s">
        <v>1088</v>
      </c>
      <c r="Q72" s="51" t="s">
        <v>1868</v>
      </c>
      <c r="R72" s="51" t="s">
        <v>375</v>
      </c>
      <c r="S72" s="75" t="s">
        <v>329</v>
      </c>
      <c r="T72" s="152">
        <v>0.2</v>
      </c>
      <c r="U72" s="75" t="s">
        <v>51</v>
      </c>
      <c r="V72" s="152">
        <v>1</v>
      </c>
      <c r="W72" s="73" t="s">
        <v>275</v>
      </c>
      <c r="X72" s="51" t="s">
        <v>830</v>
      </c>
      <c r="Y72" s="75" t="s">
        <v>329</v>
      </c>
      <c r="Z72" s="153">
        <v>1.8143999999999997E-2</v>
      </c>
      <c r="AA72" s="75" t="s">
        <v>51</v>
      </c>
      <c r="AB72" s="153">
        <v>1</v>
      </c>
      <c r="AC72" s="73" t="s">
        <v>275</v>
      </c>
      <c r="AD72" s="51" t="s">
        <v>830</v>
      </c>
      <c r="AE72" s="73" t="s">
        <v>378</v>
      </c>
      <c r="AF72" s="51" t="s">
        <v>351</v>
      </c>
      <c r="AG72" s="51" t="s">
        <v>351</v>
      </c>
      <c r="AH72" s="51" t="s">
        <v>351</v>
      </c>
      <c r="AI72" s="51" t="s">
        <v>351</v>
      </c>
      <c r="AJ72" s="51" t="s">
        <v>351</v>
      </c>
      <c r="AK72" s="51" t="s">
        <v>1622</v>
      </c>
      <c r="AL72" s="51" t="s">
        <v>1617</v>
      </c>
      <c r="AM72" s="51" t="s">
        <v>1618</v>
      </c>
      <c r="AN72" s="51" t="s">
        <v>1382</v>
      </c>
      <c r="AO72" s="51" t="s">
        <v>1619</v>
      </c>
      <c r="AP72" s="51" t="s">
        <v>1089</v>
      </c>
      <c r="AQ72" s="51" t="s">
        <v>1623</v>
      </c>
      <c r="AR72" s="51" t="s">
        <v>1090</v>
      </c>
      <c r="AS72" s="155">
        <v>44013</v>
      </c>
      <c r="AT72" s="61" t="s">
        <v>353</v>
      </c>
      <c r="AU72" s="66" t="s">
        <v>1078</v>
      </c>
      <c r="AV72" s="60">
        <v>44167</v>
      </c>
      <c r="AW72" s="67" t="s">
        <v>601</v>
      </c>
      <c r="AX72" s="63" t="s">
        <v>1079</v>
      </c>
      <c r="AY72" s="60">
        <v>44245</v>
      </c>
      <c r="AZ72" s="61" t="s">
        <v>412</v>
      </c>
      <c r="BA72" s="66" t="s">
        <v>1091</v>
      </c>
      <c r="BB72" s="60">
        <v>44315</v>
      </c>
      <c r="BC72" s="67" t="s">
        <v>481</v>
      </c>
      <c r="BD72" s="63" t="s">
        <v>1092</v>
      </c>
      <c r="BE72" s="60">
        <v>44319</v>
      </c>
      <c r="BF72" s="61" t="s">
        <v>481</v>
      </c>
      <c r="BG72" s="66" t="s">
        <v>1093</v>
      </c>
      <c r="BH72" s="60">
        <v>44392</v>
      </c>
      <c r="BI72" s="67" t="s">
        <v>481</v>
      </c>
      <c r="BJ72" s="63" t="s">
        <v>1094</v>
      </c>
      <c r="BK72" s="60">
        <v>44449</v>
      </c>
      <c r="BL72" s="61" t="s">
        <v>1055</v>
      </c>
      <c r="BM72" s="66" t="s">
        <v>1095</v>
      </c>
      <c r="BN72" s="60">
        <v>44532</v>
      </c>
      <c r="BO72" s="67" t="s">
        <v>353</v>
      </c>
      <c r="BP72" s="63" t="s">
        <v>1034</v>
      </c>
      <c r="BQ72" s="60">
        <v>44907</v>
      </c>
      <c r="BR72" s="61" t="s">
        <v>412</v>
      </c>
      <c r="BS72" s="66" t="s">
        <v>1621</v>
      </c>
      <c r="BT72" s="60" t="s">
        <v>367</v>
      </c>
      <c r="BU72" s="67" t="s">
        <v>368</v>
      </c>
      <c r="BV72" s="63" t="s">
        <v>367</v>
      </c>
      <c r="BW72" s="60" t="s">
        <v>367</v>
      </c>
      <c r="BX72" s="61" t="s">
        <v>368</v>
      </c>
      <c r="BY72" s="66" t="s">
        <v>367</v>
      </c>
      <c r="BZ72" s="60" t="s">
        <v>367</v>
      </c>
      <c r="CA72" s="67" t="s">
        <v>368</v>
      </c>
      <c r="CB72" s="69" t="s">
        <v>367</v>
      </c>
      <c r="CC72" s="114" t="str">
        <f>VLOOKUP(A72,Datos!$C$2:$AJ$25,34,0)</f>
        <v>Subdirección Financiera</v>
      </c>
      <c r="CD72" s="2">
        <f t="shared" si="2"/>
        <v>6</v>
      </c>
    </row>
    <row r="73" spans="1:82" ht="399.95" customHeight="1" x14ac:dyDescent="0.2">
      <c r="A73" s="181" t="s">
        <v>279</v>
      </c>
      <c r="B73" s="73" t="s">
        <v>1624</v>
      </c>
      <c r="C73" s="51" t="s">
        <v>1625</v>
      </c>
      <c r="D73" s="73" t="s">
        <v>1207</v>
      </c>
      <c r="E73" s="166" t="s">
        <v>1363</v>
      </c>
      <c r="F73" s="51" t="s">
        <v>1626</v>
      </c>
      <c r="G73" s="151" t="s">
        <v>858</v>
      </c>
      <c r="H73" s="73" t="s">
        <v>35</v>
      </c>
      <c r="I73" s="73" t="s">
        <v>380</v>
      </c>
      <c r="J73" s="73" t="s">
        <v>78</v>
      </c>
      <c r="K73" s="51" t="s">
        <v>859</v>
      </c>
      <c r="L73" s="51" t="s">
        <v>860</v>
      </c>
      <c r="M73" s="51" t="s">
        <v>861</v>
      </c>
      <c r="N73" s="51" t="s">
        <v>383</v>
      </c>
      <c r="O73" s="51" t="s">
        <v>345</v>
      </c>
      <c r="P73" s="51" t="s">
        <v>384</v>
      </c>
      <c r="Q73" s="51" t="s">
        <v>1868</v>
      </c>
      <c r="R73" s="51" t="s">
        <v>375</v>
      </c>
      <c r="S73" s="75" t="s">
        <v>327</v>
      </c>
      <c r="T73" s="152">
        <v>0.4</v>
      </c>
      <c r="U73" s="75" t="s">
        <v>328</v>
      </c>
      <c r="V73" s="152">
        <v>0.2</v>
      </c>
      <c r="W73" s="73" t="s">
        <v>273</v>
      </c>
      <c r="X73" s="51" t="s">
        <v>1627</v>
      </c>
      <c r="Y73" s="75" t="s">
        <v>329</v>
      </c>
      <c r="Z73" s="153">
        <v>5.183999999999999E-2</v>
      </c>
      <c r="AA73" s="75" t="s">
        <v>328</v>
      </c>
      <c r="AB73" s="153">
        <v>0.15000000000000002</v>
      </c>
      <c r="AC73" s="73" t="s">
        <v>273</v>
      </c>
      <c r="AD73" s="51" t="s">
        <v>1628</v>
      </c>
      <c r="AE73" s="73" t="s">
        <v>350</v>
      </c>
      <c r="AF73" s="51" t="s">
        <v>351</v>
      </c>
      <c r="AG73" s="51" t="s">
        <v>351</v>
      </c>
      <c r="AH73" s="51" t="s">
        <v>351</v>
      </c>
      <c r="AI73" s="51" t="s">
        <v>351</v>
      </c>
      <c r="AJ73" s="51" t="s">
        <v>351</v>
      </c>
      <c r="AK73" s="51" t="s">
        <v>352</v>
      </c>
      <c r="AL73" s="51" t="s">
        <v>352</v>
      </c>
      <c r="AM73" s="51" t="s">
        <v>352</v>
      </c>
      <c r="AN73" s="51" t="s">
        <v>352</v>
      </c>
      <c r="AO73" s="51" t="s">
        <v>352</v>
      </c>
      <c r="AP73" s="51" t="s">
        <v>862</v>
      </c>
      <c r="AQ73" s="51" t="s">
        <v>1629</v>
      </c>
      <c r="AR73" s="51" t="s">
        <v>863</v>
      </c>
      <c r="AS73" s="155">
        <v>43715</v>
      </c>
      <c r="AT73" s="61" t="s">
        <v>353</v>
      </c>
      <c r="AU73" s="66" t="s">
        <v>864</v>
      </c>
      <c r="AV73" s="60">
        <v>43599</v>
      </c>
      <c r="AW73" s="67" t="s">
        <v>353</v>
      </c>
      <c r="AX73" s="63" t="s">
        <v>865</v>
      </c>
      <c r="AY73" s="60">
        <v>43767</v>
      </c>
      <c r="AZ73" s="61" t="s">
        <v>717</v>
      </c>
      <c r="BA73" s="66" t="s">
        <v>866</v>
      </c>
      <c r="BB73" s="60">
        <v>43901</v>
      </c>
      <c r="BC73" s="67" t="s">
        <v>359</v>
      </c>
      <c r="BD73" s="63" t="s">
        <v>867</v>
      </c>
      <c r="BE73" s="60">
        <v>44074</v>
      </c>
      <c r="BF73" s="61" t="s">
        <v>361</v>
      </c>
      <c r="BG73" s="66" t="s">
        <v>868</v>
      </c>
      <c r="BH73" s="60">
        <v>44249</v>
      </c>
      <c r="BI73" s="67" t="s">
        <v>481</v>
      </c>
      <c r="BJ73" s="63" t="s">
        <v>869</v>
      </c>
      <c r="BK73" s="60">
        <v>44419</v>
      </c>
      <c r="BL73" s="61" t="s">
        <v>361</v>
      </c>
      <c r="BM73" s="66" t="s">
        <v>870</v>
      </c>
      <c r="BN73" s="60">
        <v>44544</v>
      </c>
      <c r="BO73" s="67" t="s">
        <v>353</v>
      </c>
      <c r="BP73" s="63" t="s">
        <v>871</v>
      </c>
      <c r="BQ73" s="60">
        <v>44645</v>
      </c>
      <c r="BR73" s="61" t="s">
        <v>359</v>
      </c>
      <c r="BS73" s="66" t="s">
        <v>872</v>
      </c>
      <c r="BT73" s="60">
        <v>44897</v>
      </c>
      <c r="BU73" s="67" t="s">
        <v>717</v>
      </c>
      <c r="BV73" s="63" t="s">
        <v>1630</v>
      </c>
      <c r="BW73" s="60" t="s">
        <v>367</v>
      </c>
      <c r="BX73" s="61" t="s">
        <v>368</v>
      </c>
      <c r="BY73" s="66" t="s">
        <v>367</v>
      </c>
      <c r="BZ73" s="60" t="s">
        <v>367</v>
      </c>
      <c r="CA73" s="67" t="s">
        <v>368</v>
      </c>
      <c r="CB73" s="69" t="s">
        <v>367</v>
      </c>
      <c r="CC73" s="114" t="str">
        <f>VLOOKUP(A73,Datos!$C$2:$AJ$25,34,0)</f>
        <v>Oficina Jurídica</v>
      </c>
      <c r="CD73" s="2">
        <f t="shared" si="2"/>
        <v>4</v>
      </c>
    </row>
    <row r="74" spans="1:82" ht="399.95" customHeight="1" x14ac:dyDescent="0.2">
      <c r="A74" s="181" t="s">
        <v>279</v>
      </c>
      <c r="B74" s="73" t="s">
        <v>1624</v>
      </c>
      <c r="C74" s="51" t="s">
        <v>1625</v>
      </c>
      <c r="D74" s="73" t="s">
        <v>1207</v>
      </c>
      <c r="E74" s="166" t="s">
        <v>1363</v>
      </c>
      <c r="F74" s="51" t="s">
        <v>1631</v>
      </c>
      <c r="G74" s="151" t="s">
        <v>873</v>
      </c>
      <c r="H74" s="73" t="s">
        <v>35</v>
      </c>
      <c r="I74" s="73" t="s">
        <v>380</v>
      </c>
      <c r="J74" s="73" t="s">
        <v>78</v>
      </c>
      <c r="K74" s="51" t="s">
        <v>874</v>
      </c>
      <c r="L74" s="51" t="s">
        <v>860</v>
      </c>
      <c r="M74" s="51" t="s">
        <v>875</v>
      </c>
      <c r="N74" s="51" t="s">
        <v>383</v>
      </c>
      <c r="O74" s="51" t="s">
        <v>345</v>
      </c>
      <c r="P74" s="51" t="s">
        <v>384</v>
      </c>
      <c r="Q74" s="51" t="s">
        <v>1868</v>
      </c>
      <c r="R74" s="51" t="s">
        <v>375</v>
      </c>
      <c r="S74" s="75" t="s">
        <v>331</v>
      </c>
      <c r="T74" s="152">
        <v>0.8</v>
      </c>
      <c r="U74" s="75" t="s">
        <v>328</v>
      </c>
      <c r="V74" s="152">
        <v>0.2</v>
      </c>
      <c r="W74" s="73" t="s">
        <v>84</v>
      </c>
      <c r="X74" s="51" t="s">
        <v>1632</v>
      </c>
      <c r="Y74" s="75" t="s">
        <v>327</v>
      </c>
      <c r="Z74" s="153">
        <v>0.28799999999999998</v>
      </c>
      <c r="AA74" s="75" t="s">
        <v>328</v>
      </c>
      <c r="AB74" s="153">
        <v>0.15000000000000002</v>
      </c>
      <c r="AC74" s="73" t="s">
        <v>273</v>
      </c>
      <c r="AD74" s="51" t="s">
        <v>1633</v>
      </c>
      <c r="AE74" s="73" t="s">
        <v>350</v>
      </c>
      <c r="AF74" s="51" t="s">
        <v>351</v>
      </c>
      <c r="AG74" s="51" t="s">
        <v>351</v>
      </c>
      <c r="AH74" s="51" t="s">
        <v>351</v>
      </c>
      <c r="AI74" s="51" t="s">
        <v>351</v>
      </c>
      <c r="AJ74" s="51" t="s">
        <v>351</v>
      </c>
      <c r="AK74" s="51" t="s">
        <v>352</v>
      </c>
      <c r="AL74" s="51" t="s">
        <v>352</v>
      </c>
      <c r="AM74" s="51" t="s">
        <v>352</v>
      </c>
      <c r="AN74" s="51" t="s">
        <v>352</v>
      </c>
      <c r="AO74" s="51" t="s">
        <v>352</v>
      </c>
      <c r="AP74" s="51" t="s">
        <v>1634</v>
      </c>
      <c r="AQ74" s="51" t="s">
        <v>1635</v>
      </c>
      <c r="AR74" s="51" t="s">
        <v>876</v>
      </c>
      <c r="AS74" s="155">
        <v>43715</v>
      </c>
      <c r="AT74" s="61" t="s">
        <v>353</v>
      </c>
      <c r="AU74" s="66" t="s">
        <v>864</v>
      </c>
      <c r="AV74" s="60">
        <v>43599</v>
      </c>
      <c r="AW74" s="67" t="s">
        <v>353</v>
      </c>
      <c r="AX74" s="63" t="s">
        <v>865</v>
      </c>
      <c r="AY74" s="60">
        <v>43767</v>
      </c>
      <c r="AZ74" s="61" t="s">
        <v>877</v>
      </c>
      <c r="BA74" s="66" t="s">
        <v>878</v>
      </c>
      <c r="BB74" s="60">
        <v>43901</v>
      </c>
      <c r="BC74" s="67" t="s">
        <v>879</v>
      </c>
      <c r="BD74" s="63" t="s">
        <v>880</v>
      </c>
      <c r="BE74" s="60">
        <v>44074</v>
      </c>
      <c r="BF74" s="61" t="s">
        <v>361</v>
      </c>
      <c r="BG74" s="66" t="s">
        <v>868</v>
      </c>
      <c r="BH74" s="60">
        <v>44249</v>
      </c>
      <c r="BI74" s="67" t="s">
        <v>359</v>
      </c>
      <c r="BJ74" s="63" t="s">
        <v>869</v>
      </c>
      <c r="BK74" s="60">
        <v>44544</v>
      </c>
      <c r="BL74" s="61" t="s">
        <v>353</v>
      </c>
      <c r="BM74" s="66" t="s">
        <v>871</v>
      </c>
      <c r="BN74" s="60">
        <v>44645</v>
      </c>
      <c r="BO74" s="67" t="s">
        <v>359</v>
      </c>
      <c r="BP74" s="63" t="s">
        <v>872</v>
      </c>
      <c r="BQ74" s="60">
        <v>44897</v>
      </c>
      <c r="BR74" s="61" t="s">
        <v>877</v>
      </c>
      <c r="BS74" s="66" t="s">
        <v>1636</v>
      </c>
      <c r="BT74" s="60" t="s">
        <v>367</v>
      </c>
      <c r="BU74" s="67" t="s">
        <v>368</v>
      </c>
      <c r="BV74" s="63" t="s">
        <v>367</v>
      </c>
      <c r="BW74" s="60" t="s">
        <v>367</v>
      </c>
      <c r="BX74" s="61" t="s">
        <v>368</v>
      </c>
      <c r="BY74" s="66" t="s">
        <v>367</v>
      </c>
      <c r="BZ74" s="60" t="s">
        <v>367</v>
      </c>
      <c r="CA74" s="67" t="s">
        <v>368</v>
      </c>
      <c r="CB74" s="69" t="s">
        <v>367</v>
      </c>
      <c r="CC74" s="114" t="str">
        <f>VLOOKUP(A74,Datos!$C$2:$AJ$25,34,0)</f>
        <v>Oficina Jurídica</v>
      </c>
      <c r="CD74" s="2">
        <f t="shared" si="2"/>
        <v>6</v>
      </c>
    </row>
    <row r="75" spans="1:82" ht="399.95" customHeight="1" x14ac:dyDescent="0.2">
      <c r="A75" s="181" t="s">
        <v>279</v>
      </c>
      <c r="B75" s="73" t="s">
        <v>1624</v>
      </c>
      <c r="C75" s="51" t="s">
        <v>1625</v>
      </c>
      <c r="D75" s="73" t="s">
        <v>1207</v>
      </c>
      <c r="E75" s="166" t="s">
        <v>1363</v>
      </c>
      <c r="F75" s="51" t="s">
        <v>1637</v>
      </c>
      <c r="G75" s="151" t="s">
        <v>881</v>
      </c>
      <c r="H75" s="73" t="s">
        <v>35</v>
      </c>
      <c r="I75" s="73" t="s">
        <v>380</v>
      </c>
      <c r="J75" s="73" t="s">
        <v>78</v>
      </c>
      <c r="K75" s="51" t="s">
        <v>882</v>
      </c>
      <c r="L75" s="51" t="s">
        <v>860</v>
      </c>
      <c r="M75" s="51" t="s">
        <v>883</v>
      </c>
      <c r="N75" s="51" t="s">
        <v>383</v>
      </c>
      <c r="O75" s="51" t="s">
        <v>345</v>
      </c>
      <c r="P75" s="51" t="s">
        <v>384</v>
      </c>
      <c r="Q75" s="51" t="s">
        <v>1868</v>
      </c>
      <c r="R75" s="51" t="s">
        <v>375</v>
      </c>
      <c r="S75" s="75" t="s">
        <v>327</v>
      </c>
      <c r="T75" s="152">
        <v>0.4</v>
      </c>
      <c r="U75" s="75" t="s">
        <v>328</v>
      </c>
      <c r="V75" s="152">
        <v>0.2</v>
      </c>
      <c r="W75" s="73" t="s">
        <v>273</v>
      </c>
      <c r="X75" s="51" t="s">
        <v>1638</v>
      </c>
      <c r="Y75" s="75" t="s">
        <v>327</v>
      </c>
      <c r="Z75" s="153">
        <v>0.24</v>
      </c>
      <c r="AA75" s="75" t="s">
        <v>328</v>
      </c>
      <c r="AB75" s="153">
        <v>0.15000000000000002</v>
      </c>
      <c r="AC75" s="73" t="s">
        <v>273</v>
      </c>
      <c r="AD75" s="51" t="s">
        <v>1639</v>
      </c>
      <c r="AE75" s="73" t="s">
        <v>350</v>
      </c>
      <c r="AF75" s="51" t="s">
        <v>351</v>
      </c>
      <c r="AG75" s="51" t="s">
        <v>351</v>
      </c>
      <c r="AH75" s="51" t="s">
        <v>351</v>
      </c>
      <c r="AI75" s="51" t="s">
        <v>351</v>
      </c>
      <c r="AJ75" s="51" t="s">
        <v>351</v>
      </c>
      <c r="AK75" s="51" t="s">
        <v>352</v>
      </c>
      <c r="AL75" s="51" t="s">
        <v>352</v>
      </c>
      <c r="AM75" s="51" t="s">
        <v>352</v>
      </c>
      <c r="AN75" s="51" t="s">
        <v>352</v>
      </c>
      <c r="AO75" s="51" t="s">
        <v>352</v>
      </c>
      <c r="AP75" s="51" t="s">
        <v>1640</v>
      </c>
      <c r="AQ75" s="51" t="s">
        <v>1641</v>
      </c>
      <c r="AR75" s="51" t="s">
        <v>884</v>
      </c>
      <c r="AS75" s="155">
        <v>43715</v>
      </c>
      <c r="AT75" s="61" t="s">
        <v>353</v>
      </c>
      <c r="AU75" s="66" t="s">
        <v>864</v>
      </c>
      <c r="AV75" s="60">
        <v>43599</v>
      </c>
      <c r="AW75" s="67" t="s">
        <v>353</v>
      </c>
      <c r="AX75" s="63" t="s">
        <v>885</v>
      </c>
      <c r="AY75" s="60">
        <v>43767</v>
      </c>
      <c r="AZ75" s="61" t="s">
        <v>877</v>
      </c>
      <c r="BA75" s="66" t="s">
        <v>886</v>
      </c>
      <c r="BB75" s="60">
        <v>43901</v>
      </c>
      <c r="BC75" s="67" t="s">
        <v>879</v>
      </c>
      <c r="BD75" s="63" t="s">
        <v>880</v>
      </c>
      <c r="BE75" s="60">
        <v>44074</v>
      </c>
      <c r="BF75" s="61" t="s">
        <v>361</v>
      </c>
      <c r="BG75" s="66" t="s">
        <v>868</v>
      </c>
      <c r="BH75" s="60">
        <v>44249</v>
      </c>
      <c r="BI75" s="67" t="s">
        <v>359</v>
      </c>
      <c r="BJ75" s="63" t="s">
        <v>869</v>
      </c>
      <c r="BK75" s="60">
        <v>44544</v>
      </c>
      <c r="BL75" s="61" t="s">
        <v>353</v>
      </c>
      <c r="BM75" s="66" t="s">
        <v>871</v>
      </c>
      <c r="BN75" s="60">
        <v>44645</v>
      </c>
      <c r="BO75" s="67" t="s">
        <v>359</v>
      </c>
      <c r="BP75" s="63" t="s">
        <v>872</v>
      </c>
      <c r="BQ75" s="60">
        <v>44897</v>
      </c>
      <c r="BR75" s="61" t="s">
        <v>357</v>
      </c>
      <c r="BS75" s="66" t="s">
        <v>1642</v>
      </c>
      <c r="BT75" s="60" t="s">
        <v>367</v>
      </c>
      <c r="BU75" s="67" t="s">
        <v>368</v>
      </c>
      <c r="BV75" s="63" t="s">
        <v>367</v>
      </c>
      <c r="BW75" s="60" t="s">
        <v>367</v>
      </c>
      <c r="BX75" s="61" t="s">
        <v>368</v>
      </c>
      <c r="BY75" s="66" t="s">
        <v>367</v>
      </c>
      <c r="BZ75" s="60" t="s">
        <v>367</v>
      </c>
      <c r="CA75" s="67" t="s">
        <v>368</v>
      </c>
      <c r="CB75" s="69" t="s">
        <v>367</v>
      </c>
      <c r="CC75" s="114" t="str">
        <f>VLOOKUP(A75,Datos!$C$2:$AJ$25,34,0)</f>
        <v>Oficina Jurídica</v>
      </c>
      <c r="CD75" s="2">
        <f t="shared" si="2"/>
        <v>6</v>
      </c>
    </row>
    <row r="76" spans="1:82" ht="399.95" customHeight="1" x14ac:dyDescent="0.2">
      <c r="A76" s="181" t="s">
        <v>279</v>
      </c>
      <c r="B76" s="73" t="s">
        <v>1624</v>
      </c>
      <c r="C76" s="51" t="s">
        <v>1625</v>
      </c>
      <c r="D76" s="73" t="s">
        <v>1207</v>
      </c>
      <c r="E76" s="166" t="s">
        <v>1363</v>
      </c>
      <c r="F76" s="51" t="s">
        <v>1626</v>
      </c>
      <c r="G76" s="151" t="s">
        <v>887</v>
      </c>
      <c r="H76" s="73" t="s">
        <v>63</v>
      </c>
      <c r="I76" s="73" t="s">
        <v>372</v>
      </c>
      <c r="J76" s="73" t="s">
        <v>78</v>
      </c>
      <c r="K76" s="51" t="s">
        <v>888</v>
      </c>
      <c r="L76" s="51" t="s">
        <v>860</v>
      </c>
      <c r="M76" s="51" t="s">
        <v>889</v>
      </c>
      <c r="N76" s="51" t="s">
        <v>383</v>
      </c>
      <c r="O76" s="51" t="s">
        <v>345</v>
      </c>
      <c r="P76" s="51" t="s">
        <v>384</v>
      </c>
      <c r="Q76" s="51" t="s">
        <v>1868</v>
      </c>
      <c r="R76" s="51" t="s">
        <v>375</v>
      </c>
      <c r="S76" s="75" t="s">
        <v>329</v>
      </c>
      <c r="T76" s="152">
        <v>0.2</v>
      </c>
      <c r="U76" s="75" t="s">
        <v>101</v>
      </c>
      <c r="V76" s="152">
        <v>0.6</v>
      </c>
      <c r="W76" s="73" t="s">
        <v>84</v>
      </c>
      <c r="X76" s="51" t="s">
        <v>1643</v>
      </c>
      <c r="Y76" s="75" t="s">
        <v>329</v>
      </c>
      <c r="Z76" s="153">
        <v>2.5919999999999995E-2</v>
      </c>
      <c r="AA76" s="75" t="s">
        <v>101</v>
      </c>
      <c r="AB76" s="153">
        <v>0.6</v>
      </c>
      <c r="AC76" s="73" t="s">
        <v>84</v>
      </c>
      <c r="AD76" s="51" t="s">
        <v>1644</v>
      </c>
      <c r="AE76" s="73" t="s">
        <v>378</v>
      </c>
      <c r="AF76" s="51" t="s">
        <v>351</v>
      </c>
      <c r="AG76" s="51" t="s">
        <v>351</v>
      </c>
      <c r="AH76" s="51" t="s">
        <v>351</v>
      </c>
      <c r="AI76" s="51" t="s">
        <v>351</v>
      </c>
      <c r="AJ76" s="51" t="s">
        <v>351</v>
      </c>
      <c r="AK76" s="51" t="s">
        <v>1645</v>
      </c>
      <c r="AL76" s="51" t="s">
        <v>1646</v>
      </c>
      <c r="AM76" s="51" t="s">
        <v>1647</v>
      </c>
      <c r="AN76" s="51" t="s">
        <v>1648</v>
      </c>
      <c r="AO76" s="51" t="s">
        <v>1649</v>
      </c>
      <c r="AP76" s="51" t="s">
        <v>1650</v>
      </c>
      <c r="AQ76" s="51" t="s">
        <v>1651</v>
      </c>
      <c r="AR76" s="51" t="s">
        <v>1652</v>
      </c>
      <c r="AS76" s="155">
        <v>43599</v>
      </c>
      <c r="AT76" s="61" t="s">
        <v>353</v>
      </c>
      <c r="AU76" s="66" t="s">
        <v>864</v>
      </c>
      <c r="AV76" s="60">
        <v>43767</v>
      </c>
      <c r="AW76" s="67" t="s">
        <v>485</v>
      </c>
      <c r="AX76" s="63" t="s">
        <v>890</v>
      </c>
      <c r="AY76" s="60">
        <v>43901</v>
      </c>
      <c r="AZ76" s="61" t="s">
        <v>412</v>
      </c>
      <c r="BA76" s="66" t="s">
        <v>891</v>
      </c>
      <c r="BB76" s="60">
        <v>44074</v>
      </c>
      <c r="BC76" s="67" t="s">
        <v>361</v>
      </c>
      <c r="BD76" s="63" t="s">
        <v>868</v>
      </c>
      <c r="BE76" s="60">
        <v>44169</v>
      </c>
      <c r="BF76" s="61" t="s">
        <v>481</v>
      </c>
      <c r="BG76" s="66" t="s">
        <v>892</v>
      </c>
      <c r="BH76" s="60">
        <v>44244</v>
      </c>
      <c r="BI76" s="67" t="s">
        <v>481</v>
      </c>
      <c r="BJ76" s="63" t="s">
        <v>893</v>
      </c>
      <c r="BK76" s="60">
        <v>44249</v>
      </c>
      <c r="BL76" s="61" t="s">
        <v>359</v>
      </c>
      <c r="BM76" s="66" t="s">
        <v>869</v>
      </c>
      <c r="BN76" s="60">
        <v>44419</v>
      </c>
      <c r="BO76" s="67" t="s">
        <v>361</v>
      </c>
      <c r="BP76" s="63" t="s">
        <v>870</v>
      </c>
      <c r="BQ76" s="60">
        <v>44544</v>
      </c>
      <c r="BR76" s="61" t="s">
        <v>353</v>
      </c>
      <c r="BS76" s="66" t="s">
        <v>871</v>
      </c>
      <c r="BT76" s="60">
        <v>44645</v>
      </c>
      <c r="BU76" s="67" t="s">
        <v>359</v>
      </c>
      <c r="BV76" s="63" t="s">
        <v>872</v>
      </c>
      <c r="BW76" s="60">
        <v>44897</v>
      </c>
      <c r="BX76" s="61" t="s">
        <v>404</v>
      </c>
      <c r="BY76" s="66" t="s">
        <v>1653</v>
      </c>
      <c r="BZ76" s="60" t="s">
        <v>367</v>
      </c>
      <c r="CA76" s="67" t="s">
        <v>368</v>
      </c>
      <c r="CB76" s="69" t="s">
        <v>367</v>
      </c>
      <c r="CC76" s="114" t="str">
        <f>VLOOKUP(A76,Datos!$C$2:$AJ$25,34,0)</f>
        <v>Oficina Jurídica</v>
      </c>
      <c r="CD76" s="2">
        <f t="shared" si="2"/>
        <v>2</v>
      </c>
    </row>
    <row r="77" spans="1:82" ht="399.95" customHeight="1" x14ac:dyDescent="0.2">
      <c r="A77" s="181" t="s">
        <v>1654</v>
      </c>
      <c r="B77" s="73" t="s">
        <v>1655</v>
      </c>
      <c r="C77" s="51" t="s">
        <v>1656</v>
      </c>
      <c r="D77" s="73" t="s">
        <v>1657</v>
      </c>
      <c r="E77" s="166" t="s">
        <v>38</v>
      </c>
      <c r="F77" s="51" t="s">
        <v>1658</v>
      </c>
      <c r="G77" s="151" t="s">
        <v>1659</v>
      </c>
      <c r="H77" s="73" t="s">
        <v>35</v>
      </c>
      <c r="I77" s="73" t="s">
        <v>380</v>
      </c>
      <c r="J77" s="73" t="s">
        <v>78</v>
      </c>
      <c r="K77" s="51" t="s">
        <v>693</v>
      </c>
      <c r="L77" s="51" t="s">
        <v>1660</v>
      </c>
      <c r="M77" s="51" t="s">
        <v>1661</v>
      </c>
      <c r="N77" s="51" t="s">
        <v>694</v>
      </c>
      <c r="O77" s="51" t="s">
        <v>345</v>
      </c>
      <c r="P77" s="51" t="s">
        <v>374</v>
      </c>
      <c r="Q77" s="51" t="s">
        <v>1869</v>
      </c>
      <c r="R77" s="51" t="s">
        <v>695</v>
      </c>
      <c r="S77" s="75" t="s">
        <v>329</v>
      </c>
      <c r="T77" s="152">
        <v>0.2</v>
      </c>
      <c r="U77" s="75" t="s">
        <v>121</v>
      </c>
      <c r="V77" s="152">
        <v>0.4</v>
      </c>
      <c r="W77" s="73" t="s">
        <v>273</v>
      </c>
      <c r="X77" s="51" t="s">
        <v>696</v>
      </c>
      <c r="Y77" s="75" t="s">
        <v>329</v>
      </c>
      <c r="Z77" s="153">
        <v>2.1167999999999999E-2</v>
      </c>
      <c r="AA77" s="75" t="s">
        <v>328</v>
      </c>
      <c r="AB77" s="153">
        <v>0.16875000000000001</v>
      </c>
      <c r="AC77" s="73" t="s">
        <v>273</v>
      </c>
      <c r="AD77" s="51" t="s">
        <v>697</v>
      </c>
      <c r="AE77" s="73" t="s">
        <v>350</v>
      </c>
      <c r="AF77" s="51" t="s">
        <v>351</v>
      </c>
      <c r="AG77" s="51" t="s">
        <v>351</v>
      </c>
      <c r="AH77" s="51" t="s">
        <v>351</v>
      </c>
      <c r="AI77" s="51" t="s">
        <v>351</v>
      </c>
      <c r="AJ77" s="51" t="s">
        <v>351</v>
      </c>
      <c r="AK77" s="51" t="s">
        <v>352</v>
      </c>
      <c r="AL77" s="51" t="s">
        <v>352</v>
      </c>
      <c r="AM77" s="51" t="s">
        <v>352</v>
      </c>
      <c r="AN77" s="51" t="s">
        <v>352</v>
      </c>
      <c r="AO77" s="51" t="s">
        <v>352</v>
      </c>
      <c r="AP77" s="51" t="s">
        <v>1662</v>
      </c>
      <c r="AQ77" s="51" t="s">
        <v>1663</v>
      </c>
      <c r="AR77" s="51" t="s">
        <v>1664</v>
      </c>
      <c r="AS77" s="155">
        <v>43356</v>
      </c>
      <c r="AT77" s="61" t="s">
        <v>353</v>
      </c>
      <c r="AU77" s="66" t="s">
        <v>698</v>
      </c>
      <c r="AV77" s="60">
        <v>43593</v>
      </c>
      <c r="AW77" s="67" t="s">
        <v>353</v>
      </c>
      <c r="AX77" s="63" t="s">
        <v>699</v>
      </c>
      <c r="AY77" s="60">
        <v>43909</v>
      </c>
      <c r="AZ77" s="61" t="s">
        <v>359</v>
      </c>
      <c r="BA77" s="66" t="s">
        <v>700</v>
      </c>
      <c r="BB77" s="60">
        <v>44074</v>
      </c>
      <c r="BC77" s="67" t="s">
        <v>610</v>
      </c>
      <c r="BD77" s="63" t="s">
        <v>701</v>
      </c>
      <c r="BE77" s="60">
        <v>44540</v>
      </c>
      <c r="BF77" s="61" t="s">
        <v>353</v>
      </c>
      <c r="BG77" s="66" t="s">
        <v>702</v>
      </c>
      <c r="BH77" s="60">
        <v>44897</v>
      </c>
      <c r="BI77" s="67" t="s">
        <v>404</v>
      </c>
      <c r="BJ77" s="63" t="s">
        <v>1665</v>
      </c>
      <c r="BK77" s="60" t="s">
        <v>367</v>
      </c>
      <c r="BL77" s="61" t="s">
        <v>368</v>
      </c>
      <c r="BM77" s="66" t="s">
        <v>367</v>
      </c>
      <c r="BN77" s="60" t="s">
        <v>367</v>
      </c>
      <c r="BO77" s="67" t="s">
        <v>368</v>
      </c>
      <c r="BP77" s="63" t="s">
        <v>367</v>
      </c>
      <c r="BQ77" s="60" t="s">
        <v>367</v>
      </c>
      <c r="BR77" s="61" t="s">
        <v>368</v>
      </c>
      <c r="BS77" s="66" t="s">
        <v>367</v>
      </c>
      <c r="BT77" s="60" t="s">
        <v>367</v>
      </c>
      <c r="BU77" s="67" t="s">
        <v>368</v>
      </c>
      <c r="BV77" s="63" t="s">
        <v>367</v>
      </c>
      <c r="BW77" s="60" t="s">
        <v>367</v>
      </c>
      <c r="BX77" s="61" t="s">
        <v>368</v>
      </c>
      <c r="BY77" s="66" t="s">
        <v>367</v>
      </c>
      <c r="BZ77" s="60" t="s">
        <v>367</v>
      </c>
      <c r="CA77" s="67" t="s">
        <v>368</v>
      </c>
      <c r="CB77" s="69" t="s">
        <v>367</v>
      </c>
      <c r="CC77" s="114" t="e">
        <f>VLOOKUP(A77,Datos!$C$2:$AJ$25,34,0)</f>
        <v>#N/A</v>
      </c>
      <c r="CD77" s="2">
        <f t="shared" si="2"/>
        <v>12</v>
      </c>
    </row>
    <row r="78" spans="1:82" ht="399.95" customHeight="1" x14ac:dyDescent="0.2">
      <c r="A78" s="181" t="s">
        <v>1654</v>
      </c>
      <c r="B78" s="73" t="s">
        <v>1655</v>
      </c>
      <c r="C78" s="51" t="s">
        <v>1656</v>
      </c>
      <c r="D78" s="73" t="s">
        <v>1657</v>
      </c>
      <c r="E78" s="166" t="s">
        <v>38</v>
      </c>
      <c r="F78" s="51" t="s">
        <v>1666</v>
      </c>
      <c r="G78" s="151" t="s">
        <v>703</v>
      </c>
      <c r="H78" s="73" t="s">
        <v>35</v>
      </c>
      <c r="I78" s="73" t="s">
        <v>380</v>
      </c>
      <c r="J78" s="73" t="s">
        <v>78</v>
      </c>
      <c r="K78" s="51" t="s">
        <v>704</v>
      </c>
      <c r="L78" s="51" t="s">
        <v>1667</v>
      </c>
      <c r="M78" s="51" t="s">
        <v>705</v>
      </c>
      <c r="N78" s="51" t="s">
        <v>694</v>
      </c>
      <c r="O78" s="51" t="s">
        <v>345</v>
      </c>
      <c r="P78" s="51" t="s">
        <v>374</v>
      </c>
      <c r="Q78" s="51" t="s">
        <v>1868</v>
      </c>
      <c r="R78" s="51" t="s">
        <v>375</v>
      </c>
      <c r="S78" s="75" t="s">
        <v>329</v>
      </c>
      <c r="T78" s="152">
        <v>0.2</v>
      </c>
      <c r="U78" s="75" t="s">
        <v>121</v>
      </c>
      <c r="V78" s="152">
        <v>0.4</v>
      </c>
      <c r="W78" s="73" t="s">
        <v>273</v>
      </c>
      <c r="X78" s="51" t="s">
        <v>1668</v>
      </c>
      <c r="Y78" s="75" t="s">
        <v>329</v>
      </c>
      <c r="Z78" s="153">
        <v>8.3999999999999991E-2</v>
      </c>
      <c r="AA78" s="75" t="s">
        <v>121</v>
      </c>
      <c r="AB78" s="153">
        <v>0.30000000000000004</v>
      </c>
      <c r="AC78" s="73" t="s">
        <v>273</v>
      </c>
      <c r="AD78" s="51" t="s">
        <v>706</v>
      </c>
      <c r="AE78" s="73" t="s">
        <v>350</v>
      </c>
      <c r="AF78" s="51" t="s">
        <v>351</v>
      </c>
      <c r="AG78" s="51" t="s">
        <v>351</v>
      </c>
      <c r="AH78" s="51" t="s">
        <v>351</v>
      </c>
      <c r="AI78" s="51" t="s">
        <v>351</v>
      </c>
      <c r="AJ78" s="51" t="s">
        <v>351</v>
      </c>
      <c r="AK78" s="51" t="s">
        <v>352</v>
      </c>
      <c r="AL78" s="51" t="s">
        <v>352</v>
      </c>
      <c r="AM78" s="51" t="s">
        <v>352</v>
      </c>
      <c r="AN78" s="51" t="s">
        <v>352</v>
      </c>
      <c r="AO78" s="51" t="s">
        <v>352</v>
      </c>
      <c r="AP78" s="51" t="s">
        <v>1669</v>
      </c>
      <c r="AQ78" s="51" t="s">
        <v>1670</v>
      </c>
      <c r="AR78" s="51" t="s">
        <v>1671</v>
      </c>
      <c r="AS78" s="155">
        <v>43356</v>
      </c>
      <c r="AT78" s="61" t="s">
        <v>353</v>
      </c>
      <c r="AU78" s="66" t="s">
        <v>698</v>
      </c>
      <c r="AV78" s="60">
        <v>43593</v>
      </c>
      <c r="AW78" s="67" t="s">
        <v>353</v>
      </c>
      <c r="AX78" s="63" t="s">
        <v>707</v>
      </c>
      <c r="AY78" s="60">
        <v>43759</v>
      </c>
      <c r="AZ78" s="61" t="s">
        <v>364</v>
      </c>
      <c r="BA78" s="66" t="s">
        <v>708</v>
      </c>
      <c r="BB78" s="60">
        <v>43909</v>
      </c>
      <c r="BC78" s="67" t="s">
        <v>359</v>
      </c>
      <c r="BD78" s="63" t="s">
        <v>700</v>
      </c>
      <c r="BE78" s="60">
        <v>44074</v>
      </c>
      <c r="BF78" s="61" t="s">
        <v>364</v>
      </c>
      <c r="BG78" s="66" t="s">
        <v>709</v>
      </c>
      <c r="BH78" s="60">
        <v>44249</v>
      </c>
      <c r="BI78" s="67" t="s">
        <v>359</v>
      </c>
      <c r="BJ78" s="63" t="s">
        <v>710</v>
      </c>
      <c r="BK78" s="60">
        <v>44455</v>
      </c>
      <c r="BL78" s="61" t="s">
        <v>361</v>
      </c>
      <c r="BM78" s="66" t="s">
        <v>711</v>
      </c>
      <c r="BN78" s="60">
        <v>44540</v>
      </c>
      <c r="BO78" s="67" t="s">
        <v>353</v>
      </c>
      <c r="BP78" s="63" t="s">
        <v>702</v>
      </c>
      <c r="BQ78" s="60">
        <v>44897</v>
      </c>
      <c r="BR78" s="61" t="s">
        <v>404</v>
      </c>
      <c r="BS78" s="66" t="s">
        <v>1672</v>
      </c>
      <c r="BT78" s="60" t="s">
        <v>367</v>
      </c>
      <c r="BU78" s="67" t="s">
        <v>368</v>
      </c>
      <c r="BV78" s="63" t="s">
        <v>367</v>
      </c>
      <c r="BW78" s="60" t="s">
        <v>367</v>
      </c>
      <c r="BX78" s="61" t="s">
        <v>368</v>
      </c>
      <c r="BY78" s="66" t="s">
        <v>367</v>
      </c>
      <c r="BZ78" s="60" t="s">
        <v>367</v>
      </c>
      <c r="CA78" s="67" t="s">
        <v>368</v>
      </c>
      <c r="CB78" s="69" t="s">
        <v>367</v>
      </c>
      <c r="CC78" s="114" t="e">
        <f>VLOOKUP(A78,Datos!$C$2:$AJ$25,34,0)</f>
        <v>#N/A</v>
      </c>
      <c r="CD78" s="2">
        <f t="shared" si="2"/>
        <v>6</v>
      </c>
    </row>
    <row r="79" spans="1:82" ht="399.95" customHeight="1" x14ac:dyDescent="0.2">
      <c r="A79" s="181" t="s">
        <v>1654</v>
      </c>
      <c r="B79" s="73" t="s">
        <v>1655</v>
      </c>
      <c r="C79" s="51" t="s">
        <v>1656</v>
      </c>
      <c r="D79" s="73" t="s">
        <v>1657</v>
      </c>
      <c r="E79" s="166" t="s">
        <v>38</v>
      </c>
      <c r="F79" s="51" t="s">
        <v>1673</v>
      </c>
      <c r="G79" s="151" t="s">
        <v>712</v>
      </c>
      <c r="H79" s="73" t="s">
        <v>35</v>
      </c>
      <c r="I79" s="73" t="s">
        <v>713</v>
      </c>
      <c r="J79" s="73" t="s">
        <v>52</v>
      </c>
      <c r="K79" s="51" t="s">
        <v>1674</v>
      </c>
      <c r="L79" s="51" t="s">
        <v>1675</v>
      </c>
      <c r="M79" s="51" t="s">
        <v>1676</v>
      </c>
      <c r="N79" s="51" t="s">
        <v>694</v>
      </c>
      <c r="O79" s="51" t="s">
        <v>345</v>
      </c>
      <c r="P79" s="51" t="s">
        <v>374</v>
      </c>
      <c r="Q79" s="51" t="s">
        <v>1869</v>
      </c>
      <c r="R79" s="51" t="s">
        <v>695</v>
      </c>
      <c r="S79" s="75" t="s">
        <v>330</v>
      </c>
      <c r="T79" s="152">
        <v>0.6</v>
      </c>
      <c r="U79" s="75" t="s">
        <v>121</v>
      </c>
      <c r="V79" s="152">
        <v>0.4</v>
      </c>
      <c r="W79" s="73" t="s">
        <v>84</v>
      </c>
      <c r="X79" s="51" t="s">
        <v>714</v>
      </c>
      <c r="Y79" s="75" t="s">
        <v>329</v>
      </c>
      <c r="Z79" s="153">
        <v>6.3504000000000005E-2</v>
      </c>
      <c r="AA79" s="75" t="s">
        <v>121</v>
      </c>
      <c r="AB79" s="153">
        <v>0.22500000000000003</v>
      </c>
      <c r="AC79" s="73" t="s">
        <v>273</v>
      </c>
      <c r="AD79" s="51" t="s">
        <v>715</v>
      </c>
      <c r="AE79" s="73" t="s">
        <v>350</v>
      </c>
      <c r="AF79" s="51" t="s">
        <v>351</v>
      </c>
      <c r="AG79" s="51" t="s">
        <v>351</v>
      </c>
      <c r="AH79" s="51" t="s">
        <v>351</v>
      </c>
      <c r="AI79" s="51" t="s">
        <v>351</v>
      </c>
      <c r="AJ79" s="51" t="s">
        <v>351</v>
      </c>
      <c r="AK79" s="51" t="s">
        <v>352</v>
      </c>
      <c r="AL79" s="51" t="s">
        <v>352</v>
      </c>
      <c r="AM79" s="51" t="s">
        <v>352</v>
      </c>
      <c r="AN79" s="51" t="s">
        <v>352</v>
      </c>
      <c r="AO79" s="51" t="s">
        <v>352</v>
      </c>
      <c r="AP79" s="51" t="s">
        <v>1677</v>
      </c>
      <c r="AQ79" s="51" t="s">
        <v>1678</v>
      </c>
      <c r="AR79" s="51" t="s">
        <v>1679</v>
      </c>
      <c r="AS79" s="155">
        <v>43356</v>
      </c>
      <c r="AT79" s="61" t="s">
        <v>353</v>
      </c>
      <c r="AU79" s="66" t="s">
        <v>698</v>
      </c>
      <c r="AV79" s="60">
        <v>43593</v>
      </c>
      <c r="AW79" s="67" t="s">
        <v>353</v>
      </c>
      <c r="AX79" s="63" t="s">
        <v>716</v>
      </c>
      <c r="AY79" s="60">
        <v>43759</v>
      </c>
      <c r="AZ79" s="61" t="s">
        <v>717</v>
      </c>
      <c r="BA79" s="66" t="s">
        <v>718</v>
      </c>
      <c r="BB79" s="60">
        <v>43909</v>
      </c>
      <c r="BC79" s="67" t="s">
        <v>353</v>
      </c>
      <c r="BD79" s="63" t="s">
        <v>719</v>
      </c>
      <c r="BE79" s="60">
        <v>44074</v>
      </c>
      <c r="BF79" s="61" t="s">
        <v>364</v>
      </c>
      <c r="BG79" s="66" t="s">
        <v>720</v>
      </c>
      <c r="BH79" s="60">
        <v>44168</v>
      </c>
      <c r="BI79" s="67" t="s">
        <v>359</v>
      </c>
      <c r="BJ79" s="63" t="s">
        <v>721</v>
      </c>
      <c r="BK79" s="60">
        <v>44249</v>
      </c>
      <c r="BL79" s="61" t="s">
        <v>361</v>
      </c>
      <c r="BM79" s="66" t="s">
        <v>722</v>
      </c>
      <c r="BN79" s="60">
        <v>44404</v>
      </c>
      <c r="BO79" s="67" t="s">
        <v>361</v>
      </c>
      <c r="BP79" s="63" t="s">
        <v>723</v>
      </c>
      <c r="BQ79" s="60">
        <v>44455</v>
      </c>
      <c r="BR79" s="61" t="s">
        <v>361</v>
      </c>
      <c r="BS79" s="66" t="s">
        <v>724</v>
      </c>
      <c r="BT79" s="60">
        <v>44540</v>
      </c>
      <c r="BU79" s="67" t="s">
        <v>353</v>
      </c>
      <c r="BV79" s="63" t="s">
        <v>725</v>
      </c>
      <c r="BW79" s="60">
        <v>44897</v>
      </c>
      <c r="BX79" s="61" t="s">
        <v>364</v>
      </c>
      <c r="BY79" s="66" t="s">
        <v>1680</v>
      </c>
      <c r="BZ79" s="60" t="s">
        <v>367</v>
      </c>
      <c r="CA79" s="67" t="s">
        <v>368</v>
      </c>
      <c r="CB79" s="69" t="s">
        <v>367</v>
      </c>
      <c r="CC79" s="114" t="e">
        <f>VLOOKUP(A79,Datos!$C$2:$AJ$25,34,0)</f>
        <v>#N/A</v>
      </c>
      <c r="CD79" s="2">
        <f t="shared" si="2"/>
        <v>2</v>
      </c>
    </row>
    <row r="80" spans="1:82" ht="399.95" customHeight="1" x14ac:dyDescent="0.2">
      <c r="A80" s="181" t="s">
        <v>1654</v>
      </c>
      <c r="B80" s="73" t="s">
        <v>1655</v>
      </c>
      <c r="C80" s="51" t="s">
        <v>1656</v>
      </c>
      <c r="D80" s="73" t="s">
        <v>1657</v>
      </c>
      <c r="E80" s="166" t="s">
        <v>38</v>
      </c>
      <c r="F80" s="51" t="s">
        <v>1681</v>
      </c>
      <c r="G80" s="151" t="s">
        <v>1682</v>
      </c>
      <c r="H80" s="73" t="s">
        <v>35</v>
      </c>
      <c r="I80" s="73" t="s">
        <v>380</v>
      </c>
      <c r="J80" s="73" t="s">
        <v>78</v>
      </c>
      <c r="K80" s="51" t="s">
        <v>1683</v>
      </c>
      <c r="L80" s="51" t="s">
        <v>1684</v>
      </c>
      <c r="M80" s="51" t="s">
        <v>1685</v>
      </c>
      <c r="N80" s="51" t="s">
        <v>694</v>
      </c>
      <c r="O80" s="51" t="s">
        <v>345</v>
      </c>
      <c r="P80" s="51" t="s">
        <v>656</v>
      </c>
      <c r="Q80" s="51" t="s">
        <v>1869</v>
      </c>
      <c r="R80" s="51" t="s">
        <v>695</v>
      </c>
      <c r="S80" s="75" t="s">
        <v>327</v>
      </c>
      <c r="T80" s="152">
        <v>0.4</v>
      </c>
      <c r="U80" s="75" t="s">
        <v>121</v>
      </c>
      <c r="V80" s="152">
        <v>0.4</v>
      </c>
      <c r="W80" s="73" t="s">
        <v>84</v>
      </c>
      <c r="X80" s="51" t="s">
        <v>726</v>
      </c>
      <c r="Y80" s="75" t="s">
        <v>329</v>
      </c>
      <c r="Z80" s="153">
        <v>0.16799999999999998</v>
      </c>
      <c r="AA80" s="75" t="s">
        <v>121</v>
      </c>
      <c r="AB80" s="153">
        <v>0.30000000000000004</v>
      </c>
      <c r="AC80" s="73" t="s">
        <v>273</v>
      </c>
      <c r="AD80" s="51" t="s">
        <v>715</v>
      </c>
      <c r="AE80" s="73" t="s">
        <v>350</v>
      </c>
      <c r="AF80" s="51" t="s">
        <v>351</v>
      </c>
      <c r="AG80" s="51" t="s">
        <v>351</v>
      </c>
      <c r="AH80" s="51" t="s">
        <v>351</v>
      </c>
      <c r="AI80" s="51" t="s">
        <v>351</v>
      </c>
      <c r="AJ80" s="51" t="s">
        <v>351</v>
      </c>
      <c r="AK80" s="51" t="s">
        <v>352</v>
      </c>
      <c r="AL80" s="51" t="s">
        <v>352</v>
      </c>
      <c r="AM80" s="51" t="s">
        <v>352</v>
      </c>
      <c r="AN80" s="51" t="s">
        <v>352</v>
      </c>
      <c r="AO80" s="51" t="s">
        <v>352</v>
      </c>
      <c r="AP80" s="51" t="s">
        <v>1686</v>
      </c>
      <c r="AQ80" s="51" t="s">
        <v>1687</v>
      </c>
      <c r="AR80" s="51" t="s">
        <v>1688</v>
      </c>
      <c r="AS80" s="155">
        <v>43356</v>
      </c>
      <c r="AT80" s="61" t="s">
        <v>353</v>
      </c>
      <c r="AU80" s="66" t="s">
        <v>698</v>
      </c>
      <c r="AV80" s="60">
        <v>43593</v>
      </c>
      <c r="AW80" s="67" t="s">
        <v>353</v>
      </c>
      <c r="AX80" s="63" t="s">
        <v>727</v>
      </c>
      <c r="AY80" s="60">
        <v>43759</v>
      </c>
      <c r="AZ80" s="61" t="s">
        <v>353</v>
      </c>
      <c r="BA80" s="66" t="s">
        <v>728</v>
      </c>
      <c r="BB80" s="60">
        <v>43909</v>
      </c>
      <c r="BC80" s="67" t="s">
        <v>412</v>
      </c>
      <c r="BD80" s="63" t="s">
        <v>729</v>
      </c>
      <c r="BE80" s="60">
        <v>44074</v>
      </c>
      <c r="BF80" s="61" t="s">
        <v>364</v>
      </c>
      <c r="BG80" s="66" t="s">
        <v>730</v>
      </c>
      <c r="BH80" s="60">
        <v>44249</v>
      </c>
      <c r="BI80" s="67" t="s">
        <v>364</v>
      </c>
      <c r="BJ80" s="63" t="s">
        <v>731</v>
      </c>
      <c r="BK80" s="60">
        <v>44404</v>
      </c>
      <c r="BL80" s="61" t="s">
        <v>361</v>
      </c>
      <c r="BM80" s="66" t="s">
        <v>723</v>
      </c>
      <c r="BN80" s="60">
        <v>44455</v>
      </c>
      <c r="BO80" s="67" t="s">
        <v>361</v>
      </c>
      <c r="BP80" s="63" t="s">
        <v>732</v>
      </c>
      <c r="BQ80" s="60">
        <v>44540</v>
      </c>
      <c r="BR80" s="61" t="s">
        <v>353</v>
      </c>
      <c r="BS80" s="66" t="s">
        <v>733</v>
      </c>
      <c r="BT80" s="60">
        <v>44897</v>
      </c>
      <c r="BU80" s="67" t="s">
        <v>404</v>
      </c>
      <c r="BV80" s="63" t="s">
        <v>1689</v>
      </c>
      <c r="BW80" s="60" t="s">
        <v>367</v>
      </c>
      <c r="BX80" s="61" t="s">
        <v>368</v>
      </c>
      <c r="BY80" s="66" t="s">
        <v>367</v>
      </c>
      <c r="BZ80" s="60" t="s">
        <v>367</v>
      </c>
      <c r="CA80" s="67" t="s">
        <v>368</v>
      </c>
      <c r="CB80" s="69" t="s">
        <v>367</v>
      </c>
      <c r="CC80" s="114" t="e">
        <f>VLOOKUP(A80,Datos!$C$2:$AJ$25,34,0)</f>
        <v>#N/A</v>
      </c>
      <c r="CD80" s="2">
        <f t="shared" si="2"/>
        <v>4</v>
      </c>
    </row>
    <row r="81" spans="1:82" ht="399.95" customHeight="1" x14ac:dyDescent="0.2">
      <c r="A81" s="181" t="s">
        <v>1654</v>
      </c>
      <c r="B81" s="73" t="s">
        <v>1655</v>
      </c>
      <c r="C81" s="51" t="s">
        <v>1656</v>
      </c>
      <c r="D81" s="73" t="s">
        <v>1657</v>
      </c>
      <c r="E81" s="166" t="s">
        <v>38</v>
      </c>
      <c r="F81" s="51" t="s">
        <v>1690</v>
      </c>
      <c r="G81" s="151" t="s">
        <v>1691</v>
      </c>
      <c r="H81" s="73" t="s">
        <v>35</v>
      </c>
      <c r="I81" s="73" t="s">
        <v>342</v>
      </c>
      <c r="J81" s="73" t="s">
        <v>52</v>
      </c>
      <c r="K81" s="51" t="s">
        <v>1692</v>
      </c>
      <c r="L81" s="51" t="s">
        <v>1693</v>
      </c>
      <c r="M81" s="51" t="s">
        <v>1694</v>
      </c>
      <c r="N81" s="51" t="s">
        <v>694</v>
      </c>
      <c r="O81" s="51" t="s">
        <v>345</v>
      </c>
      <c r="P81" s="51" t="s">
        <v>384</v>
      </c>
      <c r="Q81" s="51" t="s">
        <v>1868</v>
      </c>
      <c r="R81" s="51" t="s">
        <v>375</v>
      </c>
      <c r="S81" s="75" t="s">
        <v>330</v>
      </c>
      <c r="T81" s="152">
        <v>0.6</v>
      </c>
      <c r="U81" s="75" t="s">
        <v>121</v>
      </c>
      <c r="V81" s="152">
        <v>0.4</v>
      </c>
      <c r="W81" s="73" t="s">
        <v>84</v>
      </c>
      <c r="X81" s="51" t="s">
        <v>735</v>
      </c>
      <c r="Y81" s="75" t="s">
        <v>329</v>
      </c>
      <c r="Z81" s="153">
        <v>0.1512</v>
      </c>
      <c r="AA81" s="75" t="s">
        <v>121</v>
      </c>
      <c r="AB81" s="153">
        <v>0.30000000000000004</v>
      </c>
      <c r="AC81" s="73" t="s">
        <v>273</v>
      </c>
      <c r="AD81" s="51" t="s">
        <v>706</v>
      </c>
      <c r="AE81" s="73" t="s">
        <v>350</v>
      </c>
      <c r="AF81" s="51" t="s">
        <v>351</v>
      </c>
      <c r="AG81" s="51" t="s">
        <v>351</v>
      </c>
      <c r="AH81" s="51" t="s">
        <v>351</v>
      </c>
      <c r="AI81" s="51" t="s">
        <v>351</v>
      </c>
      <c r="AJ81" s="51" t="s">
        <v>351</v>
      </c>
      <c r="AK81" s="51" t="s">
        <v>352</v>
      </c>
      <c r="AL81" s="51" t="s">
        <v>352</v>
      </c>
      <c r="AM81" s="51" t="s">
        <v>352</v>
      </c>
      <c r="AN81" s="51" t="s">
        <v>352</v>
      </c>
      <c r="AO81" s="51" t="s">
        <v>352</v>
      </c>
      <c r="AP81" s="51" t="s">
        <v>1695</v>
      </c>
      <c r="AQ81" s="51" t="s">
        <v>1696</v>
      </c>
      <c r="AR81" s="51" t="s">
        <v>1697</v>
      </c>
      <c r="AS81" s="155">
        <v>43356</v>
      </c>
      <c r="AT81" s="61" t="s">
        <v>353</v>
      </c>
      <c r="AU81" s="66" t="s">
        <v>698</v>
      </c>
      <c r="AV81" s="60">
        <v>43593</v>
      </c>
      <c r="AW81" s="67" t="s">
        <v>353</v>
      </c>
      <c r="AX81" s="63" t="s">
        <v>736</v>
      </c>
      <c r="AY81" s="60">
        <v>43759</v>
      </c>
      <c r="AZ81" s="61" t="s">
        <v>353</v>
      </c>
      <c r="BA81" s="66" t="s">
        <v>737</v>
      </c>
      <c r="BB81" s="60">
        <v>43909</v>
      </c>
      <c r="BC81" s="67" t="s">
        <v>738</v>
      </c>
      <c r="BD81" s="63" t="s">
        <v>739</v>
      </c>
      <c r="BE81" s="60">
        <v>44074</v>
      </c>
      <c r="BF81" s="61" t="s">
        <v>364</v>
      </c>
      <c r="BG81" s="66" t="s">
        <v>740</v>
      </c>
      <c r="BH81" s="60">
        <v>44249</v>
      </c>
      <c r="BI81" s="67" t="s">
        <v>359</v>
      </c>
      <c r="BJ81" s="63" t="s">
        <v>710</v>
      </c>
      <c r="BK81" s="60">
        <v>44540</v>
      </c>
      <c r="BL81" s="61" t="s">
        <v>353</v>
      </c>
      <c r="BM81" s="66" t="s">
        <v>741</v>
      </c>
      <c r="BN81" s="60">
        <v>44897</v>
      </c>
      <c r="BO81" s="67" t="s">
        <v>404</v>
      </c>
      <c r="BP81" s="63" t="s">
        <v>1698</v>
      </c>
      <c r="BQ81" s="60" t="s">
        <v>367</v>
      </c>
      <c r="BR81" s="61" t="s">
        <v>368</v>
      </c>
      <c r="BS81" s="66" t="s">
        <v>367</v>
      </c>
      <c r="BT81" s="60" t="s">
        <v>367</v>
      </c>
      <c r="BU81" s="67" t="s">
        <v>368</v>
      </c>
      <c r="BV81" s="63" t="s">
        <v>367</v>
      </c>
      <c r="BW81" s="60" t="s">
        <v>367</v>
      </c>
      <c r="BX81" s="61" t="s">
        <v>368</v>
      </c>
      <c r="BY81" s="66" t="s">
        <v>367</v>
      </c>
      <c r="BZ81" s="60" t="s">
        <v>367</v>
      </c>
      <c r="CA81" s="67" t="s">
        <v>368</v>
      </c>
      <c r="CB81" s="69" t="s">
        <v>367</v>
      </c>
      <c r="CC81" s="114" t="e">
        <f>VLOOKUP(A81,Datos!$C$2:$AJ$25,34,0)</f>
        <v>#N/A</v>
      </c>
      <c r="CD81" s="2">
        <f t="shared" si="2"/>
        <v>8</v>
      </c>
    </row>
    <row r="82" spans="1:82" ht="399.95" customHeight="1" x14ac:dyDescent="0.2">
      <c r="A82" s="181" t="s">
        <v>1654</v>
      </c>
      <c r="B82" s="73" t="s">
        <v>1655</v>
      </c>
      <c r="C82" s="51" t="s">
        <v>1656</v>
      </c>
      <c r="D82" s="73" t="s">
        <v>1657</v>
      </c>
      <c r="E82" s="166" t="s">
        <v>38</v>
      </c>
      <c r="F82" s="51" t="s">
        <v>1699</v>
      </c>
      <c r="G82" s="151" t="s">
        <v>742</v>
      </c>
      <c r="H82" s="73" t="s">
        <v>35</v>
      </c>
      <c r="I82" s="73" t="s">
        <v>342</v>
      </c>
      <c r="J82" s="73" t="s">
        <v>52</v>
      </c>
      <c r="K82" s="51" t="s">
        <v>704</v>
      </c>
      <c r="L82" s="51" t="s">
        <v>734</v>
      </c>
      <c r="M82" s="51" t="s">
        <v>743</v>
      </c>
      <c r="N82" s="51" t="s">
        <v>694</v>
      </c>
      <c r="O82" s="51" t="s">
        <v>345</v>
      </c>
      <c r="P82" s="51" t="s">
        <v>642</v>
      </c>
      <c r="Q82" s="51" t="s">
        <v>1868</v>
      </c>
      <c r="R82" s="51" t="s">
        <v>375</v>
      </c>
      <c r="S82" s="75" t="s">
        <v>327</v>
      </c>
      <c r="T82" s="152">
        <v>0.4</v>
      </c>
      <c r="U82" s="75" t="s">
        <v>121</v>
      </c>
      <c r="V82" s="152">
        <v>0.4</v>
      </c>
      <c r="W82" s="73" t="s">
        <v>84</v>
      </c>
      <c r="X82" s="51" t="s">
        <v>744</v>
      </c>
      <c r="Y82" s="75" t="s">
        <v>329</v>
      </c>
      <c r="Z82" s="153">
        <v>6.0479999999999992E-2</v>
      </c>
      <c r="AA82" s="75" t="s">
        <v>121</v>
      </c>
      <c r="AB82" s="153">
        <v>0.30000000000000004</v>
      </c>
      <c r="AC82" s="73" t="s">
        <v>273</v>
      </c>
      <c r="AD82" s="51" t="s">
        <v>745</v>
      </c>
      <c r="AE82" s="73" t="s">
        <v>350</v>
      </c>
      <c r="AF82" s="51" t="s">
        <v>351</v>
      </c>
      <c r="AG82" s="51" t="s">
        <v>351</v>
      </c>
      <c r="AH82" s="51" t="s">
        <v>351</v>
      </c>
      <c r="AI82" s="51" t="s">
        <v>351</v>
      </c>
      <c r="AJ82" s="51" t="s">
        <v>351</v>
      </c>
      <c r="AK82" s="51" t="s">
        <v>352</v>
      </c>
      <c r="AL82" s="51" t="s">
        <v>352</v>
      </c>
      <c r="AM82" s="51" t="s">
        <v>352</v>
      </c>
      <c r="AN82" s="51" t="s">
        <v>352</v>
      </c>
      <c r="AO82" s="51" t="s">
        <v>352</v>
      </c>
      <c r="AP82" s="51" t="s">
        <v>1700</v>
      </c>
      <c r="AQ82" s="51" t="s">
        <v>1701</v>
      </c>
      <c r="AR82" s="51" t="s">
        <v>1702</v>
      </c>
      <c r="AS82" s="155">
        <v>43356</v>
      </c>
      <c r="AT82" s="61" t="s">
        <v>353</v>
      </c>
      <c r="AU82" s="66" t="s">
        <v>698</v>
      </c>
      <c r="AV82" s="60">
        <v>43593</v>
      </c>
      <c r="AW82" s="67" t="s">
        <v>353</v>
      </c>
      <c r="AX82" s="63" t="s">
        <v>746</v>
      </c>
      <c r="AY82" s="60">
        <v>43759</v>
      </c>
      <c r="AZ82" s="61" t="s">
        <v>361</v>
      </c>
      <c r="BA82" s="66" t="s">
        <v>747</v>
      </c>
      <c r="BB82" s="60">
        <v>43909</v>
      </c>
      <c r="BC82" s="67" t="s">
        <v>359</v>
      </c>
      <c r="BD82" s="63" t="s">
        <v>700</v>
      </c>
      <c r="BE82" s="60">
        <v>44074</v>
      </c>
      <c r="BF82" s="61" t="s">
        <v>364</v>
      </c>
      <c r="BG82" s="66" t="s">
        <v>748</v>
      </c>
      <c r="BH82" s="60">
        <v>44249</v>
      </c>
      <c r="BI82" s="67" t="s">
        <v>359</v>
      </c>
      <c r="BJ82" s="63" t="s">
        <v>710</v>
      </c>
      <c r="BK82" s="60">
        <v>44540</v>
      </c>
      <c r="BL82" s="61" t="s">
        <v>353</v>
      </c>
      <c r="BM82" s="66" t="s">
        <v>741</v>
      </c>
      <c r="BN82" s="60">
        <v>44897</v>
      </c>
      <c r="BO82" s="67" t="s">
        <v>404</v>
      </c>
      <c r="BP82" s="63" t="s">
        <v>1703</v>
      </c>
      <c r="BQ82" s="60" t="s">
        <v>367</v>
      </c>
      <c r="BR82" s="61" t="s">
        <v>368</v>
      </c>
      <c r="BS82" s="66" t="s">
        <v>367</v>
      </c>
      <c r="BT82" s="60" t="s">
        <v>367</v>
      </c>
      <c r="BU82" s="67" t="s">
        <v>368</v>
      </c>
      <c r="BV82" s="63" t="s">
        <v>367</v>
      </c>
      <c r="BW82" s="60" t="s">
        <v>367</v>
      </c>
      <c r="BX82" s="61" t="s">
        <v>368</v>
      </c>
      <c r="BY82" s="66" t="s">
        <v>367</v>
      </c>
      <c r="BZ82" s="60" t="s">
        <v>367</v>
      </c>
      <c r="CA82" s="67" t="s">
        <v>368</v>
      </c>
      <c r="CB82" s="69" t="s">
        <v>367</v>
      </c>
      <c r="CC82" s="114" t="e">
        <f>VLOOKUP(A82,Datos!$C$2:$AJ$25,34,0)</f>
        <v>#N/A</v>
      </c>
      <c r="CD82" s="2">
        <f t="shared" si="2"/>
        <v>8</v>
      </c>
    </row>
    <row r="83" spans="1:82" ht="399.95" customHeight="1" x14ac:dyDescent="0.2">
      <c r="A83" s="181" t="s">
        <v>1654</v>
      </c>
      <c r="B83" s="73" t="s">
        <v>1655</v>
      </c>
      <c r="C83" s="51" t="s">
        <v>1656</v>
      </c>
      <c r="D83" s="73" t="s">
        <v>1657</v>
      </c>
      <c r="E83" s="166" t="s">
        <v>38</v>
      </c>
      <c r="F83" s="51" t="s">
        <v>1704</v>
      </c>
      <c r="G83" s="151" t="s">
        <v>749</v>
      </c>
      <c r="H83" s="73" t="s">
        <v>35</v>
      </c>
      <c r="I83" s="73" t="s">
        <v>342</v>
      </c>
      <c r="J83" s="73" t="s">
        <v>52</v>
      </c>
      <c r="K83" s="51" t="s">
        <v>704</v>
      </c>
      <c r="L83" s="51" t="s">
        <v>734</v>
      </c>
      <c r="M83" s="51" t="s">
        <v>750</v>
      </c>
      <c r="N83" s="51" t="s">
        <v>694</v>
      </c>
      <c r="O83" s="51" t="s">
        <v>345</v>
      </c>
      <c r="P83" s="51" t="s">
        <v>384</v>
      </c>
      <c r="Q83" s="51" t="s">
        <v>1868</v>
      </c>
      <c r="R83" s="51" t="s">
        <v>375</v>
      </c>
      <c r="S83" s="75" t="s">
        <v>327</v>
      </c>
      <c r="T83" s="152">
        <v>0.4</v>
      </c>
      <c r="U83" s="75" t="s">
        <v>121</v>
      </c>
      <c r="V83" s="152">
        <v>0.4</v>
      </c>
      <c r="W83" s="73" t="s">
        <v>84</v>
      </c>
      <c r="X83" s="51" t="s">
        <v>744</v>
      </c>
      <c r="Y83" s="75" t="s">
        <v>329</v>
      </c>
      <c r="Z83" s="153">
        <v>7.0559999999999998E-2</v>
      </c>
      <c r="AA83" s="75" t="s">
        <v>121</v>
      </c>
      <c r="AB83" s="153">
        <v>0.30000000000000004</v>
      </c>
      <c r="AC83" s="73" t="s">
        <v>273</v>
      </c>
      <c r="AD83" s="51" t="s">
        <v>706</v>
      </c>
      <c r="AE83" s="73" t="s">
        <v>350</v>
      </c>
      <c r="AF83" s="51" t="s">
        <v>351</v>
      </c>
      <c r="AG83" s="51" t="s">
        <v>351</v>
      </c>
      <c r="AH83" s="51" t="s">
        <v>351</v>
      </c>
      <c r="AI83" s="51" t="s">
        <v>351</v>
      </c>
      <c r="AJ83" s="51" t="s">
        <v>351</v>
      </c>
      <c r="AK83" s="51" t="s">
        <v>352</v>
      </c>
      <c r="AL83" s="51" t="s">
        <v>352</v>
      </c>
      <c r="AM83" s="51" t="s">
        <v>352</v>
      </c>
      <c r="AN83" s="51" t="s">
        <v>352</v>
      </c>
      <c r="AO83" s="51" t="s">
        <v>352</v>
      </c>
      <c r="AP83" s="51" t="s">
        <v>1705</v>
      </c>
      <c r="AQ83" s="51" t="s">
        <v>1706</v>
      </c>
      <c r="AR83" s="51" t="s">
        <v>1707</v>
      </c>
      <c r="AS83" s="155">
        <v>43356</v>
      </c>
      <c r="AT83" s="61" t="s">
        <v>353</v>
      </c>
      <c r="AU83" s="66" t="s">
        <v>698</v>
      </c>
      <c r="AV83" s="60">
        <v>43593</v>
      </c>
      <c r="AW83" s="67" t="s">
        <v>353</v>
      </c>
      <c r="AX83" s="63" t="s">
        <v>751</v>
      </c>
      <c r="AY83" s="60">
        <v>43759</v>
      </c>
      <c r="AZ83" s="61" t="s">
        <v>404</v>
      </c>
      <c r="BA83" s="66" t="s">
        <v>752</v>
      </c>
      <c r="BB83" s="60">
        <v>43909</v>
      </c>
      <c r="BC83" s="67" t="s">
        <v>412</v>
      </c>
      <c r="BD83" s="63" t="s">
        <v>753</v>
      </c>
      <c r="BE83" s="60">
        <v>44074</v>
      </c>
      <c r="BF83" s="61" t="s">
        <v>364</v>
      </c>
      <c r="BG83" s="66" t="s">
        <v>754</v>
      </c>
      <c r="BH83" s="60">
        <v>44249</v>
      </c>
      <c r="BI83" s="67" t="s">
        <v>359</v>
      </c>
      <c r="BJ83" s="63" t="s">
        <v>710</v>
      </c>
      <c r="BK83" s="60">
        <v>44540</v>
      </c>
      <c r="BL83" s="61" t="s">
        <v>353</v>
      </c>
      <c r="BM83" s="66" t="s">
        <v>741</v>
      </c>
      <c r="BN83" s="60">
        <v>44897</v>
      </c>
      <c r="BO83" s="67" t="s">
        <v>404</v>
      </c>
      <c r="BP83" s="63" t="s">
        <v>1703</v>
      </c>
      <c r="BQ83" s="60" t="s">
        <v>367</v>
      </c>
      <c r="BR83" s="61" t="s">
        <v>368</v>
      </c>
      <c r="BS83" s="66" t="s">
        <v>367</v>
      </c>
      <c r="BT83" s="60" t="s">
        <v>367</v>
      </c>
      <c r="BU83" s="67" t="s">
        <v>368</v>
      </c>
      <c r="BV83" s="63" t="s">
        <v>367</v>
      </c>
      <c r="BW83" s="60" t="s">
        <v>367</v>
      </c>
      <c r="BX83" s="61" t="s">
        <v>368</v>
      </c>
      <c r="BY83" s="66" t="s">
        <v>367</v>
      </c>
      <c r="BZ83" s="60" t="s">
        <v>367</v>
      </c>
      <c r="CA83" s="67" t="s">
        <v>368</v>
      </c>
      <c r="CB83" s="69" t="s">
        <v>367</v>
      </c>
      <c r="CC83" s="114" t="e">
        <f>VLOOKUP(A83,Datos!$C$2:$AJ$25,34,0)</f>
        <v>#N/A</v>
      </c>
      <c r="CD83" s="2">
        <f t="shared" si="2"/>
        <v>8</v>
      </c>
    </row>
    <row r="84" spans="1:82" ht="399.95" customHeight="1" x14ac:dyDescent="0.2">
      <c r="A84" s="181" t="s">
        <v>1654</v>
      </c>
      <c r="B84" s="73" t="s">
        <v>1655</v>
      </c>
      <c r="C84" s="51" t="s">
        <v>1656</v>
      </c>
      <c r="D84" s="73" t="s">
        <v>1657</v>
      </c>
      <c r="E84" s="166" t="s">
        <v>38</v>
      </c>
      <c r="F84" s="51" t="s">
        <v>1708</v>
      </c>
      <c r="G84" s="151" t="s">
        <v>755</v>
      </c>
      <c r="H84" s="73" t="s">
        <v>35</v>
      </c>
      <c r="I84" s="73" t="s">
        <v>342</v>
      </c>
      <c r="J84" s="73" t="s">
        <v>52</v>
      </c>
      <c r="K84" s="51" t="s">
        <v>704</v>
      </c>
      <c r="L84" s="51" t="s">
        <v>734</v>
      </c>
      <c r="M84" s="51" t="s">
        <v>756</v>
      </c>
      <c r="N84" s="51" t="s">
        <v>694</v>
      </c>
      <c r="O84" s="51" t="s">
        <v>345</v>
      </c>
      <c r="P84" s="51" t="s">
        <v>384</v>
      </c>
      <c r="Q84" s="51" t="s">
        <v>1868</v>
      </c>
      <c r="R84" s="51" t="s">
        <v>375</v>
      </c>
      <c r="S84" s="75" t="s">
        <v>330</v>
      </c>
      <c r="T84" s="152">
        <v>0.6</v>
      </c>
      <c r="U84" s="75" t="s">
        <v>121</v>
      </c>
      <c r="V84" s="152">
        <v>0.4</v>
      </c>
      <c r="W84" s="73" t="s">
        <v>84</v>
      </c>
      <c r="X84" s="51" t="s">
        <v>757</v>
      </c>
      <c r="Y84" s="75" t="s">
        <v>327</v>
      </c>
      <c r="Z84" s="153">
        <v>0.252</v>
      </c>
      <c r="AA84" s="75" t="s">
        <v>121</v>
      </c>
      <c r="AB84" s="153">
        <v>0.30000000000000004</v>
      </c>
      <c r="AC84" s="73" t="s">
        <v>84</v>
      </c>
      <c r="AD84" s="51" t="s">
        <v>706</v>
      </c>
      <c r="AE84" s="73" t="s">
        <v>350</v>
      </c>
      <c r="AF84" s="51" t="s">
        <v>351</v>
      </c>
      <c r="AG84" s="51" t="s">
        <v>351</v>
      </c>
      <c r="AH84" s="51" t="s">
        <v>351</v>
      </c>
      <c r="AI84" s="51" t="s">
        <v>351</v>
      </c>
      <c r="AJ84" s="51" t="s">
        <v>351</v>
      </c>
      <c r="AK84" s="51" t="s">
        <v>352</v>
      </c>
      <c r="AL84" s="51" t="s">
        <v>352</v>
      </c>
      <c r="AM84" s="51" t="s">
        <v>352</v>
      </c>
      <c r="AN84" s="51" t="s">
        <v>352</v>
      </c>
      <c r="AO84" s="51" t="s">
        <v>352</v>
      </c>
      <c r="AP84" s="51" t="s">
        <v>1709</v>
      </c>
      <c r="AQ84" s="51" t="s">
        <v>1710</v>
      </c>
      <c r="AR84" s="51" t="s">
        <v>1711</v>
      </c>
      <c r="AS84" s="155">
        <v>43356</v>
      </c>
      <c r="AT84" s="61" t="s">
        <v>353</v>
      </c>
      <c r="AU84" s="66" t="s">
        <v>698</v>
      </c>
      <c r="AV84" s="60">
        <v>43593</v>
      </c>
      <c r="AW84" s="67" t="s">
        <v>353</v>
      </c>
      <c r="AX84" s="63" t="s">
        <v>758</v>
      </c>
      <c r="AY84" s="60">
        <v>43759</v>
      </c>
      <c r="AZ84" s="61" t="s">
        <v>404</v>
      </c>
      <c r="BA84" s="66" t="s">
        <v>759</v>
      </c>
      <c r="BB84" s="60">
        <v>43909</v>
      </c>
      <c r="BC84" s="67" t="s">
        <v>353</v>
      </c>
      <c r="BD84" s="63" t="s">
        <v>760</v>
      </c>
      <c r="BE84" s="60">
        <v>44074</v>
      </c>
      <c r="BF84" s="61" t="s">
        <v>364</v>
      </c>
      <c r="BG84" s="66" t="s">
        <v>761</v>
      </c>
      <c r="BH84" s="60">
        <v>44168</v>
      </c>
      <c r="BI84" s="67" t="s">
        <v>481</v>
      </c>
      <c r="BJ84" s="63" t="s">
        <v>762</v>
      </c>
      <c r="BK84" s="60">
        <v>44249</v>
      </c>
      <c r="BL84" s="61" t="s">
        <v>412</v>
      </c>
      <c r="BM84" s="66" t="s">
        <v>763</v>
      </c>
      <c r="BN84" s="60">
        <v>44540</v>
      </c>
      <c r="BO84" s="67" t="s">
        <v>353</v>
      </c>
      <c r="BP84" s="63" t="s">
        <v>764</v>
      </c>
      <c r="BQ84" s="60">
        <v>44596</v>
      </c>
      <c r="BR84" s="61" t="s">
        <v>361</v>
      </c>
      <c r="BS84" s="66" t="s">
        <v>765</v>
      </c>
      <c r="BT84" s="60">
        <v>44804</v>
      </c>
      <c r="BU84" s="67" t="s">
        <v>361</v>
      </c>
      <c r="BV84" s="63" t="s">
        <v>1206</v>
      </c>
      <c r="BW84" s="60">
        <v>44897</v>
      </c>
      <c r="BX84" s="61" t="s">
        <v>404</v>
      </c>
      <c r="BY84" s="66" t="s">
        <v>1712</v>
      </c>
      <c r="BZ84" s="60" t="s">
        <v>367</v>
      </c>
      <c r="CA84" s="67" t="s">
        <v>368</v>
      </c>
      <c r="CB84" s="69" t="s">
        <v>367</v>
      </c>
      <c r="CC84" s="114" t="e">
        <f>VLOOKUP(A84,Datos!$C$2:$AJ$25,34,0)</f>
        <v>#N/A</v>
      </c>
      <c r="CD84" s="2">
        <f t="shared" si="2"/>
        <v>2</v>
      </c>
    </row>
    <row r="85" spans="1:82" ht="399.95" customHeight="1" x14ac:dyDescent="0.2">
      <c r="A85" s="181" t="s">
        <v>1654</v>
      </c>
      <c r="B85" s="73" t="s">
        <v>1655</v>
      </c>
      <c r="C85" s="51" t="s">
        <v>1656</v>
      </c>
      <c r="D85" s="73" t="s">
        <v>1657</v>
      </c>
      <c r="E85" s="166" t="s">
        <v>38</v>
      </c>
      <c r="F85" s="51" t="s">
        <v>1713</v>
      </c>
      <c r="G85" s="151" t="s">
        <v>766</v>
      </c>
      <c r="H85" s="73" t="s">
        <v>63</v>
      </c>
      <c r="I85" s="73" t="s">
        <v>372</v>
      </c>
      <c r="J85" s="73" t="s">
        <v>52</v>
      </c>
      <c r="K85" s="51" t="s">
        <v>767</v>
      </c>
      <c r="L85" s="51" t="s">
        <v>734</v>
      </c>
      <c r="M85" s="51" t="s">
        <v>1714</v>
      </c>
      <c r="N85" s="51" t="s">
        <v>694</v>
      </c>
      <c r="O85" s="51" t="s">
        <v>345</v>
      </c>
      <c r="P85" s="51" t="s">
        <v>768</v>
      </c>
      <c r="Q85" s="51" t="s">
        <v>1868</v>
      </c>
      <c r="R85" s="51" t="s">
        <v>375</v>
      </c>
      <c r="S85" s="75" t="s">
        <v>327</v>
      </c>
      <c r="T85" s="152">
        <v>0.4</v>
      </c>
      <c r="U85" s="75" t="s">
        <v>77</v>
      </c>
      <c r="V85" s="152">
        <v>0.8</v>
      </c>
      <c r="W85" s="73" t="s">
        <v>274</v>
      </c>
      <c r="X85" s="51" t="s">
        <v>769</v>
      </c>
      <c r="Y85" s="75" t="s">
        <v>329</v>
      </c>
      <c r="Z85" s="153">
        <v>0.11759999999999998</v>
      </c>
      <c r="AA85" s="75" t="s">
        <v>77</v>
      </c>
      <c r="AB85" s="153">
        <v>0.8</v>
      </c>
      <c r="AC85" s="73" t="s">
        <v>274</v>
      </c>
      <c r="AD85" s="51" t="s">
        <v>770</v>
      </c>
      <c r="AE85" s="73" t="s">
        <v>378</v>
      </c>
      <c r="AF85" s="51" t="s">
        <v>351</v>
      </c>
      <c r="AG85" s="51" t="s">
        <v>351</v>
      </c>
      <c r="AH85" s="51" t="s">
        <v>351</v>
      </c>
      <c r="AI85" s="51" t="s">
        <v>351</v>
      </c>
      <c r="AJ85" s="51" t="s">
        <v>351</v>
      </c>
      <c r="AK85" s="51" t="s">
        <v>1715</v>
      </c>
      <c r="AL85" s="51" t="s">
        <v>771</v>
      </c>
      <c r="AM85" s="51" t="s">
        <v>1716</v>
      </c>
      <c r="AN85" s="51" t="s">
        <v>1382</v>
      </c>
      <c r="AO85" s="51" t="s">
        <v>1394</v>
      </c>
      <c r="AP85" s="51" t="s">
        <v>1717</v>
      </c>
      <c r="AQ85" s="51" t="s">
        <v>1718</v>
      </c>
      <c r="AR85" s="51" t="s">
        <v>1719</v>
      </c>
      <c r="AS85" s="155">
        <v>43496</v>
      </c>
      <c r="AT85" s="61" t="s">
        <v>353</v>
      </c>
      <c r="AU85" s="66" t="s">
        <v>772</v>
      </c>
      <c r="AV85" s="60">
        <v>43759</v>
      </c>
      <c r="AW85" s="67" t="s">
        <v>600</v>
      </c>
      <c r="AX85" s="63" t="s">
        <v>773</v>
      </c>
      <c r="AY85" s="60">
        <v>43909</v>
      </c>
      <c r="AZ85" s="61" t="s">
        <v>545</v>
      </c>
      <c r="BA85" s="66" t="s">
        <v>774</v>
      </c>
      <c r="BB85" s="60">
        <v>44074</v>
      </c>
      <c r="BC85" s="67" t="s">
        <v>364</v>
      </c>
      <c r="BD85" s="63" t="s">
        <v>775</v>
      </c>
      <c r="BE85" s="60">
        <v>44168</v>
      </c>
      <c r="BF85" s="61" t="s">
        <v>481</v>
      </c>
      <c r="BG85" s="66" t="s">
        <v>776</v>
      </c>
      <c r="BH85" s="60">
        <v>44249</v>
      </c>
      <c r="BI85" s="67" t="s">
        <v>404</v>
      </c>
      <c r="BJ85" s="63" t="s">
        <v>777</v>
      </c>
      <c r="BK85" s="60">
        <v>44404</v>
      </c>
      <c r="BL85" s="61" t="s">
        <v>402</v>
      </c>
      <c r="BM85" s="66" t="s">
        <v>778</v>
      </c>
      <c r="BN85" s="60">
        <v>44455</v>
      </c>
      <c r="BO85" s="67" t="s">
        <v>361</v>
      </c>
      <c r="BP85" s="63" t="s">
        <v>732</v>
      </c>
      <c r="BQ85" s="60">
        <v>44540</v>
      </c>
      <c r="BR85" s="61" t="s">
        <v>353</v>
      </c>
      <c r="BS85" s="66" t="s">
        <v>779</v>
      </c>
      <c r="BT85" s="60">
        <v>44897</v>
      </c>
      <c r="BU85" s="67" t="s">
        <v>404</v>
      </c>
      <c r="BV85" s="63" t="s">
        <v>1720</v>
      </c>
      <c r="BW85" s="60" t="s">
        <v>367</v>
      </c>
      <c r="BX85" s="61" t="s">
        <v>368</v>
      </c>
      <c r="BY85" s="66" t="s">
        <v>367</v>
      </c>
      <c r="BZ85" s="60" t="s">
        <v>367</v>
      </c>
      <c r="CA85" s="67" t="s">
        <v>368</v>
      </c>
      <c r="CB85" s="69" t="s">
        <v>367</v>
      </c>
      <c r="CC85" s="114" t="e">
        <f>VLOOKUP(A85,Datos!$C$2:$AJ$25,34,0)</f>
        <v>#N/A</v>
      </c>
      <c r="CD85" s="2">
        <f t="shared" si="2"/>
        <v>4</v>
      </c>
    </row>
    <row r="86" spans="1:82" ht="399.95" customHeight="1" x14ac:dyDescent="0.2">
      <c r="A86" s="181" t="s">
        <v>1654</v>
      </c>
      <c r="B86" s="73" t="s">
        <v>1655</v>
      </c>
      <c r="C86" s="51" t="s">
        <v>1656</v>
      </c>
      <c r="D86" s="73" t="s">
        <v>1657</v>
      </c>
      <c r="E86" s="166" t="s">
        <v>38</v>
      </c>
      <c r="F86" s="51" t="s">
        <v>1721</v>
      </c>
      <c r="G86" s="151" t="s">
        <v>780</v>
      </c>
      <c r="H86" s="73" t="s">
        <v>63</v>
      </c>
      <c r="I86" s="73" t="s">
        <v>342</v>
      </c>
      <c r="J86" s="73" t="s">
        <v>52</v>
      </c>
      <c r="K86" s="51" t="s">
        <v>704</v>
      </c>
      <c r="L86" s="51" t="s">
        <v>734</v>
      </c>
      <c r="M86" s="51" t="s">
        <v>781</v>
      </c>
      <c r="N86" s="51" t="s">
        <v>694</v>
      </c>
      <c r="O86" s="51" t="s">
        <v>345</v>
      </c>
      <c r="P86" s="51" t="s">
        <v>642</v>
      </c>
      <c r="Q86" s="51" t="s">
        <v>1868</v>
      </c>
      <c r="R86" s="51" t="s">
        <v>375</v>
      </c>
      <c r="S86" s="75" t="s">
        <v>329</v>
      </c>
      <c r="T86" s="152">
        <v>0.2</v>
      </c>
      <c r="U86" s="75" t="s">
        <v>101</v>
      </c>
      <c r="V86" s="152">
        <v>0.6</v>
      </c>
      <c r="W86" s="73" t="s">
        <v>84</v>
      </c>
      <c r="X86" s="51" t="s">
        <v>782</v>
      </c>
      <c r="Y86" s="75" t="s">
        <v>329</v>
      </c>
      <c r="Z86" s="153">
        <v>8.3999999999999991E-2</v>
      </c>
      <c r="AA86" s="75" t="s">
        <v>101</v>
      </c>
      <c r="AB86" s="153">
        <v>0.6</v>
      </c>
      <c r="AC86" s="73" t="s">
        <v>84</v>
      </c>
      <c r="AD86" s="51" t="s">
        <v>783</v>
      </c>
      <c r="AE86" s="73" t="s">
        <v>378</v>
      </c>
      <c r="AF86" s="51" t="s">
        <v>351</v>
      </c>
      <c r="AG86" s="51" t="s">
        <v>351</v>
      </c>
      <c r="AH86" s="51" t="s">
        <v>351</v>
      </c>
      <c r="AI86" s="51" t="s">
        <v>351</v>
      </c>
      <c r="AJ86" s="51" t="s">
        <v>351</v>
      </c>
      <c r="AK86" s="51" t="s">
        <v>1722</v>
      </c>
      <c r="AL86" s="51" t="s">
        <v>784</v>
      </c>
      <c r="AM86" s="51" t="s">
        <v>785</v>
      </c>
      <c r="AN86" s="51" t="s">
        <v>1382</v>
      </c>
      <c r="AO86" s="51" t="s">
        <v>1723</v>
      </c>
      <c r="AP86" s="51" t="s">
        <v>1724</v>
      </c>
      <c r="AQ86" s="51" t="s">
        <v>1725</v>
      </c>
      <c r="AR86" s="51" t="s">
        <v>1726</v>
      </c>
      <c r="AS86" s="155">
        <v>43496</v>
      </c>
      <c r="AT86" s="61" t="s">
        <v>353</v>
      </c>
      <c r="AU86" s="66" t="s">
        <v>698</v>
      </c>
      <c r="AV86" s="60">
        <v>43593</v>
      </c>
      <c r="AW86" s="67" t="s">
        <v>353</v>
      </c>
      <c r="AX86" s="63" t="s">
        <v>786</v>
      </c>
      <c r="AY86" s="60">
        <v>43759</v>
      </c>
      <c r="AZ86" s="61" t="s">
        <v>402</v>
      </c>
      <c r="BA86" s="66" t="s">
        <v>787</v>
      </c>
      <c r="BB86" s="60">
        <v>43909</v>
      </c>
      <c r="BC86" s="67" t="s">
        <v>788</v>
      </c>
      <c r="BD86" s="63" t="s">
        <v>789</v>
      </c>
      <c r="BE86" s="60">
        <v>44074</v>
      </c>
      <c r="BF86" s="61" t="s">
        <v>364</v>
      </c>
      <c r="BG86" s="66" t="s">
        <v>790</v>
      </c>
      <c r="BH86" s="60">
        <v>44168</v>
      </c>
      <c r="BI86" s="67" t="s">
        <v>402</v>
      </c>
      <c r="BJ86" s="63" t="s">
        <v>791</v>
      </c>
      <c r="BK86" s="60">
        <v>44249</v>
      </c>
      <c r="BL86" s="61" t="s">
        <v>412</v>
      </c>
      <c r="BM86" s="66" t="s">
        <v>763</v>
      </c>
      <c r="BN86" s="60">
        <v>44540</v>
      </c>
      <c r="BO86" s="67" t="s">
        <v>353</v>
      </c>
      <c r="BP86" s="63" t="s">
        <v>792</v>
      </c>
      <c r="BQ86" s="60">
        <v>44897</v>
      </c>
      <c r="BR86" s="61" t="s">
        <v>404</v>
      </c>
      <c r="BS86" s="66" t="s">
        <v>1727</v>
      </c>
      <c r="BT86" s="60" t="s">
        <v>367</v>
      </c>
      <c r="BU86" s="67" t="s">
        <v>368</v>
      </c>
      <c r="BV86" s="63" t="s">
        <v>367</v>
      </c>
      <c r="BW86" s="60" t="s">
        <v>367</v>
      </c>
      <c r="BX86" s="61" t="s">
        <v>368</v>
      </c>
      <c r="BY86" s="66" t="s">
        <v>367</v>
      </c>
      <c r="BZ86" s="60" t="s">
        <v>367</v>
      </c>
      <c r="CA86" s="67" t="s">
        <v>368</v>
      </c>
      <c r="CB86" s="69" t="s">
        <v>367</v>
      </c>
      <c r="CC86" s="114" t="e">
        <f>VLOOKUP(A86,Datos!$C$2:$AJ$25,34,0)</f>
        <v>#N/A</v>
      </c>
      <c r="CD86" s="2">
        <f t="shared" si="2"/>
        <v>6</v>
      </c>
    </row>
    <row r="87" spans="1:82" ht="399.95" customHeight="1" x14ac:dyDescent="0.2">
      <c r="A87" s="181" t="s">
        <v>1654</v>
      </c>
      <c r="B87" s="73" t="s">
        <v>1655</v>
      </c>
      <c r="C87" s="51" t="s">
        <v>1656</v>
      </c>
      <c r="D87" s="73" t="s">
        <v>1657</v>
      </c>
      <c r="E87" s="166" t="s">
        <v>38</v>
      </c>
      <c r="F87" s="51" t="s">
        <v>1728</v>
      </c>
      <c r="G87" s="151" t="s">
        <v>793</v>
      </c>
      <c r="H87" s="73" t="s">
        <v>35</v>
      </c>
      <c r="I87" s="73" t="s">
        <v>380</v>
      </c>
      <c r="J87" s="73" t="s">
        <v>78</v>
      </c>
      <c r="K87" s="51" t="s">
        <v>1729</v>
      </c>
      <c r="L87" s="51" t="s">
        <v>1660</v>
      </c>
      <c r="M87" s="51" t="s">
        <v>794</v>
      </c>
      <c r="N87" s="51" t="s">
        <v>694</v>
      </c>
      <c r="O87" s="51" t="s">
        <v>345</v>
      </c>
      <c r="P87" s="51" t="s">
        <v>374</v>
      </c>
      <c r="Q87" s="51" t="s">
        <v>1868</v>
      </c>
      <c r="R87" s="51" t="s">
        <v>375</v>
      </c>
      <c r="S87" s="75" t="s">
        <v>327</v>
      </c>
      <c r="T87" s="152">
        <v>0.4</v>
      </c>
      <c r="U87" s="75" t="s">
        <v>121</v>
      </c>
      <c r="V87" s="152">
        <v>0.4</v>
      </c>
      <c r="W87" s="73" t="s">
        <v>84</v>
      </c>
      <c r="X87" s="51" t="s">
        <v>1730</v>
      </c>
      <c r="Y87" s="75" t="s">
        <v>329</v>
      </c>
      <c r="Z87" s="153">
        <v>0.16799999999999998</v>
      </c>
      <c r="AA87" s="75" t="s">
        <v>121</v>
      </c>
      <c r="AB87" s="153">
        <v>0.30000000000000004</v>
      </c>
      <c r="AC87" s="73" t="s">
        <v>273</v>
      </c>
      <c r="AD87" s="51" t="s">
        <v>706</v>
      </c>
      <c r="AE87" s="73" t="s">
        <v>350</v>
      </c>
      <c r="AF87" s="51" t="s">
        <v>351</v>
      </c>
      <c r="AG87" s="51" t="s">
        <v>351</v>
      </c>
      <c r="AH87" s="51" t="s">
        <v>351</v>
      </c>
      <c r="AI87" s="51" t="s">
        <v>351</v>
      </c>
      <c r="AJ87" s="51" t="s">
        <v>351</v>
      </c>
      <c r="AK87" s="51" t="s">
        <v>352</v>
      </c>
      <c r="AL87" s="51" t="s">
        <v>352</v>
      </c>
      <c r="AM87" s="51" t="s">
        <v>352</v>
      </c>
      <c r="AN87" s="51" t="s">
        <v>352</v>
      </c>
      <c r="AO87" s="51" t="s">
        <v>352</v>
      </c>
      <c r="AP87" s="51" t="s">
        <v>1731</v>
      </c>
      <c r="AQ87" s="51" t="s">
        <v>1732</v>
      </c>
      <c r="AR87" s="51" t="s">
        <v>1733</v>
      </c>
      <c r="AS87" s="155">
        <v>43759</v>
      </c>
      <c r="AT87" s="61" t="s">
        <v>353</v>
      </c>
      <c r="AU87" s="66" t="s">
        <v>795</v>
      </c>
      <c r="AV87" s="60">
        <v>43909</v>
      </c>
      <c r="AW87" s="67" t="s">
        <v>404</v>
      </c>
      <c r="AX87" s="63" t="s">
        <v>796</v>
      </c>
      <c r="AY87" s="60">
        <v>44074</v>
      </c>
      <c r="AZ87" s="61" t="s">
        <v>610</v>
      </c>
      <c r="BA87" s="66" t="s">
        <v>797</v>
      </c>
      <c r="BB87" s="60">
        <v>44168</v>
      </c>
      <c r="BC87" s="67" t="s">
        <v>481</v>
      </c>
      <c r="BD87" s="63" t="s">
        <v>798</v>
      </c>
      <c r="BE87" s="60">
        <v>44249</v>
      </c>
      <c r="BF87" s="61" t="s">
        <v>412</v>
      </c>
      <c r="BG87" s="66" t="s">
        <v>763</v>
      </c>
      <c r="BH87" s="60">
        <v>44455</v>
      </c>
      <c r="BI87" s="67" t="s">
        <v>361</v>
      </c>
      <c r="BJ87" s="63" t="s">
        <v>799</v>
      </c>
      <c r="BK87" s="60">
        <v>44540</v>
      </c>
      <c r="BL87" s="61" t="s">
        <v>353</v>
      </c>
      <c r="BM87" s="66" t="s">
        <v>800</v>
      </c>
      <c r="BN87" s="60">
        <v>44897</v>
      </c>
      <c r="BO87" s="67" t="s">
        <v>404</v>
      </c>
      <c r="BP87" s="63" t="s">
        <v>1672</v>
      </c>
      <c r="BQ87" s="60" t="s">
        <v>367</v>
      </c>
      <c r="BR87" s="61" t="s">
        <v>368</v>
      </c>
      <c r="BS87" s="66" t="s">
        <v>367</v>
      </c>
      <c r="BT87" s="60" t="s">
        <v>367</v>
      </c>
      <c r="BU87" s="67" t="s">
        <v>368</v>
      </c>
      <c r="BV87" s="63" t="s">
        <v>367</v>
      </c>
      <c r="BW87" s="60" t="s">
        <v>367</v>
      </c>
      <c r="BX87" s="61" t="s">
        <v>368</v>
      </c>
      <c r="BY87" s="66" t="s">
        <v>367</v>
      </c>
      <c r="BZ87" s="60" t="s">
        <v>367</v>
      </c>
      <c r="CA87" s="67" t="s">
        <v>368</v>
      </c>
      <c r="CB87" s="69" t="s">
        <v>367</v>
      </c>
      <c r="CC87" s="114" t="e">
        <f>VLOOKUP(A87,Datos!$C$2:$AJ$25,34,0)</f>
        <v>#N/A</v>
      </c>
      <c r="CD87" s="2">
        <f t="shared" si="2"/>
        <v>8</v>
      </c>
    </row>
    <row r="88" spans="1:82" ht="399.95" customHeight="1" x14ac:dyDescent="0.2">
      <c r="A88" s="181" t="s">
        <v>1654</v>
      </c>
      <c r="B88" s="73" t="s">
        <v>1655</v>
      </c>
      <c r="C88" s="51" t="s">
        <v>1656</v>
      </c>
      <c r="D88" s="73" t="s">
        <v>1657</v>
      </c>
      <c r="E88" s="166" t="s">
        <v>38</v>
      </c>
      <c r="F88" s="51" t="s">
        <v>1713</v>
      </c>
      <c r="G88" s="151" t="s">
        <v>801</v>
      </c>
      <c r="H88" s="73" t="s">
        <v>35</v>
      </c>
      <c r="I88" s="73" t="s">
        <v>380</v>
      </c>
      <c r="J88" s="73" t="s">
        <v>78</v>
      </c>
      <c r="K88" s="51" t="s">
        <v>1734</v>
      </c>
      <c r="L88" s="51" t="s">
        <v>1684</v>
      </c>
      <c r="M88" s="51" t="s">
        <v>1735</v>
      </c>
      <c r="N88" s="51" t="s">
        <v>694</v>
      </c>
      <c r="O88" s="51" t="s">
        <v>345</v>
      </c>
      <c r="P88" s="51" t="s">
        <v>656</v>
      </c>
      <c r="Q88" s="51" t="s">
        <v>1868</v>
      </c>
      <c r="R88" s="51" t="s">
        <v>375</v>
      </c>
      <c r="S88" s="75" t="s">
        <v>327</v>
      </c>
      <c r="T88" s="152">
        <v>0.4</v>
      </c>
      <c r="U88" s="75" t="s">
        <v>121</v>
      </c>
      <c r="V88" s="152">
        <v>0.4</v>
      </c>
      <c r="W88" s="73" t="s">
        <v>84</v>
      </c>
      <c r="X88" s="51" t="s">
        <v>802</v>
      </c>
      <c r="Y88" s="75" t="s">
        <v>329</v>
      </c>
      <c r="Z88" s="153">
        <v>0.16799999999999998</v>
      </c>
      <c r="AA88" s="75" t="s">
        <v>121</v>
      </c>
      <c r="AB88" s="153">
        <v>0.30000000000000004</v>
      </c>
      <c r="AC88" s="73" t="s">
        <v>273</v>
      </c>
      <c r="AD88" s="51" t="s">
        <v>706</v>
      </c>
      <c r="AE88" s="73" t="s">
        <v>350</v>
      </c>
      <c r="AF88" s="51" t="s">
        <v>351</v>
      </c>
      <c r="AG88" s="51" t="s">
        <v>351</v>
      </c>
      <c r="AH88" s="51" t="s">
        <v>351</v>
      </c>
      <c r="AI88" s="51" t="s">
        <v>351</v>
      </c>
      <c r="AJ88" s="51" t="s">
        <v>351</v>
      </c>
      <c r="AK88" s="51" t="s">
        <v>352</v>
      </c>
      <c r="AL88" s="51" t="s">
        <v>352</v>
      </c>
      <c r="AM88" s="51" t="s">
        <v>352</v>
      </c>
      <c r="AN88" s="51" t="s">
        <v>352</v>
      </c>
      <c r="AO88" s="51" t="s">
        <v>352</v>
      </c>
      <c r="AP88" s="51" t="s">
        <v>1736</v>
      </c>
      <c r="AQ88" s="51" t="s">
        <v>1737</v>
      </c>
      <c r="AR88" s="51" t="s">
        <v>1738</v>
      </c>
      <c r="AS88" s="155">
        <v>44074</v>
      </c>
      <c r="AT88" s="61" t="s">
        <v>353</v>
      </c>
      <c r="AU88" s="66" t="s">
        <v>803</v>
      </c>
      <c r="AV88" s="60">
        <v>44168</v>
      </c>
      <c r="AW88" s="67" t="s">
        <v>357</v>
      </c>
      <c r="AX88" s="63" t="s">
        <v>804</v>
      </c>
      <c r="AY88" s="60">
        <v>44249</v>
      </c>
      <c r="AZ88" s="61" t="s">
        <v>359</v>
      </c>
      <c r="BA88" s="66" t="s">
        <v>710</v>
      </c>
      <c r="BB88" s="60">
        <v>44404</v>
      </c>
      <c r="BC88" s="67" t="s">
        <v>361</v>
      </c>
      <c r="BD88" s="63" t="s">
        <v>805</v>
      </c>
      <c r="BE88" s="60">
        <v>44455</v>
      </c>
      <c r="BF88" s="61" t="s">
        <v>361</v>
      </c>
      <c r="BG88" s="66" t="s">
        <v>806</v>
      </c>
      <c r="BH88" s="60">
        <v>44540</v>
      </c>
      <c r="BI88" s="67" t="s">
        <v>353</v>
      </c>
      <c r="BJ88" s="63" t="s">
        <v>807</v>
      </c>
      <c r="BK88" s="60">
        <v>44897</v>
      </c>
      <c r="BL88" s="61" t="s">
        <v>404</v>
      </c>
      <c r="BM88" s="66" t="s">
        <v>1739</v>
      </c>
      <c r="BN88" s="60" t="s">
        <v>367</v>
      </c>
      <c r="BO88" s="67" t="s">
        <v>368</v>
      </c>
      <c r="BP88" s="63" t="s">
        <v>367</v>
      </c>
      <c r="BQ88" s="60" t="s">
        <v>367</v>
      </c>
      <c r="BR88" s="61" t="s">
        <v>368</v>
      </c>
      <c r="BS88" s="66" t="s">
        <v>367</v>
      </c>
      <c r="BT88" s="60" t="s">
        <v>367</v>
      </c>
      <c r="BU88" s="67" t="s">
        <v>368</v>
      </c>
      <c r="BV88" s="63" t="s">
        <v>367</v>
      </c>
      <c r="BW88" s="60" t="s">
        <v>367</v>
      </c>
      <c r="BX88" s="61" t="s">
        <v>368</v>
      </c>
      <c r="BY88" s="66" t="s">
        <v>367</v>
      </c>
      <c r="BZ88" s="60" t="s">
        <v>367</v>
      </c>
      <c r="CA88" s="67" t="s">
        <v>368</v>
      </c>
      <c r="CB88" s="69" t="s">
        <v>367</v>
      </c>
      <c r="CC88" s="114" t="e">
        <f>VLOOKUP(A88,Datos!$C$2:$AJ$25,34,0)</f>
        <v>#N/A</v>
      </c>
      <c r="CD88" s="2">
        <f t="shared" si="2"/>
        <v>10</v>
      </c>
    </row>
    <row r="89" spans="1:82" ht="399.95" customHeight="1" x14ac:dyDescent="0.2">
      <c r="A89" s="181" t="s">
        <v>1654</v>
      </c>
      <c r="B89" s="73" t="s">
        <v>1655</v>
      </c>
      <c r="C89" s="51" t="s">
        <v>1656</v>
      </c>
      <c r="D89" s="73" t="s">
        <v>1657</v>
      </c>
      <c r="E89" s="166" t="s">
        <v>38</v>
      </c>
      <c r="F89" s="51" t="s">
        <v>1740</v>
      </c>
      <c r="G89" s="151" t="s">
        <v>1741</v>
      </c>
      <c r="H89" s="73" t="s">
        <v>35</v>
      </c>
      <c r="I89" s="73" t="s">
        <v>342</v>
      </c>
      <c r="J89" s="73" t="s">
        <v>52</v>
      </c>
      <c r="K89" s="51" t="s">
        <v>1742</v>
      </c>
      <c r="L89" s="51" t="s">
        <v>1743</v>
      </c>
      <c r="M89" s="51" t="s">
        <v>343</v>
      </c>
      <c r="N89" s="51" t="s">
        <v>694</v>
      </c>
      <c r="O89" s="51" t="s">
        <v>345</v>
      </c>
      <c r="P89" s="51" t="s">
        <v>346</v>
      </c>
      <c r="Q89" s="51" t="s">
        <v>1871</v>
      </c>
      <c r="R89" s="51" t="s">
        <v>347</v>
      </c>
      <c r="S89" s="75" t="s">
        <v>327</v>
      </c>
      <c r="T89" s="152">
        <v>0.4</v>
      </c>
      <c r="U89" s="75" t="s">
        <v>121</v>
      </c>
      <c r="V89" s="152">
        <v>0.4</v>
      </c>
      <c r="W89" s="73" t="s">
        <v>84</v>
      </c>
      <c r="X89" s="51" t="s">
        <v>348</v>
      </c>
      <c r="Y89" s="75" t="s">
        <v>329</v>
      </c>
      <c r="Z89" s="153">
        <v>7.0559999999999984E-2</v>
      </c>
      <c r="AA89" s="75" t="s">
        <v>121</v>
      </c>
      <c r="AB89" s="153">
        <v>0.22500000000000003</v>
      </c>
      <c r="AC89" s="73" t="s">
        <v>273</v>
      </c>
      <c r="AD89" s="51" t="s">
        <v>349</v>
      </c>
      <c r="AE89" s="73" t="s">
        <v>350</v>
      </c>
      <c r="AF89" s="51" t="s">
        <v>351</v>
      </c>
      <c r="AG89" s="51" t="s">
        <v>351</v>
      </c>
      <c r="AH89" s="51" t="s">
        <v>351</v>
      </c>
      <c r="AI89" s="51" t="s">
        <v>351</v>
      </c>
      <c r="AJ89" s="51" t="s">
        <v>351</v>
      </c>
      <c r="AK89" s="51" t="s">
        <v>352</v>
      </c>
      <c r="AL89" s="51" t="s">
        <v>352</v>
      </c>
      <c r="AM89" s="51" t="s">
        <v>352</v>
      </c>
      <c r="AN89" s="51" t="s">
        <v>352</v>
      </c>
      <c r="AO89" s="51" t="s">
        <v>352</v>
      </c>
      <c r="AP89" s="51" t="s">
        <v>1744</v>
      </c>
      <c r="AQ89" s="51" t="s">
        <v>1745</v>
      </c>
      <c r="AR89" s="51" t="s">
        <v>1746</v>
      </c>
      <c r="AS89" s="155">
        <v>43350</v>
      </c>
      <c r="AT89" s="61" t="s">
        <v>353</v>
      </c>
      <c r="AU89" s="66" t="s">
        <v>354</v>
      </c>
      <c r="AV89" s="60">
        <v>43593</v>
      </c>
      <c r="AW89" s="67" t="s">
        <v>355</v>
      </c>
      <c r="AX89" s="63" t="s">
        <v>356</v>
      </c>
      <c r="AY89" s="60">
        <v>43755</v>
      </c>
      <c r="AZ89" s="61" t="s">
        <v>357</v>
      </c>
      <c r="BA89" s="66" t="s">
        <v>358</v>
      </c>
      <c r="BB89" s="60">
        <v>43896</v>
      </c>
      <c r="BC89" s="67" t="s">
        <v>359</v>
      </c>
      <c r="BD89" s="63" t="s">
        <v>360</v>
      </c>
      <c r="BE89" s="60">
        <v>44056</v>
      </c>
      <c r="BF89" s="61" t="s">
        <v>361</v>
      </c>
      <c r="BG89" s="66" t="s">
        <v>362</v>
      </c>
      <c r="BH89" s="60">
        <v>44168</v>
      </c>
      <c r="BI89" s="67" t="s">
        <v>357</v>
      </c>
      <c r="BJ89" s="63" t="s">
        <v>363</v>
      </c>
      <c r="BK89" s="60">
        <v>44249</v>
      </c>
      <c r="BL89" s="61" t="s">
        <v>364</v>
      </c>
      <c r="BM89" s="66" t="s">
        <v>1747</v>
      </c>
      <c r="BN89" s="60">
        <v>44335</v>
      </c>
      <c r="BO89" s="67" t="s">
        <v>361</v>
      </c>
      <c r="BP89" s="63" t="s">
        <v>365</v>
      </c>
      <c r="BQ89" s="60">
        <v>44530</v>
      </c>
      <c r="BR89" s="61" t="s">
        <v>353</v>
      </c>
      <c r="BS89" s="66" t="s">
        <v>366</v>
      </c>
      <c r="BT89" s="60">
        <v>44690</v>
      </c>
      <c r="BU89" s="67" t="s">
        <v>361</v>
      </c>
      <c r="BV89" s="63" t="s">
        <v>1215</v>
      </c>
      <c r="BW89" s="60">
        <v>44897</v>
      </c>
      <c r="BX89" s="61" t="s">
        <v>404</v>
      </c>
      <c r="BY89" s="66" t="s">
        <v>1672</v>
      </c>
      <c r="BZ89" s="60" t="s">
        <v>367</v>
      </c>
      <c r="CA89" s="67" t="s">
        <v>368</v>
      </c>
      <c r="CB89" s="69" t="s">
        <v>367</v>
      </c>
      <c r="CC89" s="114" t="e">
        <f>VLOOKUP(A89,Datos!$C$2:$AJ$25,34,0)</f>
        <v>#N/A</v>
      </c>
      <c r="CD89" s="2">
        <f t="shared" si="2"/>
        <v>2</v>
      </c>
    </row>
    <row r="90" spans="1:82" ht="399.95" customHeight="1" x14ac:dyDescent="0.2">
      <c r="A90" s="181" t="s">
        <v>1654</v>
      </c>
      <c r="B90" s="73" t="s">
        <v>1655</v>
      </c>
      <c r="C90" s="51" t="s">
        <v>1656</v>
      </c>
      <c r="D90" s="73" t="s">
        <v>1657</v>
      </c>
      <c r="E90" s="166" t="s">
        <v>38</v>
      </c>
      <c r="F90" s="51" t="s">
        <v>1748</v>
      </c>
      <c r="G90" s="151" t="s">
        <v>1749</v>
      </c>
      <c r="H90" s="73" t="s">
        <v>35</v>
      </c>
      <c r="I90" s="73" t="s">
        <v>342</v>
      </c>
      <c r="J90" s="73" t="s">
        <v>52</v>
      </c>
      <c r="K90" s="51" t="s">
        <v>1750</v>
      </c>
      <c r="L90" s="51" t="s">
        <v>1743</v>
      </c>
      <c r="M90" s="51" t="s">
        <v>343</v>
      </c>
      <c r="N90" s="51" t="s">
        <v>694</v>
      </c>
      <c r="O90" s="51" t="s">
        <v>345</v>
      </c>
      <c r="P90" s="51" t="s">
        <v>346</v>
      </c>
      <c r="Q90" s="51" t="s">
        <v>1871</v>
      </c>
      <c r="R90" s="51" t="s">
        <v>347</v>
      </c>
      <c r="S90" s="75" t="s">
        <v>327</v>
      </c>
      <c r="T90" s="152">
        <v>0.4</v>
      </c>
      <c r="U90" s="75" t="s">
        <v>121</v>
      </c>
      <c r="V90" s="152">
        <v>0.4</v>
      </c>
      <c r="W90" s="73" t="s">
        <v>84</v>
      </c>
      <c r="X90" s="51" t="s">
        <v>369</v>
      </c>
      <c r="Y90" s="75" t="s">
        <v>329</v>
      </c>
      <c r="Z90" s="153">
        <v>0.11760000000000001</v>
      </c>
      <c r="AA90" s="75" t="s">
        <v>121</v>
      </c>
      <c r="AB90" s="153">
        <v>0.22500000000000003</v>
      </c>
      <c r="AC90" s="73" t="s">
        <v>273</v>
      </c>
      <c r="AD90" s="51" t="s">
        <v>370</v>
      </c>
      <c r="AE90" s="73" t="s">
        <v>350</v>
      </c>
      <c r="AF90" s="51" t="s">
        <v>351</v>
      </c>
      <c r="AG90" s="51" t="s">
        <v>351</v>
      </c>
      <c r="AH90" s="51" t="s">
        <v>351</v>
      </c>
      <c r="AI90" s="51" t="s">
        <v>351</v>
      </c>
      <c r="AJ90" s="51" t="s">
        <v>351</v>
      </c>
      <c r="AK90" s="51" t="s">
        <v>352</v>
      </c>
      <c r="AL90" s="51" t="s">
        <v>352</v>
      </c>
      <c r="AM90" s="51" t="s">
        <v>352</v>
      </c>
      <c r="AN90" s="51" t="s">
        <v>352</v>
      </c>
      <c r="AO90" s="51" t="s">
        <v>352</v>
      </c>
      <c r="AP90" s="51" t="s">
        <v>1751</v>
      </c>
      <c r="AQ90" s="51" t="s">
        <v>1752</v>
      </c>
      <c r="AR90" s="51" t="s">
        <v>1753</v>
      </c>
      <c r="AS90" s="155">
        <v>43350</v>
      </c>
      <c r="AT90" s="61" t="s">
        <v>353</v>
      </c>
      <c r="AU90" s="66" t="s">
        <v>354</v>
      </c>
      <c r="AV90" s="60">
        <v>43593</v>
      </c>
      <c r="AW90" s="67" t="s">
        <v>355</v>
      </c>
      <c r="AX90" s="63" t="s">
        <v>356</v>
      </c>
      <c r="AY90" s="60">
        <v>43755</v>
      </c>
      <c r="AZ90" s="61" t="s">
        <v>359</v>
      </c>
      <c r="BA90" s="66" t="s">
        <v>358</v>
      </c>
      <c r="BB90" s="60">
        <v>43896</v>
      </c>
      <c r="BC90" s="67" t="s">
        <v>359</v>
      </c>
      <c r="BD90" s="63" t="s">
        <v>360</v>
      </c>
      <c r="BE90" s="60">
        <v>44056</v>
      </c>
      <c r="BF90" s="61" t="s">
        <v>361</v>
      </c>
      <c r="BG90" s="66" t="s">
        <v>362</v>
      </c>
      <c r="BH90" s="60">
        <v>44168</v>
      </c>
      <c r="BI90" s="67" t="s">
        <v>357</v>
      </c>
      <c r="BJ90" s="63" t="s">
        <v>363</v>
      </c>
      <c r="BK90" s="60">
        <v>44249</v>
      </c>
      <c r="BL90" s="61" t="s">
        <v>364</v>
      </c>
      <c r="BM90" s="66" t="s">
        <v>1747</v>
      </c>
      <c r="BN90" s="60">
        <v>44335</v>
      </c>
      <c r="BO90" s="67" t="s">
        <v>361</v>
      </c>
      <c r="BP90" s="63" t="s">
        <v>365</v>
      </c>
      <c r="BQ90" s="60">
        <v>44530</v>
      </c>
      <c r="BR90" s="61" t="s">
        <v>353</v>
      </c>
      <c r="BS90" s="66" t="s">
        <v>366</v>
      </c>
      <c r="BT90" s="60">
        <v>44690</v>
      </c>
      <c r="BU90" s="67" t="s">
        <v>361</v>
      </c>
      <c r="BV90" s="63" t="s">
        <v>1215</v>
      </c>
      <c r="BW90" s="60">
        <v>44897</v>
      </c>
      <c r="BX90" s="61" t="s">
        <v>404</v>
      </c>
      <c r="BY90" s="66" t="s">
        <v>1672</v>
      </c>
      <c r="BZ90" s="60" t="s">
        <v>367</v>
      </c>
      <c r="CA90" s="67" t="s">
        <v>368</v>
      </c>
      <c r="CB90" s="69" t="s">
        <v>367</v>
      </c>
      <c r="CC90" s="114" t="e">
        <f>VLOOKUP(A90,Datos!$C$2:$AJ$25,34,0)</f>
        <v>#N/A</v>
      </c>
      <c r="CD90" s="2">
        <f t="shared" si="2"/>
        <v>2</v>
      </c>
    </row>
    <row r="91" spans="1:82" ht="399.95" customHeight="1" x14ac:dyDescent="0.2">
      <c r="A91" s="181" t="s">
        <v>1654</v>
      </c>
      <c r="B91" s="73" t="s">
        <v>1655</v>
      </c>
      <c r="C91" s="51" t="s">
        <v>1656</v>
      </c>
      <c r="D91" s="73" t="s">
        <v>1657</v>
      </c>
      <c r="E91" s="166" t="s">
        <v>38</v>
      </c>
      <c r="F91" s="51" t="s">
        <v>1754</v>
      </c>
      <c r="G91" s="151" t="s">
        <v>371</v>
      </c>
      <c r="H91" s="73" t="s">
        <v>63</v>
      </c>
      <c r="I91" s="73" t="s">
        <v>372</v>
      </c>
      <c r="J91" s="73" t="s">
        <v>52</v>
      </c>
      <c r="K91" s="51" t="s">
        <v>704</v>
      </c>
      <c r="L91" s="51" t="s">
        <v>734</v>
      </c>
      <c r="M91" s="51" t="s">
        <v>1755</v>
      </c>
      <c r="N91" s="51" t="s">
        <v>694</v>
      </c>
      <c r="O91" s="51" t="s">
        <v>345</v>
      </c>
      <c r="P91" s="51" t="s">
        <v>374</v>
      </c>
      <c r="Q91" s="51" t="s">
        <v>1868</v>
      </c>
      <c r="R91" s="51" t="s">
        <v>375</v>
      </c>
      <c r="S91" s="75" t="s">
        <v>329</v>
      </c>
      <c r="T91" s="152">
        <v>0.2</v>
      </c>
      <c r="U91" s="75" t="s">
        <v>51</v>
      </c>
      <c r="V91" s="152">
        <v>1</v>
      </c>
      <c r="W91" s="73" t="s">
        <v>275</v>
      </c>
      <c r="X91" s="51" t="s">
        <v>376</v>
      </c>
      <c r="Y91" s="75" t="s">
        <v>329</v>
      </c>
      <c r="Z91" s="153">
        <v>5.04E-2</v>
      </c>
      <c r="AA91" s="75" t="s">
        <v>51</v>
      </c>
      <c r="AB91" s="153">
        <v>1</v>
      </c>
      <c r="AC91" s="73" t="s">
        <v>275</v>
      </c>
      <c r="AD91" s="51" t="s">
        <v>377</v>
      </c>
      <c r="AE91" s="73" t="s">
        <v>378</v>
      </c>
      <c r="AF91" s="51" t="s">
        <v>351</v>
      </c>
      <c r="AG91" s="51" t="s">
        <v>351</v>
      </c>
      <c r="AH91" s="51" t="s">
        <v>351</v>
      </c>
      <c r="AI91" s="51" t="s">
        <v>351</v>
      </c>
      <c r="AJ91" s="51" t="s">
        <v>351</v>
      </c>
      <c r="AK91" s="51" t="s">
        <v>1756</v>
      </c>
      <c r="AL91" s="51" t="s">
        <v>1757</v>
      </c>
      <c r="AM91" s="51" t="s">
        <v>1758</v>
      </c>
      <c r="AN91" s="51" t="s">
        <v>1759</v>
      </c>
      <c r="AO91" s="51" t="s">
        <v>1394</v>
      </c>
      <c r="AP91" s="51" t="s">
        <v>1760</v>
      </c>
      <c r="AQ91" s="51" t="s">
        <v>1761</v>
      </c>
      <c r="AR91" s="51" t="s">
        <v>1762</v>
      </c>
      <c r="AS91" s="155">
        <v>43350</v>
      </c>
      <c r="AT91" s="61" t="s">
        <v>353</v>
      </c>
      <c r="AU91" s="66" t="s">
        <v>354</v>
      </c>
      <c r="AV91" s="60">
        <v>43593</v>
      </c>
      <c r="AW91" s="67" t="s">
        <v>355</v>
      </c>
      <c r="AX91" s="63" t="s">
        <v>356</v>
      </c>
      <c r="AY91" s="60">
        <v>43755</v>
      </c>
      <c r="AZ91" s="61" t="s">
        <v>357</v>
      </c>
      <c r="BA91" s="66" t="s">
        <v>358</v>
      </c>
      <c r="BB91" s="60">
        <v>43896</v>
      </c>
      <c r="BC91" s="67" t="s">
        <v>359</v>
      </c>
      <c r="BD91" s="63" t="s">
        <v>360</v>
      </c>
      <c r="BE91" s="60">
        <v>44056</v>
      </c>
      <c r="BF91" s="61" t="s">
        <v>361</v>
      </c>
      <c r="BG91" s="66" t="s">
        <v>362</v>
      </c>
      <c r="BH91" s="60">
        <v>44168</v>
      </c>
      <c r="BI91" s="67" t="s">
        <v>357</v>
      </c>
      <c r="BJ91" s="63" t="s">
        <v>363</v>
      </c>
      <c r="BK91" s="60">
        <v>44249</v>
      </c>
      <c r="BL91" s="61" t="s">
        <v>364</v>
      </c>
      <c r="BM91" s="66" t="s">
        <v>1747</v>
      </c>
      <c r="BN91" s="60">
        <v>44335</v>
      </c>
      <c r="BO91" s="67" t="s">
        <v>361</v>
      </c>
      <c r="BP91" s="63" t="s">
        <v>365</v>
      </c>
      <c r="BQ91" s="60">
        <v>44530</v>
      </c>
      <c r="BR91" s="61" t="s">
        <v>353</v>
      </c>
      <c r="BS91" s="66" t="s">
        <v>366</v>
      </c>
      <c r="BT91" s="60">
        <v>44690</v>
      </c>
      <c r="BU91" s="67" t="s">
        <v>361</v>
      </c>
      <c r="BV91" s="63" t="s">
        <v>1215</v>
      </c>
      <c r="BW91" s="60">
        <v>44897</v>
      </c>
      <c r="BX91" s="61" t="s">
        <v>404</v>
      </c>
      <c r="BY91" s="66" t="s">
        <v>1763</v>
      </c>
      <c r="BZ91" s="60" t="s">
        <v>367</v>
      </c>
      <c r="CA91" s="67" t="s">
        <v>368</v>
      </c>
      <c r="CB91" s="69" t="s">
        <v>367</v>
      </c>
      <c r="CC91" s="114" t="e">
        <f>VLOOKUP(A91,Datos!$C$2:$AJ$25,34,0)</f>
        <v>#N/A</v>
      </c>
      <c r="CD91" s="2">
        <f t="shared" si="2"/>
        <v>2</v>
      </c>
    </row>
    <row r="92" spans="1:82" ht="399.95" customHeight="1" x14ac:dyDescent="0.2">
      <c r="A92" s="181" t="s">
        <v>1654</v>
      </c>
      <c r="B92" s="73" t="s">
        <v>1655</v>
      </c>
      <c r="C92" s="51" t="s">
        <v>1656</v>
      </c>
      <c r="D92" s="73" t="s">
        <v>1657</v>
      </c>
      <c r="E92" s="166" t="s">
        <v>38</v>
      </c>
      <c r="F92" s="51" t="s">
        <v>1764</v>
      </c>
      <c r="G92" s="151" t="s">
        <v>1765</v>
      </c>
      <c r="H92" s="73" t="s">
        <v>35</v>
      </c>
      <c r="I92" s="73" t="s">
        <v>380</v>
      </c>
      <c r="J92" s="73" t="s">
        <v>78</v>
      </c>
      <c r="K92" s="51" t="s">
        <v>1766</v>
      </c>
      <c r="L92" s="51" t="s">
        <v>1767</v>
      </c>
      <c r="M92" s="51" t="s">
        <v>1189</v>
      </c>
      <c r="N92" s="51" t="s">
        <v>898</v>
      </c>
      <c r="O92" s="51" t="s">
        <v>345</v>
      </c>
      <c r="P92" s="51" t="s">
        <v>374</v>
      </c>
      <c r="Q92" s="51" t="s">
        <v>1869</v>
      </c>
      <c r="R92" s="51" t="s">
        <v>1768</v>
      </c>
      <c r="S92" s="75" t="s">
        <v>329</v>
      </c>
      <c r="T92" s="152">
        <v>0.2</v>
      </c>
      <c r="U92" s="75" t="s">
        <v>121</v>
      </c>
      <c r="V92" s="152">
        <v>0.4</v>
      </c>
      <c r="W92" s="73" t="s">
        <v>273</v>
      </c>
      <c r="X92" s="51" t="s">
        <v>1769</v>
      </c>
      <c r="Y92" s="75" t="s">
        <v>329</v>
      </c>
      <c r="Z92" s="153">
        <v>9.8000000000000004E-2</v>
      </c>
      <c r="AA92" s="75" t="s">
        <v>328</v>
      </c>
      <c r="AB92" s="153">
        <v>0.16875000000000001</v>
      </c>
      <c r="AC92" s="73" t="s">
        <v>273</v>
      </c>
      <c r="AD92" s="51" t="s">
        <v>1770</v>
      </c>
      <c r="AE92" s="73" t="s">
        <v>378</v>
      </c>
      <c r="AF92" s="51" t="s">
        <v>351</v>
      </c>
      <c r="AG92" s="51" t="s">
        <v>351</v>
      </c>
      <c r="AH92" s="51" t="s">
        <v>351</v>
      </c>
      <c r="AI92" s="51" t="s">
        <v>351</v>
      </c>
      <c r="AJ92" s="51" t="s">
        <v>351</v>
      </c>
      <c r="AK92" s="51" t="s">
        <v>1771</v>
      </c>
      <c r="AL92" s="51" t="s">
        <v>1772</v>
      </c>
      <c r="AM92" s="51" t="s">
        <v>1773</v>
      </c>
      <c r="AN92" s="51" t="s">
        <v>1382</v>
      </c>
      <c r="AO92" s="51" t="s">
        <v>1774</v>
      </c>
      <c r="AP92" s="51" t="s">
        <v>1775</v>
      </c>
      <c r="AQ92" s="51" t="s">
        <v>1776</v>
      </c>
      <c r="AR92" s="51" t="s">
        <v>1777</v>
      </c>
      <c r="AS92" s="155">
        <v>44315</v>
      </c>
      <c r="AT92" s="61" t="s">
        <v>353</v>
      </c>
      <c r="AU92" s="66" t="s">
        <v>1190</v>
      </c>
      <c r="AV92" s="60">
        <v>44348</v>
      </c>
      <c r="AW92" s="67" t="s">
        <v>578</v>
      </c>
      <c r="AX92" s="63" t="s">
        <v>1191</v>
      </c>
      <c r="AY92" s="60">
        <v>44545</v>
      </c>
      <c r="AZ92" s="61" t="s">
        <v>568</v>
      </c>
      <c r="BA92" s="66" t="s">
        <v>1192</v>
      </c>
      <c r="BB92" s="60">
        <v>44897</v>
      </c>
      <c r="BC92" s="67" t="s">
        <v>600</v>
      </c>
      <c r="BD92" s="63" t="s">
        <v>1778</v>
      </c>
      <c r="BE92" s="60" t="s">
        <v>367</v>
      </c>
      <c r="BF92" s="61" t="s">
        <v>368</v>
      </c>
      <c r="BG92" s="66" t="s">
        <v>367</v>
      </c>
      <c r="BH92" s="60" t="s">
        <v>367</v>
      </c>
      <c r="BI92" s="67" t="s">
        <v>368</v>
      </c>
      <c r="BJ92" s="63" t="s">
        <v>367</v>
      </c>
      <c r="BK92" s="60" t="s">
        <v>367</v>
      </c>
      <c r="BL92" s="61" t="s">
        <v>368</v>
      </c>
      <c r="BM92" s="66" t="s">
        <v>367</v>
      </c>
      <c r="BN92" s="60" t="s">
        <v>367</v>
      </c>
      <c r="BO92" s="67" t="s">
        <v>368</v>
      </c>
      <c r="BP92" s="63" t="s">
        <v>367</v>
      </c>
      <c r="BQ92" s="60" t="s">
        <v>367</v>
      </c>
      <c r="BR92" s="61" t="s">
        <v>368</v>
      </c>
      <c r="BS92" s="66" t="s">
        <v>367</v>
      </c>
      <c r="BT92" s="60" t="s">
        <v>367</v>
      </c>
      <c r="BU92" s="67" t="s">
        <v>368</v>
      </c>
      <c r="BV92" s="63" t="s">
        <v>367</v>
      </c>
      <c r="BW92" s="60" t="s">
        <v>367</v>
      </c>
      <c r="BX92" s="61" t="s">
        <v>368</v>
      </c>
      <c r="BY92" s="66" t="s">
        <v>367</v>
      </c>
      <c r="BZ92" s="60" t="s">
        <v>367</v>
      </c>
      <c r="CA92" s="67" t="s">
        <v>368</v>
      </c>
      <c r="CB92" s="69" t="s">
        <v>367</v>
      </c>
      <c r="CC92" s="114" t="e">
        <f>VLOOKUP(A92,Datos!$C$2:$AJ$25,34,0)</f>
        <v>#N/A</v>
      </c>
      <c r="CD92" s="2">
        <f t="shared" si="2"/>
        <v>16</v>
      </c>
    </row>
    <row r="93" spans="1:82" ht="399.95" customHeight="1" x14ac:dyDescent="0.2">
      <c r="A93" s="181" t="s">
        <v>1654</v>
      </c>
      <c r="B93" s="73" t="s">
        <v>1655</v>
      </c>
      <c r="C93" s="51" t="s">
        <v>1656</v>
      </c>
      <c r="D93" s="73" t="s">
        <v>1657</v>
      </c>
      <c r="E93" s="166" t="s">
        <v>38</v>
      </c>
      <c r="F93" s="51" t="s">
        <v>1779</v>
      </c>
      <c r="G93" s="151" t="s">
        <v>1194</v>
      </c>
      <c r="H93" s="73" t="s">
        <v>35</v>
      </c>
      <c r="I93" s="73" t="s">
        <v>380</v>
      </c>
      <c r="J93" s="73" t="s">
        <v>78</v>
      </c>
      <c r="K93" s="51" t="s">
        <v>1193</v>
      </c>
      <c r="L93" s="51" t="s">
        <v>1660</v>
      </c>
      <c r="M93" s="51" t="s">
        <v>1189</v>
      </c>
      <c r="N93" s="51" t="s">
        <v>898</v>
      </c>
      <c r="O93" s="51" t="s">
        <v>345</v>
      </c>
      <c r="P93" s="51" t="s">
        <v>374</v>
      </c>
      <c r="Q93" s="51" t="s">
        <v>1869</v>
      </c>
      <c r="R93" s="51" t="s">
        <v>1768</v>
      </c>
      <c r="S93" s="75" t="s">
        <v>329</v>
      </c>
      <c r="T93" s="152">
        <v>0.2</v>
      </c>
      <c r="U93" s="75" t="s">
        <v>101</v>
      </c>
      <c r="V93" s="152">
        <v>0.6</v>
      </c>
      <c r="W93" s="73" t="s">
        <v>84</v>
      </c>
      <c r="X93" s="51" t="s">
        <v>1780</v>
      </c>
      <c r="Y93" s="75" t="s">
        <v>329</v>
      </c>
      <c r="Z93" s="153">
        <v>7.1999999999999995E-2</v>
      </c>
      <c r="AA93" s="75" t="s">
        <v>121</v>
      </c>
      <c r="AB93" s="153">
        <v>0.25312499999999999</v>
      </c>
      <c r="AC93" s="73" t="s">
        <v>273</v>
      </c>
      <c r="AD93" s="51" t="s">
        <v>1781</v>
      </c>
      <c r="AE93" s="73" t="s">
        <v>378</v>
      </c>
      <c r="AF93" s="51" t="s">
        <v>351</v>
      </c>
      <c r="AG93" s="51" t="s">
        <v>351</v>
      </c>
      <c r="AH93" s="51" t="s">
        <v>351</v>
      </c>
      <c r="AI93" s="51" t="s">
        <v>351</v>
      </c>
      <c r="AJ93" s="51" t="s">
        <v>351</v>
      </c>
      <c r="AK93" s="51" t="s">
        <v>1771</v>
      </c>
      <c r="AL93" s="51" t="s">
        <v>1772</v>
      </c>
      <c r="AM93" s="51" t="s">
        <v>1773</v>
      </c>
      <c r="AN93" s="51" t="s">
        <v>1382</v>
      </c>
      <c r="AO93" s="51" t="s">
        <v>1774</v>
      </c>
      <c r="AP93" s="51" t="s">
        <v>1782</v>
      </c>
      <c r="AQ93" s="51" t="s">
        <v>1776</v>
      </c>
      <c r="AR93" s="51" t="s">
        <v>1783</v>
      </c>
      <c r="AS93" s="155">
        <v>44315</v>
      </c>
      <c r="AT93" s="61" t="s">
        <v>353</v>
      </c>
      <c r="AU93" s="66" t="s">
        <v>1195</v>
      </c>
      <c r="AV93" s="60">
        <v>44348</v>
      </c>
      <c r="AW93" s="67" t="s">
        <v>578</v>
      </c>
      <c r="AX93" s="63" t="s">
        <v>1191</v>
      </c>
      <c r="AY93" s="60">
        <v>44545</v>
      </c>
      <c r="AZ93" s="61" t="s">
        <v>568</v>
      </c>
      <c r="BA93" s="66" t="s">
        <v>1192</v>
      </c>
      <c r="BB93" s="60">
        <v>44897</v>
      </c>
      <c r="BC93" s="67" t="s">
        <v>600</v>
      </c>
      <c r="BD93" s="63" t="s">
        <v>1784</v>
      </c>
      <c r="BE93" s="60" t="s">
        <v>367</v>
      </c>
      <c r="BF93" s="61" t="s">
        <v>368</v>
      </c>
      <c r="BG93" s="66" t="s">
        <v>367</v>
      </c>
      <c r="BH93" s="60" t="s">
        <v>367</v>
      </c>
      <c r="BI93" s="67" t="s">
        <v>368</v>
      </c>
      <c r="BJ93" s="63" t="s">
        <v>367</v>
      </c>
      <c r="BK93" s="60" t="s">
        <v>367</v>
      </c>
      <c r="BL93" s="61" t="s">
        <v>368</v>
      </c>
      <c r="BM93" s="66" t="s">
        <v>367</v>
      </c>
      <c r="BN93" s="60" t="s">
        <v>367</v>
      </c>
      <c r="BO93" s="67" t="s">
        <v>368</v>
      </c>
      <c r="BP93" s="63" t="s">
        <v>367</v>
      </c>
      <c r="BQ93" s="60" t="s">
        <v>367</v>
      </c>
      <c r="BR93" s="61" t="s">
        <v>368</v>
      </c>
      <c r="BS93" s="66" t="s">
        <v>367</v>
      </c>
      <c r="BT93" s="60" t="s">
        <v>367</v>
      </c>
      <c r="BU93" s="67" t="s">
        <v>368</v>
      </c>
      <c r="BV93" s="63" t="s">
        <v>367</v>
      </c>
      <c r="BW93" s="60" t="s">
        <v>367</v>
      </c>
      <c r="BX93" s="61" t="s">
        <v>368</v>
      </c>
      <c r="BY93" s="66" t="s">
        <v>367</v>
      </c>
      <c r="BZ93" s="60" t="s">
        <v>367</v>
      </c>
      <c r="CA93" s="67" t="s">
        <v>368</v>
      </c>
      <c r="CB93" s="69" t="s">
        <v>367</v>
      </c>
      <c r="CC93" s="114" t="e">
        <f>VLOOKUP(A93,Datos!$C$2:$AJ$25,34,0)</f>
        <v>#N/A</v>
      </c>
      <c r="CD93" s="2">
        <f t="shared" si="2"/>
        <v>16</v>
      </c>
    </row>
    <row r="94" spans="1:82" ht="399.95" customHeight="1" x14ac:dyDescent="0.2">
      <c r="A94" s="181" t="s">
        <v>1654</v>
      </c>
      <c r="B94" s="73" t="s">
        <v>1655</v>
      </c>
      <c r="C94" s="51" t="s">
        <v>1656</v>
      </c>
      <c r="D94" s="73" t="s">
        <v>1657</v>
      </c>
      <c r="E94" s="166" t="s">
        <v>38</v>
      </c>
      <c r="F94" s="51" t="s">
        <v>1785</v>
      </c>
      <c r="G94" s="151" t="s">
        <v>1196</v>
      </c>
      <c r="H94" s="73" t="s">
        <v>35</v>
      </c>
      <c r="I94" s="73" t="s">
        <v>380</v>
      </c>
      <c r="J94" s="73" t="s">
        <v>78</v>
      </c>
      <c r="K94" s="51" t="s">
        <v>1193</v>
      </c>
      <c r="L94" s="51" t="s">
        <v>1660</v>
      </c>
      <c r="M94" s="51" t="s">
        <v>1189</v>
      </c>
      <c r="N94" s="51" t="s">
        <v>898</v>
      </c>
      <c r="O94" s="51" t="s">
        <v>345</v>
      </c>
      <c r="P94" s="51" t="s">
        <v>374</v>
      </c>
      <c r="Q94" s="51" t="s">
        <v>1869</v>
      </c>
      <c r="R94" s="51" t="s">
        <v>1768</v>
      </c>
      <c r="S94" s="75" t="s">
        <v>329</v>
      </c>
      <c r="T94" s="152">
        <v>0.2</v>
      </c>
      <c r="U94" s="75" t="s">
        <v>101</v>
      </c>
      <c r="V94" s="152">
        <v>0.6</v>
      </c>
      <c r="W94" s="73" t="s">
        <v>84</v>
      </c>
      <c r="X94" s="51" t="s">
        <v>1786</v>
      </c>
      <c r="Y94" s="75" t="s">
        <v>329</v>
      </c>
      <c r="Z94" s="153">
        <v>0.12</v>
      </c>
      <c r="AA94" s="75" t="s">
        <v>328</v>
      </c>
      <c r="AB94" s="153">
        <v>0.18984374999999998</v>
      </c>
      <c r="AC94" s="73" t="s">
        <v>273</v>
      </c>
      <c r="AD94" s="51" t="s">
        <v>1787</v>
      </c>
      <c r="AE94" s="73" t="s">
        <v>378</v>
      </c>
      <c r="AF94" s="51" t="s">
        <v>351</v>
      </c>
      <c r="AG94" s="51" t="s">
        <v>351</v>
      </c>
      <c r="AH94" s="51" t="s">
        <v>351</v>
      </c>
      <c r="AI94" s="51" t="s">
        <v>351</v>
      </c>
      <c r="AJ94" s="51" t="s">
        <v>351</v>
      </c>
      <c r="AK94" s="51" t="s">
        <v>1771</v>
      </c>
      <c r="AL94" s="51" t="s">
        <v>1772</v>
      </c>
      <c r="AM94" s="51" t="s">
        <v>1773</v>
      </c>
      <c r="AN94" s="51" t="s">
        <v>1382</v>
      </c>
      <c r="AO94" s="51" t="s">
        <v>1774</v>
      </c>
      <c r="AP94" s="51" t="s">
        <v>1788</v>
      </c>
      <c r="AQ94" s="51" t="s">
        <v>1789</v>
      </c>
      <c r="AR94" s="51" t="s">
        <v>1790</v>
      </c>
      <c r="AS94" s="155">
        <v>44315</v>
      </c>
      <c r="AT94" s="61" t="s">
        <v>353</v>
      </c>
      <c r="AU94" s="66" t="s">
        <v>1195</v>
      </c>
      <c r="AV94" s="60">
        <v>44348</v>
      </c>
      <c r="AW94" s="67" t="s">
        <v>578</v>
      </c>
      <c r="AX94" s="63" t="s">
        <v>1191</v>
      </c>
      <c r="AY94" s="60">
        <v>44545</v>
      </c>
      <c r="AZ94" s="61" t="s">
        <v>568</v>
      </c>
      <c r="BA94" s="66" t="s">
        <v>1192</v>
      </c>
      <c r="BB94" s="60">
        <v>44897</v>
      </c>
      <c r="BC94" s="67" t="s">
        <v>600</v>
      </c>
      <c r="BD94" s="63" t="s">
        <v>1784</v>
      </c>
      <c r="BE94" s="60" t="s">
        <v>367</v>
      </c>
      <c r="BF94" s="61" t="s">
        <v>368</v>
      </c>
      <c r="BG94" s="66" t="s">
        <v>367</v>
      </c>
      <c r="BH94" s="60" t="s">
        <v>367</v>
      </c>
      <c r="BI94" s="67" t="s">
        <v>368</v>
      </c>
      <c r="BJ94" s="63" t="s">
        <v>367</v>
      </c>
      <c r="BK94" s="60" t="s">
        <v>367</v>
      </c>
      <c r="BL94" s="61" t="s">
        <v>368</v>
      </c>
      <c r="BM94" s="66" t="s">
        <v>367</v>
      </c>
      <c r="BN94" s="60" t="s">
        <v>367</v>
      </c>
      <c r="BO94" s="67" t="s">
        <v>368</v>
      </c>
      <c r="BP94" s="63" t="s">
        <v>367</v>
      </c>
      <c r="BQ94" s="60" t="s">
        <v>367</v>
      </c>
      <c r="BR94" s="61" t="s">
        <v>368</v>
      </c>
      <c r="BS94" s="66" t="s">
        <v>367</v>
      </c>
      <c r="BT94" s="60" t="s">
        <v>367</v>
      </c>
      <c r="BU94" s="67" t="s">
        <v>368</v>
      </c>
      <c r="BV94" s="63" t="s">
        <v>367</v>
      </c>
      <c r="BW94" s="60" t="s">
        <v>367</v>
      </c>
      <c r="BX94" s="61" t="s">
        <v>368</v>
      </c>
      <c r="BY94" s="66" t="s">
        <v>367</v>
      </c>
      <c r="BZ94" s="60" t="s">
        <v>367</v>
      </c>
      <c r="CA94" s="67" t="s">
        <v>368</v>
      </c>
      <c r="CB94" s="69" t="s">
        <v>367</v>
      </c>
      <c r="CC94" s="114" t="e">
        <f>VLOOKUP(A94,Datos!$C$2:$AJ$25,34,0)</f>
        <v>#N/A</v>
      </c>
      <c r="CD94" s="2">
        <f t="shared" si="2"/>
        <v>16</v>
      </c>
    </row>
    <row r="95" spans="1:82" ht="399.95" customHeight="1" x14ac:dyDescent="0.2">
      <c r="A95" s="181" t="s">
        <v>1791</v>
      </c>
      <c r="B95" s="73" t="s">
        <v>1792</v>
      </c>
      <c r="C95" s="51" t="s">
        <v>1793</v>
      </c>
      <c r="D95" s="73" t="s">
        <v>1794</v>
      </c>
      <c r="E95" s="166" t="s">
        <v>38</v>
      </c>
      <c r="F95" s="51" t="s">
        <v>1795</v>
      </c>
      <c r="G95" s="151" t="s">
        <v>1118</v>
      </c>
      <c r="H95" s="73" t="s">
        <v>35</v>
      </c>
      <c r="I95" s="73" t="s">
        <v>380</v>
      </c>
      <c r="J95" s="73" t="s">
        <v>52</v>
      </c>
      <c r="K95" s="51" t="s">
        <v>1119</v>
      </c>
      <c r="L95" s="51" t="s">
        <v>1120</v>
      </c>
      <c r="M95" s="51" t="s">
        <v>1121</v>
      </c>
      <c r="N95" s="51" t="s">
        <v>1122</v>
      </c>
      <c r="O95" s="51" t="s">
        <v>345</v>
      </c>
      <c r="P95" s="51" t="s">
        <v>374</v>
      </c>
      <c r="Q95" s="51" t="s">
        <v>1869</v>
      </c>
      <c r="R95" s="51" t="s">
        <v>1123</v>
      </c>
      <c r="S95" s="75" t="s">
        <v>332</v>
      </c>
      <c r="T95" s="152">
        <v>1</v>
      </c>
      <c r="U95" s="75" t="s">
        <v>121</v>
      </c>
      <c r="V95" s="152">
        <v>0.4</v>
      </c>
      <c r="W95" s="73" t="s">
        <v>274</v>
      </c>
      <c r="X95" s="51" t="s">
        <v>1124</v>
      </c>
      <c r="Y95" s="75" t="s">
        <v>329</v>
      </c>
      <c r="Z95" s="153">
        <v>0.12348000000000001</v>
      </c>
      <c r="AA95" s="75" t="s">
        <v>328</v>
      </c>
      <c r="AB95" s="153">
        <v>0.16875000000000001</v>
      </c>
      <c r="AC95" s="73" t="s">
        <v>273</v>
      </c>
      <c r="AD95" s="51" t="s">
        <v>590</v>
      </c>
      <c r="AE95" s="73" t="s">
        <v>350</v>
      </c>
      <c r="AF95" s="51" t="s">
        <v>351</v>
      </c>
      <c r="AG95" s="51" t="s">
        <v>351</v>
      </c>
      <c r="AH95" s="51" t="s">
        <v>351</v>
      </c>
      <c r="AI95" s="51" t="s">
        <v>351</v>
      </c>
      <c r="AJ95" s="51" t="s">
        <v>351</v>
      </c>
      <c r="AK95" s="51" t="s">
        <v>352</v>
      </c>
      <c r="AL95" s="51" t="s">
        <v>352</v>
      </c>
      <c r="AM95" s="51" t="s">
        <v>352</v>
      </c>
      <c r="AN95" s="51" t="s">
        <v>352</v>
      </c>
      <c r="AO95" s="51" t="s">
        <v>352</v>
      </c>
      <c r="AP95" s="51" t="s">
        <v>1796</v>
      </c>
      <c r="AQ95" s="51" t="s">
        <v>1797</v>
      </c>
      <c r="AR95" s="51" t="s">
        <v>1798</v>
      </c>
      <c r="AS95" s="155" t="s">
        <v>1799</v>
      </c>
      <c r="AT95" s="61" t="s">
        <v>353</v>
      </c>
      <c r="AU95" s="66" t="s">
        <v>1125</v>
      </c>
      <c r="AV95" s="60">
        <v>43599</v>
      </c>
      <c r="AW95" s="67" t="s">
        <v>353</v>
      </c>
      <c r="AX95" s="63" t="s">
        <v>1126</v>
      </c>
      <c r="AY95" s="60" t="s">
        <v>1800</v>
      </c>
      <c r="AZ95" s="61" t="s">
        <v>601</v>
      </c>
      <c r="BA95" s="66" t="s">
        <v>1127</v>
      </c>
      <c r="BB95" s="60">
        <v>43896</v>
      </c>
      <c r="BC95" s="67" t="s">
        <v>879</v>
      </c>
      <c r="BD95" s="63" t="s">
        <v>1128</v>
      </c>
      <c r="BE95" s="60">
        <v>44075</v>
      </c>
      <c r="BF95" s="61" t="s">
        <v>364</v>
      </c>
      <c r="BG95" s="66" t="s">
        <v>1129</v>
      </c>
      <c r="BH95" s="60">
        <v>44168</v>
      </c>
      <c r="BI95" s="67" t="s">
        <v>481</v>
      </c>
      <c r="BJ95" s="63" t="s">
        <v>892</v>
      </c>
      <c r="BK95" s="60">
        <v>44246</v>
      </c>
      <c r="BL95" s="61" t="s">
        <v>390</v>
      </c>
      <c r="BM95" s="66" t="s">
        <v>1130</v>
      </c>
      <c r="BN95" s="60">
        <v>44316</v>
      </c>
      <c r="BO95" s="67" t="s">
        <v>568</v>
      </c>
      <c r="BP95" s="63" t="s">
        <v>1131</v>
      </c>
      <c r="BQ95" s="60">
        <v>44545</v>
      </c>
      <c r="BR95" s="61" t="s">
        <v>353</v>
      </c>
      <c r="BS95" s="66" t="s">
        <v>1132</v>
      </c>
      <c r="BT95" s="60">
        <v>44904</v>
      </c>
      <c r="BU95" s="67" t="s">
        <v>364</v>
      </c>
      <c r="BV95" s="63" t="s">
        <v>1801</v>
      </c>
      <c r="BW95" s="60" t="s">
        <v>367</v>
      </c>
      <c r="BX95" s="61" t="s">
        <v>368</v>
      </c>
      <c r="BY95" s="66" t="s">
        <v>367</v>
      </c>
      <c r="BZ95" s="60" t="s">
        <v>367</v>
      </c>
      <c r="CA95" s="67" t="s">
        <v>368</v>
      </c>
      <c r="CB95" s="69" t="s">
        <v>367</v>
      </c>
      <c r="CC95" s="114" t="e">
        <f>VLOOKUP(A95,Datos!$C$2:$AJ$25,34,0)</f>
        <v>#N/A</v>
      </c>
      <c r="CD95" s="2">
        <f t="shared" si="2"/>
        <v>4</v>
      </c>
    </row>
    <row r="96" spans="1:82" ht="399.95" customHeight="1" x14ac:dyDescent="0.2">
      <c r="A96" s="181" t="s">
        <v>1791</v>
      </c>
      <c r="B96" s="73" t="s">
        <v>1792</v>
      </c>
      <c r="C96" s="51" t="s">
        <v>1793</v>
      </c>
      <c r="D96" s="73" t="s">
        <v>1794</v>
      </c>
      <c r="E96" s="166" t="s">
        <v>38</v>
      </c>
      <c r="F96" s="51" t="s">
        <v>1802</v>
      </c>
      <c r="G96" s="151" t="s">
        <v>1133</v>
      </c>
      <c r="H96" s="73" t="s">
        <v>35</v>
      </c>
      <c r="I96" s="73" t="s">
        <v>380</v>
      </c>
      <c r="J96" s="73" t="s">
        <v>52</v>
      </c>
      <c r="K96" s="51" t="s">
        <v>1134</v>
      </c>
      <c r="L96" s="51" t="s">
        <v>1135</v>
      </c>
      <c r="M96" s="51" t="s">
        <v>1136</v>
      </c>
      <c r="N96" s="51" t="s">
        <v>1122</v>
      </c>
      <c r="O96" s="51" t="s">
        <v>345</v>
      </c>
      <c r="P96" s="51" t="s">
        <v>374</v>
      </c>
      <c r="Q96" s="51" t="s">
        <v>1869</v>
      </c>
      <c r="R96" s="51" t="s">
        <v>1123</v>
      </c>
      <c r="S96" s="75" t="s">
        <v>327</v>
      </c>
      <c r="T96" s="152">
        <v>0.4</v>
      </c>
      <c r="U96" s="75" t="s">
        <v>101</v>
      </c>
      <c r="V96" s="152">
        <v>0.6</v>
      </c>
      <c r="W96" s="73" t="s">
        <v>84</v>
      </c>
      <c r="X96" s="51" t="s">
        <v>1137</v>
      </c>
      <c r="Y96" s="75" t="s">
        <v>329</v>
      </c>
      <c r="Z96" s="153">
        <v>0.16799999999999998</v>
      </c>
      <c r="AA96" s="75" t="s">
        <v>121</v>
      </c>
      <c r="AB96" s="153">
        <v>0.25312499999999999</v>
      </c>
      <c r="AC96" s="73" t="s">
        <v>273</v>
      </c>
      <c r="AD96" s="51" t="s">
        <v>386</v>
      </c>
      <c r="AE96" s="73" t="s">
        <v>350</v>
      </c>
      <c r="AF96" s="51" t="s">
        <v>351</v>
      </c>
      <c r="AG96" s="51" t="s">
        <v>351</v>
      </c>
      <c r="AH96" s="51" t="s">
        <v>351</v>
      </c>
      <c r="AI96" s="51" t="s">
        <v>351</v>
      </c>
      <c r="AJ96" s="51" t="s">
        <v>351</v>
      </c>
      <c r="AK96" s="51" t="s">
        <v>352</v>
      </c>
      <c r="AL96" s="51" t="s">
        <v>352</v>
      </c>
      <c r="AM96" s="51" t="s">
        <v>352</v>
      </c>
      <c r="AN96" s="51" t="s">
        <v>352</v>
      </c>
      <c r="AO96" s="51" t="s">
        <v>352</v>
      </c>
      <c r="AP96" s="51" t="s">
        <v>1803</v>
      </c>
      <c r="AQ96" s="51" t="s">
        <v>1804</v>
      </c>
      <c r="AR96" s="51" t="s">
        <v>1805</v>
      </c>
      <c r="AS96" s="155">
        <v>43353</v>
      </c>
      <c r="AT96" s="61" t="s">
        <v>353</v>
      </c>
      <c r="AU96" s="66" t="s">
        <v>864</v>
      </c>
      <c r="AV96" s="60">
        <v>43601</v>
      </c>
      <c r="AW96" s="67" t="s">
        <v>353</v>
      </c>
      <c r="AX96" s="63" t="s">
        <v>1138</v>
      </c>
      <c r="AY96" s="60">
        <v>43896</v>
      </c>
      <c r="AZ96" s="61" t="s">
        <v>359</v>
      </c>
      <c r="BA96" s="66" t="s">
        <v>1107</v>
      </c>
      <c r="BB96" s="60" t="s">
        <v>1806</v>
      </c>
      <c r="BC96" s="67" t="s">
        <v>364</v>
      </c>
      <c r="BD96" s="63" t="s">
        <v>1139</v>
      </c>
      <c r="BE96" s="60">
        <v>44316</v>
      </c>
      <c r="BF96" s="61" t="s">
        <v>353</v>
      </c>
      <c r="BG96" s="66" t="s">
        <v>1140</v>
      </c>
      <c r="BH96" s="60">
        <v>44440</v>
      </c>
      <c r="BI96" s="67" t="s">
        <v>481</v>
      </c>
      <c r="BJ96" s="63" t="s">
        <v>1141</v>
      </c>
      <c r="BK96" s="60">
        <v>44545</v>
      </c>
      <c r="BL96" s="61" t="s">
        <v>353</v>
      </c>
      <c r="BM96" s="66" t="s">
        <v>1142</v>
      </c>
      <c r="BN96" s="60">
        <v>44904</v>
      </c>
      <c r="BO96" s="67" t="s">
        <v>364</v>
      </c>
      <c r="BP96" s="63" t="s">
        <v>1807</v>
      </c>
      <c r="BQ96" s="60" t="s">
        <v>367</v>
      </c>
      <c r="BR96" s="61" t="s">
        <v>368</v>
      </c>
      <c r="BS96" s="66" t="s">
        <v>367</v>
      </c>
      <c r="BT96" s="60" t="s">
        <v>367</v>
      </c>
      <c r="BU96" s="67" t="s">
        <v>368</v>
      </c>
      <c r="BV96" s="63" t="s">
        <v>367</v>
      </c>
      <c r="BW96" s="60" t="s">
        <v>367</v>
      </c>
      <c r="BX96" s="61" t="s">
        <v>368</v>
      </c>
      <c r="BY96" s="66" t="s">
        <v>367</v>
      </c>
      <c r="BZ96" s="60" t="s">
        <v>367</v>
      </c>
      <c r="CA96" s="67" t="s">
        <v>368</v>
      </c>
      <c r="CB96" s="69" t="s">
        <v>367</v>
      </c>
      <c r="CC96" s="114" t="e">
        <f>VLOOKUP(A96,Datos!$C$2:$AJ$25,34,0)</f>
        <v>#N/A</v>
      </c>
      <c r="CD96" s="2">
        <f t="shared" si="2"/>
        <v>8</v>
      </c>
    </row>
    <row r="97" spans="1:82" ht="399.95" customHeight="1" x14ac:dyDescent="0.2">
      <c r="A97" s="181" t="s">
        <v>1791</v>
      </c>
      <c r="B97" s="73" t="s">
        <v>1792</v>
      </c>
      <c r="C97" s="51" t="s">
        <v>1793</v>
      </c>
      <c r="D97" s="73" t="s">
        <v>1794</v>
      </c>
      <c r="E97" s="166" t="s">
        <v>38</v>
      </c>
      <c r="F97" s="51" t="s">
        <v>1808</v>
      </c>
      <c r="G97" s="151" t="s">
        <v>1143</v>
      </c>
      <c r="H97" s="73" t="s">
        <v>63</v>
      </c>
      <c r="I97" s="73" t="s">
        <v>372</v>
      </c>
      <c r="J97" s="73" t="s">
        <v>78</v>
      </c>
      <c r="K97" s="51" t="s">
        <v>1144</v>
      </c>
      <c r="L97" s="51" t="s">
        <v>1145</v>
      </c>
      <c r="M97" s="51" t="s">
        <v>1146</v>
      </c>
      <c r="N97" s="51" t="s">
        <v>1122</v>
      </c>
      <c r="O97" s="51" t="s">
        <v>345</v>
      </c>
      <c r="P97" s="51" t="s">
        <v>374</v>
      </c>
      <c r="Q97" s="51" t="s">
        <v>1869</v>
      </c>
      <c r="R97" s="51" t="s">
        <v>1123</v>
      </c>
      <c r="S97" s="75" t="s">
        <v>329</v>
      </c>
      <c r="T97" s="152">
        <v>0.2</v>
      </c>
      <c r="U97" s="75" t="s">
        <v>77</v>
      </c>
      <c r="V97" s="152">
        <v>0.8</v>
      </c>
      <c r="W97" s="73" t="s">
        <v>274</v>
      </c>
      <c r="X97" s="51" t="s">
        <v>541</v>
      </c>
      <c r="Y97" s="75" t="s">
        <v>329</v>
      </c>
      <c r="Z97" s="153">
        <v>2.4695999999999999E-2</v>
      </c>
      <c r="AA97" s="75" t="s">
        <v>77</v>
      </c>
      <c r="AB97" s="153">
        <v>0.8</v>
      </c>
      <c r="AC97" s="73" t="s">
        <v>274</v>
      </c>
      <c r="AD97" s="51" t="s">
        <v>542</v>
      </c>
      <c r="AE97" s="73" t="s">
        <v>378</v>
      </c>
      <c r="AF97" s="51" t="s">
        <v>1809</v>
      </c>
      <c r="AG97" s="51" t="s">
        <v>1810</v>
      </c>
      <c r="AH97" s="51" t="s">
        <v>1147</v>
      </c>
      <c r="AI97" s="51" t="s">
        <v>1339</v>
      </c>
      <c r="AJ97" s="51" t="s">
        <v>1811</v>
      </c>
      <c r="AK97" s="51" t="s">
        <v>352</v>
      </c>
      <c r="AL97" s="51" t="s">
        <v>352</v>
      </c>
      <c r="AM97" s="51" t="s">
        <v>352</v>
      </c>
      <c r="AN97" s="51" t="s">
        <v>352</v>
      </c>
      <c r="AO97" s="51" t="s">
        <v>352</v>
      </c>
      <c r="AP97" s="51" t="s">
        <v>1812</v>
      </c>
      <c r="AQ97" s="51" t="s">
        <v>1813</v>
      </c>
      <c r="AR97" s="51" t="s">
        <v>1814</v>
      </c>
      <c r="AS97" s="155">
        <v>43496</v>
      </c>
      <c r="AT97" s="61" t="s">
        <v>353</v>
      </c>
      <c r="AU97" s="66" t="s">
        <v>864</v>
      </c>
      <c r="AV97" s="60">
        <v>43599</v>
      </c>
      <c r="AW97" s="67" t="s">
        <v>353</v>
      </c>
      <c r="AX97" s="63" t="s">
        <v>1148</v>
      </c>
      <c r="AY97" s="60">
        <v>43759</v>
      </c>
      <c r="AZ97" s="61" t="s">
        <v>601</v>
      </c>
      <c r="BA97" s="66" t="s">
        <v>1149</v>
      </c>
      <c r="BB97" s="60">
        <v>43896</v>
      </c>
      <c r="BC97" s="67" t="s">
        <v>600</v>
      </c>
      <c r="BD97" s="63" t="s">
        <v>1150</v>
      </c>
      <c r="BE97" s="60">
        <v>44075</v>
      </c>
      <c r="BF97" s="61" t="s">
        <v>361</v>
      </c>
      <c r="BG97" s="66" t="s">
        <v>1129</v>
      </c>
      <c r="BH97" s="60">
        <v>44168</v>
      </c>
      <c r="BI97" s="67" t="s">
        <v>481</v>
      </c>
      <c r="BJ97" s="63" t="s">
        <v>892</v>
      </c>
      <c r="BK97" s="60">
        <v>44246</v>
      </c>
      <c r="BL97" s="61" t="s">
        <v>1055</v>
      </c>
      <c r="BM97" s="66" t="s">
        <v>1151</v>
      </c>
      <c r="BN97" s="60">
        <v>44545</v>
      </c>
      <c r="BO97" s="67" t="s">
        <v>353</v>
      </c>
      <c r="BP97" s="63" t="s">
        <v>1152</v>
      </c>
      <c r="BQ97" s="60">
        <v>44904</v>
      </c>
      <c r="BR97" s="61" t="s">
        <v>404</v>
      </c>
      <c r="BS97" s="66" t="s">
        <v>1815</v>
      </c>
      <c r="BT97" s="60" t="s">
        <v>367</v>
      </c>
      <c r="BU97" s="67" t="s">
        <v>368</v>
      </c>
      <c r="BV97" s="63" t="s">
        <v>367</v>
      </c>
      <c r="BW97" s="60" t="s">
        <v>367</v>
      </c>
      <c r="BX97" s="61" t="s">
        <v>368</v>
      </c>
      <c r="BY97" s="66" t="s">
        <v>367</v>
      </c>
      <c r="BZ97" s="60" t="s">
        <v>367</v>
      </c>
      <c r="CA97" s="67" t="s">
        <v>368</v>
      </c>
      <c r="CB97" s="69" t="s">
        <v>367</v>
      </c>
      <c r="CC97" s="114" t="e">
        <f>VLOOKUP(A97,Datos!$C$2:$AJ$25,34,0)</f>
        <v>#N/A</v>
      </c>
      <c r="CD97" s="2">
        <f t="shared" si="2"/>
        <v>6</v>
      </c>
    </row>
    <row r="98" spans="1:82" ht="399.95" customHeight="1" x14ac:dyDescent="0.2">
      <c r="A98" s="181" t="s">
        <v>283</v>
      </c>
      <c r="B98" s="73" t="s">
        <v>1153</v>
      </c>
      <c r="C98" s="51" t="s">
        <v>1154</v>
      </c>
      <c r="D98" s="73" t="s">
        <v>1155</v>
      </c>
      <c r="E98" s="166" t="s">
        <v>1156</v>
      </c>
      <c r="F98" s="51" t="s">
        <v>1157</v>
      </c>
      <c r="G98" s="151" t="s">
        <v>1158</v>
      </c>
      <c r="H98" s="73" t="s">
        <v>284</v>
      </c>
      <c r="I98" s="73" t="s">
        <v>1159</v>
      </c>
      <c r="J98" s="73" t="s">
        <v>78</v>
      </c>
      <c r="K98" s="167" t="s">
        <v>1160</v>
      </c>
      <c r="L98" s="51" t="s">
        <v>1161</v>
      </c>
      <c r="M98" s="51" t="s">
        <v>1162</v>
      </c>
      <c r="N98" s="51" t="s">
        <v>1163</v>
      </c>
      <c r="O98" s="51" t="s">
        <v>345</v>
      </c>
      <c r="P98" s="51" t="s">
        <v>642</v>
      </c>
      <c r="Q98" s="51" t="s">
        <v>1870</v>
      </c>
      <c r="R98" s="51" t="s">
        <v>643</v>
      </c>
      <c r="S98" s="75" t="s">
        <v>330</v>
      </c>
      <c r="T98" s="152">
        <v>0.6</v>
      </c>
      <c r="U98" s="75" t="s">
        <v>101</v>
      </c>
      <c r="V98" s="152">
        <v>0.6</v>
      </c>
      <c r="W98" s="73" t="s">
        <v>84</v>
      </c>
      <c r="X98" s="51" t="s">
        <v>1164</v>
      </c>
      <c r="Y98" s="75" t="s">
        <v>329</v>
      </c>
      <c r="Z98" s="153">
        <v>0.1512</v>
      </c>
      <c r="AA98" s="75" t="s">
        <v>121</v>
      </c>
      <c r="AB98" s="153">
        <v>0.33749999999999997</v>
      </c>
      <c r="AC98" s="73" t="s">
        <v>273</v>
      </c>
      <c r="AD98" s="51" t="s">
        <v>1165</v>
      </c>
      <c r="AE98" s="73" t="s">
        <v>350</v>
      </c>
      <c r="AF98" s="51" t="s">
        <v>351</v>
      </c>
      <c r="AG98" s="51" t="s">
        <v>351</v>
      </c>
      <c r="AH98" s="51" t="s">
        <v>351</v>
      </c>
      <c r="AI98" s="51" t="s">
        <v>351</v>
      </c>
      <c r="AJ98" s="51" t="s">
        <v>351</v>
      </c>
      <c r="AK98" s="51" t="s">
        <v>352</v>
      </c>
      <c r="AL98" s="51" t="s">
        <v>352</v>
      </c>
      <c r="AM98" s="51" t="s">
        <v>352</v>
      </c>
      <c r="AN98" s="51" t="s">
        <v>352</v>
      </c>
      <c r="AO98" s="51" t="s">
        <v>352</v>
      </c>
      <c r="AP98" s="51" t="s">
        <v>1166</v>
      </c>
      <c r="AQ98" s="51" t="s">
        <v>1167</v>
      </c>
      <c r="AR98" s="51" t="s">
        <v>1168</v>
      </c>
      <c r="AS98" s="155">
        <v>44321</v>
      </c>
      <c r="AT98" s="61" t="s">
        <v>353</v>
      </c>
      <c r="AU98" s="66" t="s">
        <v>1169</v>
      </c>
      <c r="AV98" s="60">
        <v>44545</v>
      </c>
      <c r="AW98" s="67" t="s">
        <v>353</v>
      </c>
      <c r="AX98" s="63" t="s">
        <v>1170</v>
      </c>
      <c r="AY98" s="60">
        <v>44897</v>
      </c>
      <c r="AZ98" s="61" t="s">
        <v>361</v>
      </c>
      <c r="BA98" s="66" t="s">
        <v>1816</v>
      </c>
      <c r="BB98" s="60" t="s">
        <v>367</v>
      </c>
      <c r="BC98" s="67" t="s">
        <v>368</v>
      </c>
      <c r="BD98" s="63" t="s">
        <v>367</v>
      </c>
      <c r="BE98" s="60" t="s">
        <v>367</v>
      </c>
      <c r="BF98" s="61" t="s">
        <v>368</v>
      </c>
      <c r="BG98" s="66" t="s">
        <v>367</v>
      </c>
      <c r="BH98" s="60" t="s">
        <v>367</v>
      </c>
      <c r="BI98" s="67" t="s">
        <v>368</v>
      </c>
      <c r="BJ98" s="63" t="s">
        <v>367</v>
      </c>
      <c r="BK98" s="60" t="s">
        <v>367</v>
      </c>
      <c r="BL98" s="61" t="s">
        <v>368</v>
      </c>
      <c r="BM98" s="66" t="s">
        <v>367</v>
      </c>
      <c r="BN98" s="60" t="s">
        <v>367</v>
      </c>
      <c r="BO98" s="67" t="s">
        <v>368</v>
      </c>
      <c r="BP98" s="63" t="s">
        <v>367</v>
      </c>
      <c r="BQ98" s="60" t="s">
        <v>367</v>
      </c>
      <c r="BR98" s="61" t="s">
        <v>368</v>
      </c>
      <c r="BS98" s="66" t="s">
        <v>367</v>
      </c>
      <c r="BT98" s="60" t="s">
        <v>367</v>
      </c>
      <c r="BU98" s="67" t="s">
        <v>368</v>
      </c>
      <c r="BV98" s="63" t="s">
        <v>367</v>
      </c>
      <c r="BW98" s="60" t="s">
        <v>367</v>
      </c>
      <c r="BX98" s="61" t="s">
        <v>368</v>
      </c>
      <c r="BY98" s="66" t="s">
        <v>367</v>
      </c>
      <c r="BZ98" s="60" t="s">
        <v>367</v>
      </c>
      <c r="CA98" s="67" t="s">
        <v>368</v>
      </c>
      <c r="CB98" s="69" t="s">
        <v>367</v>
      </c>
      <c r="CC98" s="114" t="str">
        <f>VLOOKUP(A98,Datos!$C$2:$AJ$25,34,0)</f>
        <v>Subsecretaría Distrital de Fortalecimiento Institucional</v>
      </c>
      <c r="CD98" s="2">
        <f t="shared" si="2"/>
        <v>18</v>
      </c>
    </row>
    <row r="99" spans="1:82" ht="399.95" customHeight="1" x14ac:dyDescent="0.2">
      <c r="A99" s="181" t="s">
        <v>283</v>
      </c>
      <c r="B99" s="73" t="s">
        <v>1153</v>
      </c>
      <c r="C99" s="51" t="s">
        <v>1154</v>
      </c>
      <c r="D99" s="73" t="s">
        <v>1155</v>
      </c>
      <c r="E99" s="166" t="s">
        <v>1156</v>
      </c>
      <c r="F99" s="51" t="s">
        <v>1171</v>
      </c>
      <c r="G99" s="151" t="s">
        <v>1172</v>
      </c>
      <c r="H99" s="73" t="s">
        <v>284</v>
      </c>
      <c r="I99" s="73" t="s">
        <v>1159</v>
      </c>
      <c r="J99" s="73" t="s">
        <v>52</v>
      </c>
      <c r="K99" s="167" t="s">
        <v>1173</v>
      </c>
      <c r="L99" s="51" t="s">
        <v>1174</v>
      </c>
      <c r="M99" s="51" t="s">
        <v>1175</v>
      </c>
      <c r="N99" s="51" t="s">
        <v>1163</v>
      </c>
      <c r="O99" s="51" t="s">
        <v>345</v>
      </c>
      <c r="P99" s="51" t="s">
        <v>642</v>
      </c>
      <c r="Q99" s="51" t="s">
        <v>1870</v>
      </c>
      <c r="R99" s="51" t="s">
        <v>643</v>
      </c>
      <c r="S99" s="75" t="s">
        <v>330</v>
      </c>
      <c r="T99" s="152">
        <v>0.6</v>
      </c>
      <c r="U99" s="75" t="s">
        <v>101</v>
      </c>
      <c r="V99" s="152">
        <v>0.6</v>
      </c>
      <c r="W99" s="73" t="s">
        <v>84</v>
      </c>
      <c r="X99" s="51" t="s">
        <v>1176</v>
      </c>
      <c r="Y99" s="75" t="s">
        <v>329</v>
      </c>
      <c r="Z99" s="153">
        <v>9.0719999999999995E-2</v>
      </c>
      <c r="AA99" s="75" t="s">
        <v>121</v>
      </c>
      <c r="AB99" s="153">
        <v>0.33749999999999997</v>
      </c>
      <c r="AC99" s="73" t="s">
        <v>273</v>
      </c>
      <c r="AD99" s="51" t="s">
        <v>1177</v>
      </c>
      <c r="AE99" s="73" t="s">
        <v>350</v>
      </c>
      <c r="AF99" s="51" t="s">
        <v>351</v>
      </c>
      <c r="AG99" s="51" t="s">
        <v>351</v>
      </c>
      <c r="AH99" s="51" t="s">
        <v>351</v>
      </c>
      <c r="AI99" s="51" t="s">
        <v>351</v>
      </c>
      <c r="AJ99" s="51" t="s">
        <v>351</v>
      </c>
      <c r="AK99" s="51" t="s">
        <v>352</v>
      </c>
      <c r="AL99" s="51" t="s">
        <v>352</v>
      </c>
      <c r="AM99" s="51" t="s">
        <v>352</v>
      </c>
      <c r="AN99" s="51" t="s">
        <v>352</v>
      </c>
      <c r="AO99" s="51" t="s">
        <v>352</v>
      </c>
      <c r="AP99" s="51" t="s">
        <v>1178</v>
      </c>
      <c r="AQ99" s="51" t="s">
        <v>1167</v>
      </c>
      <c r="AR99" s="51" t="s">
        <v>1179</v>
      </c>
      <c r="AS99" s="155">
        <v>44321</v>
      </c>
      <c r="AT99" s="61" t="s">
        <v>353</v>
      </c>
      <c r="AU99" s="66" t="s">
        <v>1169</v>
      </c>
      <c r="AV99" s="60">
        <v>44545</v>
      </c>
      <c r="AW99" s="67" t="s">
        <v>353</v>
      </c>
      <c r="AX99" s="63" t="s">
        <v>1170</v>
      </c>
      <c r="AY99" s="60">
        <v>44897</v>
      </c>
      <c r="AZ99" s="61" t="s">
        <v>361</v>
      </c>
      <c r="BA99" s="66" t="s">
        <v>1816</v>
      </c>
      <c r="BB99" s="60" t="s">
        <v>367</v>
      </c>
      <c r="BC99" s="67" t="s">
        <v>368</v>
      </c>
      <c r="BD99" s="63" t="s">
        <v>367</v>
      </c>
      <c r="BE99" s="60" t="s">
        <v>367</v>
      </c>
      <c r="BF99" s="61" t="s">
        <v>368</v>
      </c>
      <c r="BG99" s="66" t="s">
        <v>367</v>
      </c>
      <c r="BH99" s="60" t="s">
        <v>367</v>
      </c>
      <c r="BI99" s="67" t="s">
        <v>368</v>
      </c>
      <c r="BJ99" s="63" t="s">
        <v>367</v>
      </c>
      <c r="BK99" s="60" t="s">
        <v>367</v>
      </c>
      <c r="BL99" s="61" t="s">
        <v>368</v>
      </c>
      <c r="BM99" s="66" t="s">
        <v>367</v>
      </c>
      <c r="BN99" s="60" t="s">
        <v>367</v>
      </c>
      <c r="BO99" s="67" t="s">
        <v>368</v>
      </c>
      <c r="BP99" s="63" t="s">
        <v>367</v>
      </c>
      <c r="BQ99" s="60" t="s">
        <v>367</v>
      </c>
      <c r="BR99" s="61" t="s">
        <v>368</v>
      </c>
      <c r="BS99" s="66" t="s">
        <v>367</v>
      </c>
      <c r="BT99" s="60" t="s">
        <v>367</v>
      </c>
      <c r="BU99" s="67" t="s">
        <v>368</v>
      </c>
      <c r="BV99" s="63" t="s">
        <v>367</v>
      </c>
      <c r="BW99" s="60" t="s">
        <v>367</v>
      </c>
      <c r="BX99" s="61" t="s">
        <v>368</v>
      </c>
      <c r="BY99" s="66" t="s">
        <v>367</v>
      </c>
      <c r="BZ99" s="60" t="s">
        <v>367</v>
      </c>
      <c r="CA99" s="67" t="s">
        <v>368</v>
      </c>
      <c r="CB99" s="69" t="s">
        <v>367</v>
      </c>
      <c r="CC99" s="114" t="str">
        <f>VLOOKUP(A99,Datos!$C$2:$AJ$25,34,0)</f>
        <v>Subsecretaría Distrital de Fortalecimiento Institucional</v>
      </c>
      <c r="CD99" s="2">
        <f t="shared" si="2"/>
        <v>18</v>
      </c>
    </row>
    <row r="100" spans="1:82" ht="399.95" customHeight="1" x14ac:dyDescent="0.2">
      <c r="A100" s="181" t="s">
        <v>283</v>
      </c>
      <c r="B100" s="73" t="s">
        <v>1153</v>
      </c>
      <c r="C100" s="51" t="s">
        <v>1154</v>
      </c>
      <c r="D100" s="73" t="s">
        <v>1155</v>
      </c>
      <c r="E100" s="166" t="s">
        <v>1156</v>
      </c>
      <c r="F100" s="51" t="s">
        <v>1180</v>
      </c>
      <c r="G100" s="151" t="s">
        <v>1181</v>
      </c>
      <c r="H100" s="73" t="s">
        <v>284</v>
      </c>
      <c r="I100" s="73" t="s">
        <v>1159</v>
      </c>
      <c r="J100" s="73" t="s">
        <v>78</v>
      </c>
      <c r="K100" s="51" t="s">
        <v>1182</v>
      </c>
      <c r="L100" s="51" t="s">
        <v>1183</v>
      </c>
      <c r="M100" s="51" t="s">
        <v>1184</v>
      </c>
      <c r="N100" s="51" t="s">
        <v>1163</v>
      </c>
      <c r="O100" s="51" t="s">
        <v>345</v>
      </c>
      <c r="P100" s="51" t="s">
        <v>642</v>
      </c>
      <c r="Q100" s="51" t="s">
        <v>1870</v>
      </c>
      <c r="R100" s="51" t="s">
        <v>643</v>
      </c>
      <c r="S100" s="75" t="s">
        <v>327</v>
      </c>
      <c r="T100" s="152">
        <v>0.4</v>
      </c>
      <c r="U100" s="75" t="s">
        <v>101</v>
      </c>
      <c r="V100" s="152">
        <v>0.6</v>
      </c>
      <c r="W100" s="73" t="s">
        <v>84</v>
      </c>
      <c r="X100" s="51" t="s">
        <v>1185</v>
      </c>
      <c r="Y100" s="75" t="s">
        <v>329</v>
      </c>
      <c r="Z100" s="153">
        <v>0.16799999999999998</v>
      </c>
      <c r="AA100" s="75" t="s">
        <v>121</v>
      </c>
      <c r="AB100" s="153">
        <v>0.33749999999999997</v>
      </c>
      <c r="AC100" s="73" t="s">
        <v>273</v>
      </c>
      <c r="AD100" s="51" t="s">
        <v>1186</v>
      </c>
      <c r="AE100" s="73" t="s">
        <v>350</v>
      </c>
      <c r="AF100" s="51" t="s">
        <v>351</v>
      </c>
      <c r="AG100" s="51" t="s">
        <v>351</v>
      </c>
      <c r="AH100" s="51" t="s">
        <v>351</v>
      </c>
      <c r="AI100" s="51" t="s">
        <v>351</v>
      </c>
      <c r="AJ100" s="51" t="s">
        <v>351</v>
      </c>
      <c r="AK100" s="51" t="s">
        <v>352</v>
      </c>
      <c r="AL100" s="51" t="s">
        <v>352</v>
      </c>
      <c r="AM100" s="51" t="s">
        <v>352</v>
      </c>
      <c r="AN100" s="51" t="s">
        <v>352</v>
      </c>
      <c r="AO100" s="51" t="s">
        <v>352</v>
      </c>
      <c r="AP100" s="51" t="s">
        <v>1187</v>
      </c>
      <c r="AQ100" s="51" t="s">
        <v>1167</v>
      </c>
      <c r="AR100" s="51" t="s">
        <v>1188</v>
      </c>
      <c r="AS100" s="155">
        <v>44321</v>
      </c>
      <c r="AT100" s="61" t="s">
        <v>353</v>
      </c>
      <c r="AU100" s="66" t="s">
        <v>1169</v>
      </c>
      <c r="AV100" s="60">
        <v>44545</v>
      </c>
      <c r="AW100" s="67" t="s">
        <v>353</v>
      </c>
      <c r="AX100" s="63" t="s">
        <v>1170</v>
      </c>
      <c r="AY100" s="60">
        <v>44897</v>
      </c>
      <c r="AZ100" s="61" t="s">
        <v>361</v>
      </c>
      <c r="BA100" s="66" t="s">
        <v>1816</v>
      </c>
      <c r="BB100" s="60" t="s">
        <v>367</v>
      </c>
      <c r="BC100" s="67" t="s">
        <v>368</v>
      </c>
      <c r="BD100" s="63" t="s">
        <v>367</v>
      </c>
      <c r="BE100" s="60" t="s">
        <v>367</v>
      </c>
      <c r="BF100" s="61" t="s">
        <v>368</v>
      </c>
      <c r="BG100" s="66" t="s">
        <v>367</v>
      </c>
      <c r="BH100" s="60" t="s">
        <v>367</v>
      </c>
      <c r="BI100" s="67" t="s">
        <v>368</v>
      </c>
      <c r="BJ100" s="63" t="s">
        <v>367</v>
      </c>
      <c r="BK100" s="60" t="s">
        <v>367</v>
      </c>
      <c r="BL100" s="61" t="s">
        <v>368</v>
      </c>
      <c r="BM100" s="66" t="s">
        <v>367</v>
      </c>
      <c r="BN100" s="60" t="s">
        <v>367</v>
      </c>
      <c r="BO100" s="67" t="s">
        <v>368</v>
      </c>
      <c r="BP100" s="63" t="s">
        <v>367</v>
      </c>
      <c r="BQ100" s="60" t="s">
        <v>367</v>
      </c>
      <c r="BR100" s="61" t="s">
        <v>368</v>
      </c>
      <c r="BS100" s="66" t="s">
        <v>367</v>
      </c>
      <c r="BT100" s="60" t="s">
        <v>367</v>
      </c>
      <c r="BU100" s="67" t="s">
        <v>368</v>
      </c>
      <c r="BV100" s="63" t="s">
        <v>367</v>
      </c>
      <c r="BW100" s="60" t="s">
        <v>367</v>
      </c>
      <c r="BX100" s="61" t="s">
        <v>368</v>
      </c>
      <c r="BY100" s="66" t="s">
        <v>367</v>
      </c>
      <c r="BZ100" s="60" t="s">
        <v>367</v>
      </c>
      <c r="CA100" s="67" t="s">
        <v>368</v>
      </c>
      <c r="CB100" s="69" t="s">
        <v>367</v>
      </c>
      <c r="CC100" s="114" t="str">
        <f>VLOOKUP(A100,Datos!$C$2:$AJ$25,34,0)</f>
        <v>Subsecretaría Distrital de Fortalecimiento Institucional</v>
      </c>
      <c r="CD100" s="2">
        <f t="shared" si="2"/>
        <v>18</v>
      </c>
    </row>
  </sheetData>
  <sheetProtection algorithmName="SHA-512" hashValue="CNBsAI45Zo9XwHnpptZEKFAwdhiew2YRHkHwJsq4iNTyFKhtOPIRZmjZP+lBnkKB27Q8yDpSZTNEV8yvts1v4g==" saltValue="+PNN8RnPFS+87m/4DtboYQ==" spinCount="100000" sheet="1" formatColumns="0" formatRows="0" autoFilter="0"/>
  <autoFilter ref="A11:CS11" xr:uid="{00000000-0001-0000-1100-000000000000}"/>
  <mergeCells count="14">
    <mergeCell ref="AE9:AR9"/>
    <mergeCell ref="AS9:CB10"/>
    <mergeCell ref="AF10:AJ10"/>
    <mergeCell ref="AK10:AO10"/>
    <mergeCell ref="AP10:AR10"/>
    <mergeCell ref="A2:AC4"/>
    <mergeCell ref="A5:AC5"/>
    <mergeCell ref="A1:AC1"/>
    <mergeCell ref="K9:M10"/>
    <mergeCell ref="N9:R10"/>
    <mergeCell ref="S9:T9"/>
    <mergeCell ref="U9:X10"/>
    <mergeCell ref="Y9:AD10"/>
    <mergeCell ref="S6:AD7"/>
  </mergeCells>
  <conditionalFormatting sqref="W77:W98 W12:W74">
    <cfRule type="cellIs" dxfId="57" priority="593" operator="equal">
      <formula>"Bajo"</formula>
    </cfRule>
    <cfRule type="cellIs" dxfId="56" priority="594" operator="equal">
      <formula>"Alto"</formula>
    </cfRule>
    <cfRule type="cellIs" dxfId="55" priority="595" operator="equal">
      <formula>"Extremo"</formula>
    </cfRule>
    <cfRule type="cellIs" dxfId="54" priority="596" operator="equal">
      <formula>"Moderado"</formula>
    </cfRule>
  </conditionalFormatting>
  <conditionalFormatting sqref="AC77:AC98 AC12:AC74">
    <cfRule type="cellIs" dxfId="53" priority="589" operator="equal">
      <formula>"Alto"</formula>
    </cfRule>
    <cfRule type="cellIs" dxfId="52" priority="590" operator="equal">
      <formula>"Moderado"</formula>
    </cfRule>
    <cfRule type="cellIs" dxfId="51" priority="591" operator="equal">
      <formula>"Extremo"</formula>
    </cfRule>
    <cfRule type="cellIs" dxfId="50" priority="592" operator="equal">
      <formula>"Bajo"</formula>
    </cfRule>
  </conditionalFormatting>
  <conditionalFormatting sqref="W75:W76">
    <cfRule type="cellIs" dxfId="49" priority="189" operator="equal">
      <formula>"Bajo"</formula>
    </cfRule>
    <cfRule type="cellIs" dxfId="48" priority="190" operator="equal">
      <formula>"Alto"</formula>
    </cfRule>
    <cfRule type="cellIs" dxfId="47" priority="191" operator="equal">
      <formula>"Extremo"</formula>
    </cfRule>
    <cfRule type="cellIs" dxfId="46" priority="192" operator="equal">
      <formula>"Moderado"</formula>
    </cfRule>
  </conditionalFormatting>
  <conditionalFormatting sqref="AC75:AC76">
    <cfRule type="cellIs" dxfId="45" priority="185" operator="equal">
      <formula>"Alto"</formula>
    </cfRule>
    <cfRule type="cellIs" dxfId="44" priority="186" operator="equal">
      <formula>"Moderado"</formula>
    </cfRule>
    <cfRule type="cellIs" dxfId="43" priority="187" operator="equal">
      <formula>"Extremo"</formula>
    </cfRule>
    <cfRule type="cellIs" dxfId="42" priority="188" operator="equal">
      <formula>"Bajo"</formula>
    </cfRule>
  </conditionalFormatting>
  <conditionalFormatting sqref="W99:W100">
    <cfRule type="cellIs" dxfId="41" priority="69" operator="equal">
      <formula>"Bajo"</formula>
    </cfRule>
    <cfRule type="cellIs" dxfId="40" priority="70" operator="equal">
      <formula>"Alto"</formula>
    </cfRule>
    <cfRule type="cellIs" dxfId="39" priority="71" operator="equal">
      <formula>"Extremo"</formula>
    </cfRule>
    <cfRule type="cellIs" dxfId="38" priority="72" operator="equal">
      <formula>"Moderado"</formula>
    </cfRule>
  </conditionalFormatting>
  <conditionalFormatting sqref="AC99:AC100">
    <cfRule type="cellIs" dxfId="37" priority="65" operator="equal">
      <formula>"Alto"</formula>
    </cfRule>
    <cfRule type="cellIs" dxfId="36" priority="66" operator="equal">
      <formula>"Moderado"</formula>
    </cfRule>
    <cfRule type="cellIs" dxfId="35" priority="67" operator="equal">
      <formula>"Extremo"</formula>
    </cfRule>
    <cfRule type="cellIs" dxfId="34" priority="68"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1" max="121" man="1"/>
    <brk id="77"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W77:W98 AC77:AC98 W12:W74 AC12:AC74</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AC75:AC76 W75:W76</xm:sqref>
        </x14:conditionalFormatting>
        <x14:conditionalFormatting xmlns:xm="http://schemas.microsoft.com/office/excel/2006/main">
          <x14:cfRule type="cellIs" priority="61" operator="equal" id="{1F9331E3-EB79-40A5-9F4B-2AE0107D0E13}">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62" operator="equal" id="{865A5101-A0F2-49C5-8CBE-FCBE9705061F}">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63" operator="equal" id="{7F1AAAAF-FE11-4532-AC84-0AB60C6C3434}">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64" operator="equal" id="{30A11ABC-3A75-41CF-B37B-F36F774E80FD}">
            <xm:f>'\Users\Cesar Arcos\Desktop\Alcaldía Bogotá\Metodología riesgos Alcaldía\Instrumento\Formatos\2021\Nuevos\[2210111-FT-471 Mapa de riesgos del proceso o proyecto de inversión V6.xlsx]Datos'!#REF!</xm:f>
            <x14:dxf>
              <fill>
                <patternFill>
                  <bgColor rgb="FFFF0000"/>
                </patternFill>
              </fill>
            </x14:dxf>
          </x14:cfRule>
          <xm:sqref>W99:W100 AC99:AC100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B2:E2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2" spans="2:5" x14ac:dyDescent="0.25">
      <c r="B2" s="127" t="s">
        <v>269</v>
      </c>
      <c r="C2" s="127" t="s">
        <v>236</v>
      </c>
      <c r="D2" s="127" t="s">
        <v>265</v>
      </c>
      <c r="E2" s="127" t="s">
        <v>270</v>
      </c>
    </row>
    <row r="3" spans="2:5" ht="15" customHeight="1" x14ac:dyDescent="0.25">
      <c r="B3" s="129" t="s">
        <v>63</v>
      </c>
      <c r="C3" s="120" t="s">
        <v>333</v>
      </c>
      <c r="D3" s="109">
        <v>13</v>
      </c>
      <c r="E3" s="130">
        <f>D3/$D$5</f>
        <v>0.65</v>
      </c>
    </row>
    <row r="4" spans="2:5" ht="15" customHeight="1" x14ac:dyDescent="0.25">
      <c r="B4" s="120"/>
      <c r="C4" s="120" t="s">
        <v>334</v>
      </c>
      <c r="D4" s="109">
        <v>7</v>
      </c>
      <c r="E4" s="130">
        <f>D4/$D$5</f>
        <v>0.35</v>
      </c>
    </row>
    <row r="5" spans="2:5" ht="15" customHeight="1" x14ac:dyDescent="0.25">
      <c r="B5" s="126" t="s">
        <v>267</v>
      </c>
      <c r="C5" s="121"/>
      <c r="D5" s="110">
        <f>SUM(D3:D4)</f>
        <v>20</v>
      </c>
      <c r="E5" s="131">
        <f>SUM(E3:E4)</f>
        <v>1</v>
      </c>
    </row>
    <row r="6" spans="2:5" ht="15" customHeight="1" x14ac:dyDescent="0.25">
      <c r="B6" s="120"/>
      <c r="C6" s="122"/>
      <c r="D6" s="109"/>
      <c r="E6" s="132"/>
    </row>
    <row r="7" spans="2:5" ht="15" customHeight="1" x14ac:dyDescent="0.25">
      <c r="B7" s="133" t="s">
        <v>35</v>
      </c>
      <c r="C7" s="120" t="s">
        <v>333</v>
      </c>
      <c r="D7" s="111">
        <v>52</v>
      </c>
      <c r="E7" s="134">
        <f>D7/$D$9</f>
        <v>0.78787878787878785</v>
      </c>
    </row>
    <row r="8" spans="2:5" ht="15" customHeight="1" x14ac:dyDescent="0.25">
      <c r="B8" s="120"/>
      <c r="C8" s="120" t="s">
        <v>334</v>
      </c>
      <c r="D8" s="109">
        <v>14</v>
      </c>
      <c r="E8" s="130">
        <f>D8/$D$9</f>
        <v>0.21212121212121213</v>
      </c>
    </row>
    <row r="9" spans="2:5" ht="15" customHeight="1" x14ac:dyDescent="0.25">
      <c r="B9" s="126" t="s">
        <v>268</v>
      </c>
      <c r="C9" s="126"/>
      <c r="D9" s="110">
        <f>SUM(D7:D8)</f>
        <v>66</v>
      </c>
      <c r="E9" s="131">
        <f>SUM(E7:E8)</f>
        <v>1</v>
      </c>
    </row>
    <row r="10" spans="2:5" ht="15" customHeight="1" x14ac:dyDescent="0.25">
      <c r="B10" s="120"/>
      <c r="C10" s="125"/>
      <c r="D10" s="109"/>
      <c r="E10" s="132"/>
    </row>
    <row r="11" spans="2:5" ht="15" customHeight="1" x14ac:dyDescent="0.25">
      <c r="B11" s="135" t="s">
        <v>289</v>
      </c>
      <c r="C11" s="120" t="s">
        <v>333</v>
      </c>
      <c r="D11" s="111">
        <v>3</v>
      </c>
      <c r="E11" s="134">
        <f>D11/$D$13</f>
        <v>1</v>
      </c>
    </row>
    <row r="12" spans="2:5" ht="15" customHeight="1" x14ac:dyDescent="0.25">
      <c r="B12" s="168"/>
      <c r="C12" s="120" t="s">
        <v>334</v>
      </c>
      <c r="D12" s="109">
        <v>0</v>
      </c>
      <c r="E12" s="130">
        <f>D12/$D$13</f>
        <v>0</v>
      </c>
    </row>
    <row r="13" spans="2:5" x14ac:dyDescent="0.25">
      <c r="B13" s="123" t="s">
        <v>290</v>
      </c>
      <c r="C13" s="123"/>
      <c r="D13" s="136">
        <f>SUM(D11:D12)</f>
        <v>3</v>
      </c>
      <c r="E13" s="137">
        <f>SUM(E11:E12)</f>
        <v>1</v>
      </c>
    </row>
    <row r="14" spans="2:5" x14ac:dyDescent="0.25">
      <c r="B14" s="123"/>
      <c r="C14" s="123"/>
      <c r="D14" s="136"/>
      <c r="E14" s="137"/>
    </row>
    <row r="15" spans="2:5" x14ac:dyDescent="0.25">
      <c r="B15" s="123" t="s">
        <v>244</v>
      </c>
      <c r="C15" s="123"/>
      <c r="D15" s="136">
        <f>D5+D9+D13</f>
        <v>89</v>
      </c>
      <c r="E15" s="138"/>
    </row>
    <row r="16" spans="2:5" x14ac:dyDescent="0.25">
      <c r="B16" s="120"/>
      <c r="C16" s="120"/>
      <c r="D16" s="120"/>
      <c r="E16" s="120"/>
    </row>
    <row r="17" spans="2:5" x14ac:dyDescent="0.25">
      <c r="B17" s="120"/>
      <c r="C17" s="120"/>
      <c r="D17" s="120"/>
      <c r="E17" s="120"/>
    </row>
    <row r="18" spans="2:5" x14ac:dyDescent="0.25">
      <c r="B18" s="120"/>
      <c r="C18" s="120"/>
      <c r="D18" s="120"/>
      <c r="E18" s="120"/>
    </row>
    <row r="19" spans="2:5" x14ac:dyDescent="0.25">
      <c r="B19" s="120"/>
      <c r="C19" s="120"/>
      <c r="D19" s="120"/>
      <c r="E19" s="120"/>
    </row>
    <row r="20" spans="2:5" x14ac:dyDescent="0.25">
      <c r="B20" s="120"/>
      <c r="C20" s="120"/>
      <c r="D20" s="120"/>
      <c r="E20" s="120"/>
    </row>
    <row r="21" spans="2:5" x14ac:dyDescent="0.25">
      <c r="B21" s="120"/>
      <c r="C21" s="120"/>
      <c r="D21" s="120"/>
      <c r="E21" s="120"/>
    </row>
    <row r="22" spans="2:5" x14ac:dyDescent="0.25">
      <c r="B22" s="120"/>
      <c r="C22" s="120"/>
      <c r="D22" s="120"/>
      <c r="E22" s="120"/>
    </row>
    <row r="23" spans="2:5" x14ac:dyDescent="0.25">
      <c r="B23" s="120"/>
      <c r="C23" s="120"/>
      <c r="D23" s="120"/>
    </row>
    <row r="24" spans="2:5" x14ac:dyDescent="0.25">
      <c r="B24" s="120"/>
      <c r="C24" s="120"/>
      <c r="D24" s="120"/>
    </row>
    <row r="25" spans="2:5" x14ac:dyDescent="0.25">
      <c r="B25" s="120"/>
      <c r="C25" s="120"/>
      <c r="D25" s="120"/>
    </row>
    <row r="26" spans="2:5" x14ac:dyDescent="0.25">
      <c r="B26" s="120"/>
      <c r="C26" s="120"/>
      <c r="D26" s="120"/>
    </row>
    <row r="27" spans="2:5" x14ac:dyDescent="0.25">
      <c r="B27" s="120"/>
      <c r="C27" s="120"/>
      <c r="D27" s="120"/>
    </row>
  </sheetData>
  <sheetProtection algorithmName="SHA-512" hashValue="WSNlOzjus3iUyJONJey7dcy/qyeIvEyT2y5Qo2cw0B54HoQAd+Uz1Y6LkJIbX49D6w1XG1r5i6IkQ9noDS7J/A==" saltValue="QblE2hYWnIbpJIc/uowF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4:C139"/>
  <sheetViews>
    <sheetView showGridLines="0" zoomScale="85" zoomScaleNormal="85" workbookViewId="0"/>
  </sheetViews>
  <sheetFormatPr baseColWidth="10" defaultColWidth="87.140625" defaultRowHeight="15" x14ac:dyDescent="0.25"/>
  <cols>
    <col min="1" max="1" width="61.42578125" style="74" bestFit="1" customWidth="1"/>
    <col min="2" max="2" width="10" style="74" bestFit="1" customWidth="1"/>
    <col min="3" max="3" width="24.7109375" style="74" bestFit="1" customWidth="1"/>
    <col min="4" max="9" width="45.7109375" style="74" customWidth="1"/>
    <col min="10" max="16384" width="87.140625" style="74"/>
  </cols>
  <sheetData>
    <row r="4" spans="1:3" ht="30" x14ac:dyDescent="0.25">
      <c r="A4" s="112" t="s">
        <v>291</v>
      </c>
      <c r="B4" s="183" t="s">
        <v>280</v>
      </c>
      <c r="C4"/>
    </row>
    <row r="5" spans="1:3" x14ac:dyDescent="0.25">
      <c r="A5" s="113" t="s">
        <v>283</v>
      </c>
      <c r="B5" s="184">
        <v>3</v>
      </c>
      <c r="C5"/>
    </row>
    <row r="6" spans="1:3" x14ac:dyDescent="0.25">
      <c r="A6" s="128" t="s">
        <v>276</v>
      </c>
      <c r="B6" s="185">
        <v>3</v>
      </c>
      <c r="C6"/>
    </row>
    <row r="7" spans="1:3" x14ac:dyDescent="0.25">
      <c r="A7" s="128" t="s">
        <v>140</v>
      </c>
      <c r="B7" s="185">
        <v>2</v>
      </c>
      <c r="C7"/>
    </row>
    <row r="8" spans="1:3" x14ac:dyDescent="0.25">
      <c r="A8" s="128" t="s">
        <v>277</v>
      </c>
      <c r="B8" s="185">
        <v>2</v>
      </c>
      <c r="C8"/>
    </row>
    <row r="9" spans="1:3" x14ac:dyDescent="0.25">
      <c r="A9" s="128" t="s">
        <v>190</v>
      </c>
      <c r="B9" s="185">
        <v>5</v>
      </c>
      <c r="C9"/>
    </row>
    <row r="10" spans="1:3" x14ac:dyDescent="0.25">
      <c r="A10" s="128" t="s">
        <v>278</v>
      </c>
      <c r="B10" s="185">
        <v>6</v>
      </c>
      <c r="C10"/>
    </row>
    <row r="11" spans="1:3" x14ac:dyDescent="0.25">
      <c r="A11" s="128" t="s">
        <v>279</v>
      </c>
      <c r="B11" s="185">
        <v>4</v>
      </c>
      <c r="C11"/>
    </row>
    <row r="12" spans="1:3" x14ac:dyDescent="0.25">
      <c r="A12" s="128" t="s">
        <v>1259</v>
      </c>
      <c r="B12" s="185">
        <v>9</v>
      </c>
      <c r="C12"/>
    </row>
    <row r="13" spans="1:3" x14ac:dyDescent="0.25">
      <c r="A13" s="128" t="s">
        <v>1326</v>
      </c>
      <c r="B13" s="185">
        <v>2</v>
      </c>
      <c r="C13"/>
    </row>
    <row r="14" spans="1:3" x14ac:dyDescent="0.25">
      <c r="A14" s="128" t="s">
        <v>1350</v>
      </c>
      <c r="B14" s="185">
        <v>2</v>
      </c>
      <c r="C14"/>
    </row>
    <row r="15" spans="1:3" x14ac:dyDescent="0.25">
      <c r="A15" s="128" t="s">
        <v>1360</v>
      </c>
      <c r="B15" s="185">
        <v>7</v>
      </c>
      <c r="C15"/>
    </row>
    <row r="16" spans="1:3" x14ac:dyDescent="0.25">
      <c r="A16" s="128" t="s">
        <v>1830</v>
      </c>
      <c r="B16" s="185">
        <v>7</v>
      </c>
      <c r="C16"/>
    </row>
    <row r="17" spans="1:3" x14ac:dyDescent="0.25">
      <c r="A17" s="128" t="s">
        <v>1484</v>
      </c>
      <c r="B17" s="185">
        <v>1</v>
      </c>
      <c r="C17"/>
    </row>
    <row r="18" spans="1:3" x14ac:dyDescent="0.25">
      <c r="A18" s="128" t="s">
        <v>1497</v>
      </c>
      <c r="B18" s="185">
        <v>9</v>
      </c>
      <c r="C18"/>
    </row>
    <row r="19" spans="1:3" x14ac:dyDescent="0.25">
      <c r="A19" s="128" t="s">
        <v>1570</v>
      </c>
      <c r="B19" s="185">
        <v>6</v>
      </c>
      <c r="C19"/>
    </row>
    <row r="20" spans="1:3" x14ac:dyDescent="0.25">
      <c r="A20" s="128" t="s">
        <v>1654</v>
      </c>
      <c r="B20" s="185">
        <v>18</v>
      </c>
      <c r="C20"/>
    </row>
    <row r="21" spans="1:3" x14ac:dyDescent="0.25">
      <c r="A21" s="113" t="s">
        <v>1791</v>
      </c>
      <c r="B21" s="184">
        <v>3</v>
      </c>
      <c r="C21"/>
    </row>
    <row r="22" spans="1:3" x14ac:dyDescent="0.25">
      <c r="A22" s="113" t="s">
        <v>244</v>
      </c>
      <c r="B22" s="184">
        <v>89</v>
      </c>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sheetProtection algorithmName="SHA-512" hashValue="OOraV0pckDQXvUY2LJzCicQobAikpxvfoo3aznjjWtWS9zM1cwdDkuwR+Xjp19P22fRGhbDtOhccxOXKoVWCUQ==" saltValue="DMuVGG8BqyTmWp24KZIJAw==" spinCount="100000" sheet="1" objects="1" scenarios="1"/>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42" t="s">
        <v>281</v>
      </c>
      <c r="C2" s="243"/>
      <c r="D2" s="243"/>
      <c r="E2" s="243"/>
      <c r="F2" s="243"/>
      <c r="G2" s="243"/>
      <c r="H2" s="243"/>
      <c r="I2" s="243"/>
      <c r="J2" s="243"/>
      <c r="K2" s="243"/>
      <c r="L2" s="243"/>
      <c r="M2" s="243"/>
      <c r="N2" s="243"/>
      <c r="O2" s="244"/>
    </row>
    <row r="3" spans="2:18" ht="30" customHeight="1" x14ac:dyDescent="0.25">
      <c r="B3" s="245"/>
      <c r="C3" s="246"/>
      <c r="D3" s="246"/>
      <c r="E3" s="246"/>
      <c r="F3" s="246"/>
      <c r="G3" s="246"/>
      <c r="H3" s="246"/>
      <c r="I3" s="246"/>
      <c r="J3" s="246"/>
      <c r="K3" s="246"/>
      <c r="L3" s="246"/>
      <c r="M3" s="246"/>
      <c r="N3" s="246"/>
      <c r="O3" s="247"/>
    </row>
    <row r="4" spans="2:18" ht="19.5" customHeight="1" x14ac:dyDescent="0.25">
      <c r="B4" s="78"/>
      <c r="C4" s="77"/>
      <c r="D4" s="77"/>
      <c r="E4" s="77"/>
      <c r="F4" s="77"/>
      <c r="G4" s="77"/>
      <c r="H4" s="77"/>
      <c r="I4" s="77"/>
      <c r="J4" s="77"/>
      <c r="K4" s="77"/>
      <c r="L4" s="77"/>
      <c r="M4" s="77"/>
      <c r="N4" s="77"/>
      <c r="O4" s="93"/>
    </row>
    <row r="5" spans="2:18" x14ac:dyDescent="0.25">
      <c r="B5" s="78"/>
      <c r="C5" s="80"/>
      <c r="D5" s="79"/>
      <c r="E5" s="80"/>
      <c r="F5" s="79"/>
      <c r="G5" s="80"/>
      <c r="H5" s="79"/>
      <c r="I5" s="80"/>
      <c r="J5" s="79"/>
      <c r="K5" s="80"/>
      <c r="L5" s="79"/>
      <c r="M5" s="80"/>
      <c r="N5" s="79"/>
      <c r="O5" s="93"/>
    </row>
    <row r="6" spans="2:18" ht="40.5" customHeight="1" x14ac:dyDescent="0.25">
      <c r="B6" s="78"/>
      <c r="C6" s="241" t="s">
        <v>272</v>
      </c>
      <c r="D6" s="81" t="str">
        <f>Datos!T2</f>
        <v>Muy alta (5)</v>
      </c>
      <c r="E6" s="80"/>
      <c r="F6" s="82">
        <f>COUNTIFS(Mapa_riesgos!$S$12:$S$100,$D6,Mapa_riesgos!$U$12:$U$100,F$16)</f>
        <v>0</v>
      </c>
      <c r="G6" s="83"/>
      <c r="H6" s="82">
        <f>COUNTIFS(Mapa_riesgos!$S$12:$S$100,$D6,Mapa_riesgos!$U$12:$U$100,H$16)</f>
        <v>2</v>
      </c>
      <c r="I6" s="83"/>
      <c r="J6" s="82">
        <f>COUNTIFS(Mapa_riesgos!$S$12:$S$100,$D6,Mapa_riesgos!$U$12:$U$100,J$16)</f>
        <v>2</v>
      </c>
      <c r="K6" s="83"/>
      <c r="L6" s="82">
        <f>COUNTIFS(Mapa_riesgos!$S$12:$S$100,$D6,Mapa_riesgos!$U$12:$U$100,L$16)</f>
        <v>0</v>
      </c>
      <c r="M6" s="83"/>
      <c r="N6" s="84">
        <f>COUNTIFS(Mapa_riesgos!$S$12:$S$100,$D6,Mapa_riesgos!$U$12:$U$100,N$16)</f>
        <v>0</v>
      </c>
      <c r="O6" s="93"/>
    </row>
    <row r="7" spans="2:18" ht="12" customHeight="1" x14ac:dyDescent="0.25">
      <c r="B7" s="78"/>
      <c r="C7" s="241"/>
      <c r="D7" s="85"/>
      <c r="E7" s="80"/>
      <c r="F7" s="86"/>
      <c r="G7" s="83"/>
      <c r="H7" s="86"/>
      <c r="I7" s="83"/>
      <c r="J7" s="86"/>
      <c r="K7" s="83"/>
      <c r="L7" s="86"/>
      <c r="M7" s="83"/>
      <c r="N7" s="86"/>
      <c r="O7" s="93"/>
    </row>
    <row r="8" spans="2:18" ht="40.5" customHeight="1" x14ac:dyDescent="0.25">
      <c r="B8" s="78"/>
      <c r="C8" s="241"/>
      <c r="D8" s="81" t="str">
        <f>Datos!T3</f>
        <v>Alta (4)</v>
      </c>
      <c r="E8" s="80"/>
      <c r="F8" s="87">
        <f>COUNTIFS(Mapa_riesgos!$S$12:$S$100,$D8,Mapa_riesgos!$U$12:$U$100,F$16)</f>
        <v>1</v>
      </c>
      <c r="G8" s="83"/>
      <c r="H8" s="87">
        <f>COUNTIFS(Mapa_riesgos!$S$12:$S$100,$D8,Mapa_riesgos!$U$12:$U$100,H$16)</f>
        <v>2</v>
      </c>
      <c r="I8" s="83"/>
      <c r="J8" s="82">
        <f>COUNTIFS(Mapa_riesgos!$S$12:$S$100,$D8,Mapa_riesgos!$U$12:$U$100,J$16)</f>
        <v>3</v>
      </c>
      <c r="K8" s="83"/>
      <c r="L8" s="82">
        <f>COUNTIFS(Mapa_riesgos!$S$12:$S$100,$D8,Mapa_riesgos!$U$12:$U$100,L$16)</f>
        <v>2</v>
      </c>
      <c r="M8" s="83"/>
      <c r="N8" s="84">
        <f>COUNTIFS(Mapa_riesgos!$S$12:$S$100,$D8,Mapa_riesgos!$U$12:$U$100,N$16)</f>
        <v>1</v>
      </c>
      <c r="O8" s="93"/>
    </row>
    <row r="9" spans="2:18" ht="11.25" customHeight="1" x14ac:dyDescent="0.25">
      <c r="B9" s="78"/>
      <c r="C9" s="241"/>
      <c r="D9" s="85"/>
      <c r="E9" s="80"/>
      <c r="F9" s="86"/>
      <c r="G9" s="83"/>
      <c r="H9" s="86"/>
      <c r="I9" s="83"/>
      <c r="J9" s="86"/>
      <c r="K9" s="83"/>
      <c r="L9" s="86"/>
      <c r="M9" s="83"/>
      <c r="N9" s="86"/>
      <c r="O9" s="93"/>
    </row>
    <row r="10" spans="2:18" ht="40.5" customHeight="1" x14ac:dyDescent="0.25">
      <c r="B10" s="78"/>
      <c r="C10" s="241"/>
      <c r="D10" s="81" t="str">
        <f>Datos!T4</f>
        <v>Media (3)</v>
      </c>
      <c r="E10" s="80"/>
      <c r="F10" s="87">
        <f>COUNTIFS(Mapa_riesgos!$S$12:$S$100,$D10,Mapa_riesgos!$U$12:$U$100,F$16)</f>
        <v>0</v>
      </c>
      <c r="G10" s="83"/>
      <c r="H10" s="87">
        <f>COUNTIFS(Mapa_riesgos!$S$12:$S$100,$D10,Mapa_riesgos!$U$12:$U$100,H$16)</f>
        <v>11</v>
      </c>
      <c r="I10" s="83"/>
      <c r="J10" s="87">
        <f>COUNTIFS(Mapa_riesgos!$S$12:$S$100,$D10,Mapa_riesgos!$U$12:$U$100,J$16)</f>
        <v>7</v>
      </c>
      <c r="K10" s="83"/>
      <c r="L10" s="82">
        <f>COUNTIFS(Mapa_riesgos!$S$12:$S$100,$D10,Mapa_riesgos!$U$12:$U$100,L$16)</f>
        <v>3</v>
      </c>
      <c r="M10" s="83"/>
      <c r="N10" s="84">
        <f>COUNTIFS(Mapa_riesgos!$S$12:$S$100,$D10,Mapa_riesgos!$U$12:$U$100,N$16)</f>
        <v>0</v>
      </c>
      <c r="O10" s="93"/>
      <c r="Q10" s="115"/>
      <c r="R10" s="116"/>
    </row>
    <row r="11" spans="2:18" ht="9" customHeight="1" x14ac:dyDescent="0.25">
      <c r="B11" s="78"/>
      <c r="C11" s="241"/>
      <c r="D11" s="85"/>
      <c r="E11" s="80"/>
      <c r="F11" s="86"/>
      <c r="G11" s="83"/>
      <c r="H11" s="86"/>
      <c r="I11" s="83"/>
      <c r="J11" s="86"/>
      <c r="K11" s="83"/>
      <c r="L11" s="86"/>
      <c r="M11" s="83"/>
      <c r="N11" s="86"/>
      <c r="O11" s="93"/>
    </row>
    <row r="12" spans="2:18" ht="40.5" customHeight="1" x14ac:dyDescent="0.25">
      <c r="B12" s="78"/>
      <c r="C12" s="241"/>
      <c r="D12" s="81" t="str">
        <f>Datos!T5</f>
        <v>Baja (2)</v>
      </c>
      <c r="E12" s="80"/>
      <c r="F12" s="88">
        <f>COUNTIFS(Mapa_riesgos!$S$12:$S$100,$D12,Mapa_riesgos!$U$12:$U$100,F$16)</f>
        <v>2</v>
      </c>
      <c r="G12" s="83"/>
      <c r="H12" s="87">
        <f>COUNTIFS(Mapa_riesgos!$S$12:$S$100,$D12,Mapa_riesgos!$U$12:$U$100,H$16)</f>
        <v>13</v>
      </c>
      <c r="I12" s="83"/>
      <c r="J12" s="87">
        <f>COUNTIFS(Mapa_riesgos!$S$12:$S$100,$D12,Mapa_riesgos!$U$12:$U$100,J$16)</f>
        <v>5</v>
      </c>
      <c r="K12" s="83"/>
      <c r="L12" s="82">
        <f>COUNTIFS(Mapa_riesgos!$S$12:$S$100,$D12,Mapa_riesgos!$U$12:$U$100,L$16)</f>
        <v>5</v>
      </c>
      <c r="M12" s="83"/>
      <c r="N12" s="84">
        <f>COUNTIFS(Mapa_riesgos!$S$12:$S$100,$D12,Mapa_riesgos!$U$12:$U$100,N$16)</f>
        <v>0</v>
      </c>
      <c r="O12" s="93"/>
      <c r="Q12" s="115"/>
      <c r="R12" s="117"/>
    </row>
    <row r="13" spans="2:18" ht="9.75" customHeight="1" x14ac:dyDescent="0.25">
      <c r="B13" s="78"/>
      <c r="C13" s="241"/>
      <c r="D13" s="85"/>
      <c r="E13" s="80"/>
      <c r="F13" s="86"/>
      <c r="G13" s="83"/>
      <c r="H13" s="86"/>
      <c r="I13" s="83"/>
      <c r="J13" s="86"/>
      <c r="K13" s="83"/>
      <c r="L13" s="86"/>
      <c r="M13" s="83"/>
      <c r="N13" s="86"/>
      <c r="O13" s="93"/>
    </row>
    <row r="14" spans="2:18" ht="40.5" customHeight="1" x14ac:dyDescent="0.25">
      <c r="B14" s="78"/>
      <c r="C14" s="241"/>
      <c r="D14" s="81" t="str">
        <f>Datos!T6</f>
        <v>Muy baja (1)</v>
      </c>
      <c r="E14" s="80"/>
      <c r="F14" s="88">
        <f>COUNTIFS(Mapa_riesgos!$S$12:$S$100,$D14,Mapa_riesgos!$U$12:$U$100,F$16)</f>
        <v>0</v>
      </c>
      <c r="G14" s="83"/>
      <c r="H14" s="88">
        <f>COUNTIFS(Mapa_riesgos!$S$12:$S$100,$D14,Mapa_riesgos!$U$12:$U$100,H$16)</f>
        <v>7</v>
      </c>
      <c r="I14" s="83"/>
      <c r="J14" s="87">
        <f>COUNTIFS(Mapa_riesgos!$S$12:$S$100,$D14,Mapa_riesgos!$U$12:$U$100,J$16)</f>
        <v>5</v>
      </c>
      <c r="K14" s="83"/>
      <c r="L14" s="82">
        <f>COUNTIFS(Mapa_riesgos!$S$12:$S$100,$D14,Mapa_riesgos!$U$12:$U$100,L$16)</f>
        <v>12</v>
      </c>
      <c r="M14" s="83"/>
      <c r="N14" s="84">
        <f>COUNTIFS(Mapa_riesgos!$S$12:$S$100,$D14,Mapa_riesgos!$U$12:$U$100,N$16)</f>
        <v>6</v>
      </c>
      <c r="O14" s="93"/>
    </row>
    <row r="15" spans="2:18" ht="27.75" customHeight="1" x14ac:dyDescent="0.25">
      <c r="B15" s="78"/>
      <c r="C15" s="80"/>
      <c r="D15" s="79"/>
      <c r="E15" s="80"/>
      <c r="F15" s="79"/>
      <c r="G15" s="80"/>
      <c r="H15" s="79"/>
      <c r="I15" s="80"/>
      <c r="J15" s="79"/>
      <c r="K15" s="80"/>
      <c r="L15" s="79"/>
      <c r="M15" s="80"/>
      <c r="N15" s="79"/>
      <c r="O15" s="93"/>
    </row>
    <row r="16" spans="2:18" ht="41.25" customHeight="1" x14ac:dyDescent="0.25">
      <c r="B16" s="78"/>
      <c r="C16" s="80"/>
      <c r="D16" s="80"/>
      <c r="E16" s="80"/>
      <c r="F16" s="81" t="str">
        <f>Datos!U6</f>
        <v>Leve (1)</v>
      </c>
      <c r="G16" s="89"/>
      <c r="H16" s="81" t="str">
        <f>Datos!U5</f>
        <v>Menor (2)</v>
      </c>
      <c r="I16" s="89"/>
      <c r="J16" s="81" t="str">
        <f>Datos!U4</f>
        <v>Moderado (3)</v>
      </c>
      <c r="K16" s="89"/>
      <c r="L16" s="81" t="str">
        <f>Datos!U3</f>
        <v>Mayor (4)</v>
      </c>
      <c r="M16" s="89"/>
      <c r="N16" s="81" t="str">
        <f>Datos!U2</f>
        <v>Catastrófico (5)</v>
      </c>
      <c r="O16" s="93"/>
    </row>
    <row r="17" spans="2:15" ht="41.25" customHeight="1" x14ac:dyDescent="0.25">
      <c r="B17" s="78"/>
      <c r="C17" s="80"/>
      <c r="D17" s="80"/>
      <c r="E17" s="80"/>
      <c r="F17" s="90"/>
      <c r="G17" s="91"/>
      <c r="H17" s="90"/>
      <c r="I17" s="91"/>
      <c r="J17" s="92" t="s">
        <v>271</v>
      </c>
      <c r="K17" s="91"/>
      <c r="L17" s="90"/>
      <c r="M17" s="91"/>
      <c r="N17" s="90"/>
      <c r="O17" s="93"/>
    </row>
    <row r="18" spans="2:15" ht="18" customHeight="1" x14ac:dyDescent="0.25">
      <c r="B18" s="78"/>
      <c r="C18" s="80"/>
      <c r="D18" s="80"/>
      <c r="E18" s="80"/>
      <c r="F18" s="80"/>
      <c r="G18" s="80"/>
      <c r="H18" s="80"/>
      <c r="I18" s="80"/>
      <c r="J18" s="80"/>
      <c r="K18" s="80"/>
      <c r="L18" s="80"/>
      <c r="M18" s="80"/>
      <c r="N18" s="80"/>
      <c r="O18" s="93"/>
    </row>
    <row r="19" spans="2:15" ht="26.25" customHeight="1" x14ac:dyDescent="0.25">
      <c r="B19" s="78"/>
      <c r="C19" s="80"/>
      <c r="D19" s="92" t="s">
        <v>224</v>
      </c>
      <c r="E19" s="80"/>
      <c r="F19" s="94">
        <f>+F12+F14+H14</f>
        <v>9</v>
      </c>
      <c r="G19" s="83"/>
      <c r="H19" s="94">
        <f>+F8+F10+H8+H10+H12+J10+J12+J14</f>
        <v>44</v>
      </c>
      <c r="I19" s="83"/>
      <c r="J19" s="94">
        <f>+F6+H6+J6+J8+L6+L8+L10+L12+L14</f>
        <v>29</v>
      </c>
      <c r="K19" s="83"/>
      <c r="L19" s="94">
        <f>+N6+N8+N10+N12+N14</f>
        <v>7</v>
      </c>
      <c r="M19" s="91"/>
      <c r="N19" s="91"/>
      <c r="O19" s="93"/>
    </row>
    <row r="20" spans="2:15" ht="26.25" customHeight="1" x14ac:dyDescent="0.3">
      <c r="B20" s="78"/>
      <c r="C20" s="80"/>
      <c r="D20" s="95">
        <f>SUM(F6:N14)</f>
        <v>89</v>
      </c>
      <c r="E20" s="80"/>
      <c r="F20" s="96" t="s">
        <v>273</v>
      </c>
      <c r="G20" s="97"/>
      <c r="H20" s="98" t="s">
        <v>84</v>
      </c>
      <c r="I20" s="97"/>
      <c r="J20" s="99" t="s">
        <v>274</v>
      </c>
      <c r="K20" s="97"/>
      <c r="L20" s="100" t="s">
        <v>275</v>
      </c>
      <c r="M20" s="80"/>
      <c r="N20" s="80"/>
      <c r="O20" s="93"/>
    </row>
    <row r="21" spans="2:15" x14ac:dyDescent="0.25">
      <c r="B21" s="101"/>
      <c r="C21" s="102"/>
      <c r="D21" s="102"/>
      <c r="E21" s="102"/>
      <c r="F21" s="102"/>
      <c r="G21" s="102"/>
      <c r="H21" s="102"/>
      <c r="I21" s="102"/>
      <c r="J21" s="102"/>
      <c r="K21" s="102"/>
      <c r="L21" s="102"/>
      <c r="M21" s="102"/>
      <c r="N21" s="102"/>
      <c r="O21" s="103"/>
    </row>
  </sheetData>
  <sheetProtection algorithmName="SHA-512" hashValue="zglCwaY2SPKCsVlo7BvqpJBm4/FkHFwvURrDWCEUP2QkTdRzgk5f9QfPCSgfN7BQxhrx0yXuYjARFvglzwClLg==" saltValue="ILaLx18Ll/jMdQcdxtjxuA==" spinCount="100000" sheet="1" objects="1" scenarios="1"/>
  <mergeCells count="2">
    <mergeCell ref="C6:C14"/>
    <mergeCell ref="B2:O3"/>
  </mergeCells>
  <conditionalFormatting sqref="F12 F14 H14">
    <cfRule type="cellIs" dxfId="7" priority="4" operator="equal">
      <formula>0</formula>
    </cfRule>
  </conditionalFormatting>
  <conditionalFormatting sqref="F8 H8 F10 H10 J10 H12 J12 J14">
    <cfRule type="cellIs" dxfId="6" priority="3" operator="equal">
      <formula>0</formula>
    </cfRule>
  </conditionalFormatting>
  <conditionalFormatting sqref="F6 J8 L8 L10 L12 L14 L6 H6 J6">
    <cfRule type="cellIs" dxfId="5" priority="2" operator="equal">
      <formula>0</formula>
    </cfRule>
  </conditionalFormatting>
  <conditionalFormatting sqref="N6 N8 N10 N12 N14">
    <cfRule type="cellIs" dxfId="4"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34"/>
  <sheetViews>
    <sheetView showGridLines="0" zoomScaleNormal="100" workbookViewId="0"/>
  </sheetViews>
  <sheetFormatPr baseColWidth="10" defaultRowHeight="15" x14ac:dyDescent="0.25"/>
  <cols>
    <col min="1" max="1" width="23.140625" style="170" customWidth="1"/>
    <col min="2" max="2" width="31.140625" style="170" customWidth="1"/>
    <col min="3" max="3" width="14.42578125" style="170" customWidth="1"/>
    <col min="4" max="4" width="32.85546875" style="170" customWidth="1"/>
    <col min="5" max="5" width="14.42578125" style="170" customWidth="1"/>
    <col min="6" max="16384" width="11.42578125" style="170"/>
  </cols>
  <sheetData>
    <row r="1" spans="1:6" ht="27" customHeight="1" x14ac:dyDescent="0.25">
      <c r="A1" s="106"/>
      <c r="B1" s="106"/>
      <c r="C1" s="106"/>
      <c r="D1" s="106"/>
      <c r="E1" s="106"/>
      <c r="F1" s="106"/>
    </row>
    <row r="2" spans="1:6" x14ac:dyDescent="0.25">
      <c r="A2" s="106"/>
      <c r="B2" s="171" t="s">
        <v>223</v>
      </c>
      <c r="C2" s="171" t="s">
        <v>265</v>
      </c>
      <c r="D2" s="171" t="s">
        <v>225</v>
      </c>
      <c r="E2" s="171" t="s">
        <v>265</v>
      </c>
      <c r="F2" s="106"/>
    </row>
    <row r="3" spans="1:6" x14ac:dyDescent="0.25">
      <c r="A3" s="106"/>
      <c r="B3" s="172" t="s">
        <v>275</v>
      </c>
      <c r="C3" s="186">
        <f>COUNTIFS(Mapa_riesgos!$W$12:$W$100,$B$3)</f>
        <v>7</v>
      </c>
      <c r="D3" s="172" t="s">
        <v>275</v>
      </c>
      <c r="E3" s="186">
        <f>COUNTIFS(Mapa_riesgos!$W$12:$W$100,$B$3,Mapa_riesgos!$AC$12:$AC$100,D3)</f>
        <v>6</v>
      </c>
      <c r="F3" s="106"/>
    </row>
    <row r="4" spans="1:6" x14ac:dyDescent="0.25">
      <c r="A4" s="106"/>
      <c r="B4" s="173"/>
      <c r="C4" s="186"/>
      <c r="D4" s="174" t="s">
        <v>274</v>
      </c>
      <c r="E4" s="186">
        <f>COUNTIFS(Mapa_riesgos!$W$12:$W$100,$B$3,Mapa_riesgos!$AC$12:$AC$100,D4)</f>
        <v>1</v>
      </c>
      <c r="F4" s="106"/>
    </row>
    <row r="5" spans="1:6" x14ac:dyDescent="0.25">
      <c r="A5" s="106"/>
      <c r="B5" s="173"/>
      <c r="C5" s="186"/>
      <c r="D5" s="175" t="s">
        <v>84</v>
      </c>
      <c r="E5" s="186">
        <f>COUNTIFS(Mapa_riesgos!$W$12:$W$100,$B$3,Mapa_riesgos!$AC$12:$AC$100,D5)</f>
        <v>0</v>
      </c>
      <c r="F5" s="106"/>
    </row>
    <row r="6" spans="1:6" x14ac:dyDescent="0.25">
      <c r="A6" s="106"/>
      <c r="B6" s="176"/>
      <c r="C6" s="187"/>
      <c r="D6" s="177" t="s">
        <v>273</v>
      </c>
      <c r="E6" s="186">
        <f>COUNTIFS(Mapa_riesgos!$W$12:$W$100,$B$3,Mapa_riesgos!$AC$12:$AC$100,D6)</f>
        <v>0</v>
      </c>
      <c r="F6" s="106"/>
    </row>
    <row r="7" spans="1:6" x14ac:dyDescent="0.25">
      <c r="A7" s="106"/>
      <c r="B7" s="174" t="s">
        <v>274</v>
      </c>
      <c r="C7" s="186">
        <f>COUNTIFS(Mapa_riesgos!$W$12:$W$100,$B$7)</f>
        <v>29</v>
      </c>
      <c r="D7" s="172" t="s">
        <v>275</v>
      </c>
      <c r="E7" s="186">
        <f>COUNTIFS(Mapa_riesgos!$W$12:$W$100,$B$7,Mapa_riesgos!$AC$12:$AC$100,D7)</f>
        <v>0</v>
      </c>
      <c r="F7" s="106"/>
    </row>
    <row r="8" spans="1:6" x14ac:dyDescent="0.25">
      <c r="A8" s="106"/>
      <c r="B8" s="173"/>
      <c r="C8" s="186"/>
      <c r="D8" s="174" t="s">
        <v>274</v>
      </c>
      <c r="E8" s="186">
        <f>COUNTIFS(Mapa_riesgos!$W$12:$W$100,$B$7,Mapa_riesgos!$AC$12:$AC$100,D8)</f>
        <v>12</v>
      </c>
      <c r="F8" s="106"/>
    </row>
    <row r="9" spans="1:6" x14ac:dyDescent="0.25">
      <c r="A9" s="106"/>
      <c r="B9" s="173"/>
      <c r="C9" s="186"/>
      <c r="D9" s="175" t="s">
        <v>84</v>
      </c>
      <c r="E9" s="186">
        <f>COUNTIFS(Mapa_riesgos!$W$12:$W$100,$B$7,Mapa_riesgos!$AC$12:$AC$100,D9)</f>
        <v>4</v>
      </c>
      <c r="F9" s="106"/>
    </row>
    <row r="10" spans="1:6" x14ac:dyDescent="0.25">
      <c r="A10" s="106"/>
      <c r="B10" s="176"/>
      <c r="C10" s="187"/>
      <c r="D10" s="177" t="s">
        <v>273</v>
      </c>
      <c r="E10" s="186">
        <f>COUNTIFS(Mapa_riesgos!$W$12:$W$100,$B$7,Mapa_riesgos!$AC$12:$AC$100,D10)</f>
        <v>13</v>
      </c>
      <c r="F10" s="106"/>
    </row>
    <row r="11" spans="1:6" x14ac:dyDescent="0.25">
      <c r="A11" s="106"/>
      <c r="B11" s="175" t="s">
        <v>84</v>
      </c>
      <c r="C11" s="186">
        <f>COUNTIFS(Mapa_riesgos!$W$12:$W$100,$B$11)</f>
        <v>44</v>
      </c>
      <c r="D11" s="172" t="s">
        <v>275</v>
      </c>
      <c r="E11" s="186">
        <f>COUNTIFS(Mapa_riesgos!$W$12:$W$100,$B$11,Mapa_riesgos!$AC$12:$AC$100,D11)</f>
        <v>0</v>
      </c>
      <c r="F11" s="106"/>
    </row>
    <row r="12" spans="1:6" x14ac:dyDescent="0.25">
      <c r="A12" s="106"/>
      <c r="B12" s="173"/>
      <c r="C12" s="186"/>
      <c r="D12" s="174" t="s">
        <v>274</v>
      </c>
      <c r="E12" s="186">
        <f>COUNTIFS(Mapa_riesgos!$W$12:$W$100,$B$11,Mapa_riesgos!$AC$12:$AC$100,D12)</f>
        <v>0</v>
      </c>
      <c r="F12" s="106"/>
    </row>
    <row r="13" spans="1:6" x14ac:dyDescent="0.25">
      <c r="A13" s="106"/>
      <c r="B13" s="173"/>
      <c r="C13" s="186"/>
      <c r="D13" s="175" t="s">
        <v>84</v>
      </c>
      <c r="E13" s="186">
        <f>COUNTIFS(Mapa_riesgos!$W$12:$W$100,$B$11,Mapa_riesgos!$AC$12:$AC$100,D13)</f>
        <v>5</v>
      </c>
      <c r="F13" s="106"/>
    </row>
    <row r="14" spans="1:6" x14ac:dyDescent="0.25">
      <c r="A14" s="106"/>
      <c r="B14" s="176"/>
      <c r="C14" s="187"/>
      <c r="D14" s="177" t="s">
        <v>273</v>
      </c>
      <c r="E14" s="186">
        <f>COUNTIFS(Mapa_riesgos!$W$12:$W$100,$B$11,Mapa_riesgos!$AC$12:$AC$100,D14)</f>
        <v>39</v>
      </c>
      <c r="F14" s="106"/>
    </row>
    <row r="15" spans="1:6" x14ac:dyDescent="0.25">
      <c r="A15" s="106"/>
      <c r="B15" s="178" t="s">
        <v>273</v>
      </c>
      <c r="C15" s="186">
        <f>COUNTIFS(Mapa_riesgos!$W$12:$W$100,$B$15)</f>
        <v>9</v>
      </c>
      <c r="D15" s="172" t="s">
        <v>275</v>
      </c>
      <c r="E15" s="186">
        <f>COUNTIFS(Mapa_riesgos!$W$12:$W$100,$B$15,Mapa_riesgos!$AC$12:$AC$100,D15)</f>
        <v>0</v>
      </c>
      <c r="F15" s="106"/>
    </row>
    <row r="16" spans="1:6" x14ac:dyDescent="0.25">
      <c r="A16" s="106"/>
      <c r="B16" s="173"/>
      <c r="C16" s="186"/>
      <c r="D16" s="174" t="s">
        <v>274</v>
      </c>
      <c r="E16" s="186">
        <f>COUNTIFS(Mapa_riesgos!$W$12:$W$100,$B$15,Mapa_riesgos!$AC$12:$AC$100,D16)</f>
        <v>0</v>
      </c>
      <c r="F16" s="106"/>
    </row>
    <row r="17" spans="1:6" x14ac:dyDescent="0.25">
      <c r="A17" s="106"/>
      <c r="B17" s="173"/>
      <c r="C17" s="106"/>
      <c r="D17" s="175" t="s">
        <v>84</v>
      </c>
      <c r="E17" s="186">
        <f>COUNTIFS(Mapa_riesgos!$W$12:$W$100,$B$15,Mapa_riesgos!$AC$12:$AC$100,D17)</f>
        <v>0</v>
      </c>
      <c r="F17" s="106"/>
    </row>
    <row r="18" spans="1:6" x14ac:dyDescent="0.25">
      <c r="A18" s="106"/>
      <c r="B18" s="176"/>
      <c r="C18" s="107"/>
      <c r="D18" s="177" t="s">
        <v>273</v>
      </c>
      <c r="E18" s="186">
        <f>COUNTIFS(Mapa_riesgos!$W$12:$W$100,$B$15,Mapa_riesgos!$AC$12:$AC$100,D18)</f>
        <v>9</v>
      </c>
      <c r="F18" s="106"/>
    </row>
    <row r="19" spans="1:6" x14ac:dyDescent="0.25">
      <c r="A19" s="106"/>
      <c r="B19" s="179"/>
      <c r="C19" s="108"/>
      <c r="D19" s="179"/>
      <c r="E19" s="108"/>
      <c r="F19" s="106"/>
    </row>
    <row r="20" spans="1:6" x14ac:dyDescent="0.25">
      <c r="A20" s="106"/>
      <c r="B20" s="180" t="s">
        <v>266</v>
      </c>
      <c r="C20" s="180"/>
      <c r="D20" s="108"/>
      <c r="E20" s="108">
        <f>SUM(E3:E18)</f>
        <v>89</v>
      </c>
      <c r="F20" s="106"/>
    </row>
    <row r="21" spans="1:6" x14ac:dyDescent="0.25">
      <c r="A21" s="106"/>
      <c r="B21" s="106"/>
      <c r="C21" s="106"/>
      <c r="D21" s="106"/>
      <c r="E21" s="106"/>
      <c r="F21" s="106"/>
    </row>
    <row r="22" spans="1:6" x14ac:dyDescent="0.25">
      <c r="A22" s="106"/>
      <c r="B22" s="106"/>
      <c r="C22" s="106"/>
      <c r="D22" s="106"/>
      <c r="E22" s="106"/>
      <c r="F22" s="106"/>
    </row>
    <row r="23" spans="1:6" x14ac:dyDescent="0.25">
      <c r="A23" s="106"/>
      <c r="B23" s="106"/>
      <c r="C23" s="106"/>
      <c r="D23" s="106"/>
      <c r="E23" s="106"/>
      <c r="F23" s="106"/>
    </row>
    <row r="24" spans="1:6" x14ac:dyDescent="0.25">
      <c r="A24" s="106"/>
      <c r="B24" s="106"/>
      <c r="C24" s="106"/>
      <c r="D24" s="106"/>
      <c r="E24" s="106"/>
      <c r="F24" s="106"/>
    </row>
    <row r="25" spans="1:6" x14ac:dyDescent="0.25">
      <c r="A25" s="106"/>
      <c r="B25" s="106"/>
      <c r="C25" s="106"/>
      <c r="D25" s="106"/>
      <c r="E25" s="106"/>
      <c r="F25" s="106"/>
    </row>
    <row r="26" spans="1:6" x14ac:dyDescent="0.25">
      <c r="A26" s="106"/>
      <c r="B26" s="106"/>
      <c r="C26" s="106"/>
      <c r="D26" s="106"/>
      <c r="E26" s="106"/>
      <c r="F26" s="106"/>
    </row>
    <row r="27" spans="1:6" x14ac:dyDescent="0.25">
      <c r="A27" s="106"/>
      <c r="B27" s="106"/>
      <c r="C27" s="106"/>
      <c r="D27" s="106"/>
      <c r="E27" s="106"/>
      <c r="F27" s="106"/>
    </row>
    <row r="28" spans="1:6" x14ac:dyDescent="0.25">
      <c r="A28" s="106"/>
      <c r="B28" s="106"/>
      <c r="C28" s="106"/>
      <c r="D28" s="106"/>
      <c r="E28" s="106"/>
      <c r="F28" s="106"/>
    </row>
    <row r="29" spans="1:6" x14ac:dyDescent="0.25">
      <c r="A29" s="106"/>
      <c r="B29" s="106"/>
      <c r="C29" s="106"/>
      <c r="D29" s="106"/>
      <c r="E29" s="106"/>
      <c r="F29" s="106"/>
    </row>
    <row r="30" spans="1:6" x14ac:dyDescent="0.25">
      <c r="A30" s="106"/>
      <c r="B30" s="106"/>
      <c r="C30" s="106"/>
      <c r="D30" s="106"/>
      <c r="E30" s="106"/>
      <c r="F30" s="106"/>
    </row>
    <row r="31" spans="1:6" x14ac:dyDescent="0.25">
      <c r="A31" s="106"/>
      <c r="B31" s="106"/>
      <c r="C31" s="106"/>
      <c r="D31" s="106"/>
      <c r="E31" s="106"/>
      <c r="F31" s="106"/>
    </row>
    <row r="32" spans="1:6" x14ac:dyDescent="0.25">
      <c r="A32" s="106"/>
      <c r="B32" s="106"/>
      <c r="C32" s="106"/>
      <c r="D32" s="106"/>
      <c r="E32" s="106"/>
      <c r="F32" s="106"/>
    </row>
    <row r="33" spans="1:6" x14ac:dyDescent="0.25">
      <c r="A33" s="106"/>
      <c r="B33" s="106"/>
      <c r="C33" s="106"/>
      <c r="D33" s="106"/>
      <c r="E33" s="106"/>
      <c r="F33" s="106"/>
    </row>
    <row r="34" spans="1:6" x14ac:dyDescent="0.25">
      <c r="B34" s="106"/>
      <c r="C34" s="106"/>
      <c r="D34" s="106"/>
      <c r="E34" s="106"/>
      <c r="F34" s="106"/>
    </row>
  </sheetData>
  <sheetProtection algorithmName="SHA-512" hashValue="YYTvxYY9ZEPDnLdRHjyypG8+0EYLejw7kEecyYjxFNG8T0qspvxy8OWkcR9fltyovi4sw2es7C2sjVYJEVnshg==" saltValue="JWsav3imityvzyNHUTOau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42" t="s">
        <v>282</v>
      </c>
      <c r="C2" s="243"/>
      <c r="D2" s="243"/>
      <c r="E2" s="243"/>
      <c r="F2" s="243"/>
      <c r="G2" s="243"/>
      <c r="H2" s="243"/>
      <c r="I2" s="243"/>
      <c r="J2" s="243"/>
      <c r="K2" s="243"/>
      <c r="L2" s="243"/>
      <c r="M2" s="243"/>
      <c r="N2" s="243"/>
      <c r="O2" s="244"/>
      <c r="P2" s="104"/>
    </row>
    <row r="3" spans="2:18" ht="30" customHeight="1" x14ac:dyDescent="0.25">
      <c r="B3" s="245"/>
      <c r="C3" s="246"/>
      <c r="D3" s="246"/>
      <c r="E3" s="246"/>
      <c r="F3" s="246"/>
      <c r="G3" s="246"/>
      <c r="H3" s="246"/>
      <c r="I3" s="246"/>
      <c r="J3" s="246"/>
      <c r="K3" s="246"/>
      <c r="L3" s="246"/>
      <c r="M3" s="246"/>
      <c r="N3" s="246"/>
      <c r="O3" s="247"/>
      <c r="P3" s="104"/>
    </row>
    <row r="4" spans="2:18" ht="20.25" customHeight="1" x14ac:dyDescent="0.25">
      <c r="B4" s="78"/>
      <c r="C4" s="80"/>
      <c r="D4" s="80"/>
      <c r="E4" s="80"/>
      <c r="F4" s="80"/>
      <c r="G4" s="80"/>
      <c r="H4" s="80"/>
      <c r="I4" s="80"/>
      <c r="J4" s="80"/>
      <c r="K4" s="80"/>
      <c r="L4" s="80"/>
      <c r="M4" s="80"/>
      <c r="N4" s="80"/>
      <c r="O4" s="93"/>
      <c r="P4" s="78"/>
    </row>
    <row r="5" spans="2:18" x14ac:dyDescent="0.25">
      <c r="B5" s="78"/>
      <c r="C5" s="80"/>
      <c r="D5" s="79"/>
      <c r="E5" s="80"/>
      <c r="F5" s="79"/>
      <c r="G5" s="80"/>
      <c r="H5" s="79"/>
      <c r="I5" s="80"/>
      <c r="J5" s="79"/>
      <c r="K5" s="80"/>
      <c r="L5" s="79"/>
      <c r="M5" s="80"/>
      <c r="N5" s="79"/>
      <c r="O5" s="93"/>
      <c r="P5" s="78"/>
    </row>
    <row r="6" spans="2:18" ht="40.5" customHeight="1" x14ac:dyDescent="0.25">
      <c r="B6" s="78"/>
      <c r="C6" s="241" t="s">
        <v>272</v>
      </c>
      <c r="D6" s="81" t="str">
        <f>Datos!T2</f>
        <v>Muy alta (5)</v>
      </c>
      <c r="E6" s="80"/>
      <c r="F6" s="82">
        <f>COUNTIFS(Mapa_riesgos!$Y$12:$Y$100,$D6,Mapa_riesgos!$AA$12:$AA$100,F$16)</f>
        <v>0</v>
      </c>
      <c r="G6" s="83"/>
      <c r="H6" s="82">
        <f>COUNTIFS(Mapa_riesgos!$Y$12:$Y$100,$D6,Mapa_riesgos!$AA$12:$AA$100,H$16)</f>
        <v>0</v>
      </c>
      <c r="I6" s="83"/>
      <c r="J6" s="82">
        <f>COUNTIFS(Mapa_riesgos!$Y$12:$Y$100,$D6,Mapa_riesgos!$AA$12:$AA$100,J$16)</f>
        <v>0</v>
      </c>
      <c r="K6" s="83"/>
      <c r="L6" s="82">
        <f>COUNTIFS(Mapa_riesgos!$Y$12:$Y$100,$D6,Mapa_riesgos!$AA$12:$AA$100,L$16)</f>
        <v>0</v>
      </c>
      <c r="M6" s="83"/>
      <c r="N6" s="84">
        <f>COUNTIFS(Mapa_riesgos!$Y$12:$Y$100,$D6,Mapa_riesgos!$AA$12:$AA$100,N$16)</f>
        <v>0</v>
      </c>
      <c r="O6" s="93"/>
      <c r="P6" s="78"/>
    </row>
    <row r="7" spans="2:18" ht="12" customHeight="1" x14ac:dyDescent="0.25">
      <c r="B7" s="78"/>
      <c r="C7" s="241"/>
      <c r="D7" s="85"/>
      <c r="E7" s="80"/>
      <c r="F7" s="86"/>
      <c r="G7" s="83"/>
      <c r="H7" s="86"/>
      <c r="I7" s="83"/>
      <c r="J7" s="86"/>
      <c r="K7" s="83"/>
      <c r="L7" s="86"/>
      <c r="M7" s="83"/>
      <c r="N7" s="86"/>
      <c r="O7" s="93"/>
      <c r="P7" s="78"/>
    </row>
    <row r="8" spans="2:18" ht="40.5" customHeight="1" x14ac:dyDescent="0.25">
      <c r="B8" s="78"/>
      <c r="C8" s="241"/>
      <c r="D8" s="81" t="str">
        <f>Datos!T3</f>
        <v>Alta (4)</v>
      </c>
      <c r="E8" s="80"/>
      <c r="F8" s="87">
        <f>COUNTIFS(Mapa_riesgos!$Y$12:$Y$100,$D8,Mapa_riesgos!$AA$12:$AA$100,F$16)</f>
        <v>0</v>
      </c>
      <c r="G8" s="83"/>
      <c r="H8" s="87">
        <f>COUNTIFS(Mapa_riesgos!$Y$12:$Y$100,$D8,Mapa_riesgos!$AA$12:$AA$100,H$16)</f>
        <v>0</v>
      </c>
      <c r="I8" s="83"/>
      <c r="J8" s="82">
        <f>COUNTIFS(Mapa_riesgos!$Y$12:$Y$100,$D8,Mapa_riesgos!$AA$12:$AA$100,J$16)</f>
        <v>0</v>
      </c>
      <c r="K8" s="83"/>
      <c r="L8" s="82">
        <f>COUNTIFS(Mapa_riesgos!$Y$12:$Y$100,$D8,Mapa_riesgos!$AA$12:$AA$100,L$16)</f>
        <v>0</v>
      </c>
      <c r="M8" s="83"/>
      <c r="N8" s="84">
        <f>COUNTIFS(Mapa_riesgos!$Y$12:$Y$100,$D8,Mapa_riesgos!$AA$12:$AA$100,N$16)</f>
        <v>0</v>
      </c>
      <c r="O8" s="93"/>
      <c r="P8" s="78"/>
    </row>
    <row r="9" spans="2:18" ht="11.25" customHeight="1" x14ac:dyDescent="0.25">
      <c r="B9" s="78"/>
      <c r="C9" s="241"/>
      <c r="D9" s="85"/>
      <c r="E9" s="80"/>
      <c r="F9" s="86"/>
      <c r="G9" s="83"/>
      <c r="H9" s="86"/>
      <c r="I9" s="83"/>
      <c r="J9" s="86"/>
      <c r="K9" s="83"/>
      <c r="L9" s="86"/>
      <c r="M9" s="83"/>
      <c r="N9" s="86"/>
      <c r="O9" s="93"/>
      <c r="P9" s="78"/>
    </row>
    <row r="10" spans="2:18" ht="40.5" customHeight="1" x14ac:dyDescent="0.25">
      <c r="B10" s="78"/>
      <c r="C10" s="241"/>
      <c r="D10" s="81" t="str">
        <f>Datos!T4</f>
        <v>Media (3)</v>
      </c>
      <c r="E10" s="80"/>
      <c r="F10" s="87">
        <f>COUNTIFS(Mapa_riesgos!$Y$12:$Y$100,$D10,Mapa_riesgos!$AA$12:$AA$100,F$16)</f>
        <v>0</v>
      </c>
      <c r="G10" s="83"/>
      <c r="H10" s="87">
        <f>COUNTIFS(Mapa_riesgos!$Y$12:$Y$100,$D10,Mapa_riesgos!$AA$12:$AA$100,H$16)</f>
        <v>0</v>
      </c>
      <c r="I10" s="83"/>
      <c r="J10" s="87">
        <f>COUNTIFS(Mapa_riesgos!$Y$12:$Y$100,$D10,Mapa_riesgos!$AA$12:$AA$100,J$16)</f>
        <v>0</v>
      </c>
      <c r="K10" s="83"/>
      <c r="L10" s="82">
        <f>COUNTIFS(Mapa_riesgos!$Y$12:$Y$100,$D10,Mapa_riesgos!$AA$12:$AA$100,L$16)</f>
        <v>0</v>
      </c>
      <c r="M10" s="83"/>
      <c r="N10" s="84">
        <f>COUNTIFS(Mapa_riesgos!$Y$12:$Y$100,$D10,Mapa_riesgos!$AA$12:$AA$100,N$16)</f>
        <v>0</v>
      </c>
      <c r="O10" s="93"/>
      <c r="P10" s="78"/>
      <c r="R10" s="116"/>
    </row>
    <row r="11" spans="2:18" ht="9" customHeight="1" x14ac:dyDescent="0.25">
      <c r="B11" s="78"/>
      <c r="C11" s="241"/>
      <c r="D11" s="85"/>
      <c r="E11" s="80"/>
      <c r="F11" s="86"/>
      <c r="G11" s="83"/>
      <c r="H11" s="86"/>
      <c r="I11" s="83"/>
      <c r="J11" s="86"/>
      <c r="K11" s="83"/>
      <c r="L11" s="86"/>
      <c r="M11" s="83"/>
      <c r="N11" s="86"/>
      <c r="O11" s="93"/>
      <c r="P11" s="78"/>
    </row>
    <row r="12" spans="2:18" ht="40.5" customHeight="1" x14ac:dyDescent="0.25">
      <c r="B12" s="78"/>
      <c r="C12" s="241"/>
      <c r="D12" s="81" t="str">
        <f>Datos!T5</f>
        <v>Baja (2)</v>
      </c>
      <c r="E12" s="80"/>
      <c r="F12" s="88">
        <f>COUNTIFS(Mapa_riesgos!$Y$12:$Y$100,$D12,Mapa_riesgos!$AA$12:$AA$100,F$16)</f>
        <v>4</v>
      </c>
      <c r="G12" s="83"/>
      <c r="H12" s="87">
        <f>COUNTIFS(Mapa_riesgos!$Y$12:$Y$100,$D12,Mapa_riesgos!$AA$12:$AA$100,H$16)</f>
        <v>1</v>
      </c>
      <c r="I12" s="83"/>
      <c r="J12" s="87">
        <f>COUNTIFS(Mapa_riesgos!$Y$12:$Y$100,$D12,Mapa_riesgos!$AA$12:$AA$100,J$16)</f>
        <v>4</v>
      </c>
      <c r="K12" s="83"/>
      <c r="L12" s="82">
        <f>COUNTIFS(Mapa_riesgos!$Y$12:$Y$100,$D12,Mapa_riesgos!$AA$12:$AA$100,L$16)</f>
        <v>1</v>
      </c>
      <c r="M12" s="83"/>
      <c r="N12" s="84">
        <f>COUNTIFS(Mapa_riesgos!$Y$12:$Y$100,$D12,Mapa_riesgos!$AA$12:$AA$100,N$16)</f>
        <v>0</v>
      </c>
      <c r="O12" s="93"/>
      <c r="P12" s="78"/>
      <c r="R12" s="117"/>
    </row>
    <row r="13" spans="2:18" ht="9.75" customHeight="1" x14ac:dyDescent="0.25">
      <c r="B13" s="78"/>
      <c r="C13" s="241"/>
      <c r="D13" s="85"/>
      <c r="E13" s="80"/>
      <c r="F13" s="86"/>
      <c r="G13" s="83"/>
      <c r="H13" s="86"/>
      <c r="I13" s="83"/>
      <c r="J13" s="86"/>
      <c r="K13" s="83"/>
      <c r="L13" s="86"/>
      <c r="M13" s="83"/>
      <c r="N13" s="86"/>
      <c r="O13" s="93"/>
      <c r="P13" s="78"/>
    </row>
    <row r="14" spans="2:18" ht="40.5" customHeight="1" x14ac:dyDescent="0.25">
      <c r="B14" s="78"/>
      <c r="C14" s="241"/>
      <c r="D14" s="81" t="str">
        <f>Datos!T6</f>
        <v>Muy baja (1)</v>
      </c>
      <c r="E14" s="80"/>
      <c r="F14" s="88">
        <f>COUNTIFS(Mapa_riesgos!$Y$12:$Y$100,$D14,Mapa_riesgos!$AA$12:$AA$100,F$16)</f>
        <v>11</v>
      </c>
      <c r="G14" s="83"/>
      <c r="H14" s="88">
        <f>COUNTIFS(Mapa_riesgos!$Y$12:$Y$100,$D14,Mapa_riesgos!$AA$12:$AA$100,H$16)</f>
        <v>46</v>
      </c>
      <c r="I14" s="83"/>
      <c r="J14" s="87">
        <f>COUNTIFS(Mapa_riesgos!$Y$12:$Y$100,$D14,Mapa_riesgos!$AA$12:$AA$100,J$16)</f>
        <v>4</v>
      </c>
      <c r="K14" s="83"/>
      <c r="L14" s="82">
        <f>COUNTIFS(Mapa_riesgos!$Y$12:$Y$100,$D14,Mapa_riesgos!$AA$12:$AA$100,L$16)</f>
        <v>12</v>
      </c>
      <c r="M14" s="83"/>
      <c r="N14" s="84">
        <f>COUNTIFS(Mapa_riesgos!$Y$12:$Y$100,$D14,Mapa_riesgos!$AA$12:$AA$100,N$16)</f>
        <v>6</v>
      </c>
      <c r="O14" s="93"/>
      <c r="P14" s="78"/>
    </row>
    <row r="15" spans="2:18" ht="27.75" customHeight="1" x14ac:dyDescent="0.25">
      <c r="B15" s="78"/>
      <c r="C15" s="80"/>
      <c r="D15" s="79"/>
      <c r="E15" s="80"/>
      <c r="F15" s="79"/>
      <c r="G15" s="80"/>
      <c r="H15" s="79"/>
      <c r="I15" s="80"/>
      <c r="J15" s="79"/>
      <c r="K15" s="80"/>
      <c r="L15" s="79"/>
      <c r="M15" s="80"/>
      <c r="N15" s="79"/>
      <c r="O15" s="93"/>
      <c r="P15" s="78"/>
    </row>
    <row r="16" spans="2:18" ht="41.25" customHeight="1" x14ac:dyDescent="0.25">
      <c r="B16" s="78"/>
      <c r="C16" s="80"/>
      <c r="D16" s="80"/>
      <c r="E16" s="80"/>
      <c r="F16" s="81" t="str">
        <f>Datos!U6</f>
        <v>Leve (1)</v>
      </c>
      <c r="G16" s="89"/>
      <c r="H16" s="81" t="str">
        <f>Datos!U5</f>
        <v>Menor (2)</v>
      </c>
      <c r="I16" s="89"/>
      <c r="J16" s="81" t="str">
        <f>Datos!U4</f>
        <v>Moderado (3)</v>
      </c>
      <c r="K16" s="89"/>
      <c r="L16" s="81" t="str">
        <f>Datos!U3</f>
        <v>Mayor (4)</v>
      </c>
      <c r="M16" s="89"/>
      <c r="N16" s="81" t="str">
        <f>Datos!U2</f>
        <v>Catastrófico (5)</v>
      </c>
      <c r="O16" s="93"/>
      <c r="P16" s="78"/>
    </row>
    <row r="17" spans="2:16" ht="41.25" customHeight="1" x14ac:dyDescent="0.25">
      <c r="B17" s="78"/>
      <c r="C17" s="80"/>
      <c r="D17" s="80"/>
      <c r="E17" s="80"/>
      <c r="F17" s="90"/>
      <c r="G17" s="91"/>
      <c r="H17" s="90"/>
      <c r="I17" s="91"/>
      <c r="J17" s="92" t="s">
        <v>271</v>
      </c>
      <c r="K17" s="91"/>
      <c r="L17" s="90"/>
      <c r="M17" s="91"/>
      <c r="N17" s="90"/>
      <c r="O17" s="93"/>
      <c r="P17" s="78"/>
    </row>
    <row r="18" spans="2:16" ht="18" customHeight="1" x14ac:dyDescent="0.25">
      <c r="B18" s="78"/>
      <c r="C18" s="80"/>
      <c r="D18" s="80"/>
      <c r="E18" s="80"/>
      <c r="F18" s="80"/>
      <c r="G18" s="80"/>
      <c r="H18" s="80"/>
      <c r="I18" s="80"/>
      <c r="J18" s="80"/>
      <c r="K18" s="80"/>
      <c r="L18" s="80"/>
      <c r="M18" s="80"/>
      <c r="N18" s="80"/>
      <c r="O18" s="93"/>
      <c r="P18" s="78"/>
    </row>
    <row r="19" spans="2:16" ht="26.25" x14ac:dyDescent="0.25">
      <c r="B19" s="78"/>
      <c r="C19" s="80"/>
      <c r="D19" s="92" t="s">
        <v>224</v>
      </c>
      <c r="E19" s="80"/>
      <c r="F19" s="94">
        <f>+F12+F14+H14</f>
        <v>61</v>
      </c>
      <c r="G19" s="83"/>
      <c r="H19" s="94">
        <f>+F8+F10+H8+H10+H12+J10+J12+J14</f>
        <v>9</v>
      </c>
      <c r="I19" s="83"/>
      <c r="J19" s="94">
        <f>+F6+H6+J6+J8+L6+L8+L10+L12+L14</f>
        <v>13</v>
      </c>
      <c r="K19" s="83"/>
      <c r="L19" s="94">
        <f>+N6+N8+N10+N12+N14</f>
        <v>6</v>
      </c>
      <c r="M19" s="91"/>
      <c r="N19" s="91"/>
      <c r="O19" s="93"/>
      <c r="P19" s="78"/>
    </row>
    <row r="20" spans="2:16" ht="26.25" customHeight="1" x14ac:dyDescent="0.3">
      <c r="B20" s="78"/>
      <c r="C20" s="80"/>
      <c r="D20" s="95">
        <f>SUM(F6:N14)</f>
        <v>89</v>
      </c>
      <c r="E20" s="80"/>
      <c r="F20" s="96" t="s">
        <v>273</v>
      </c>
      <c r="G20" s="97"/>
      <c r="H20" s="98" t="s">
        <v>84</v>
      </c>
      <c r="I20" s="97"/>
      <c r="J20" s="99" t="s">
        <v>274</v>
      </c>
      <c r="K20" s="97"/>
      <c r="L20" s="100" t="s">
        <v>275</v>
      </c>
      <c r="M20" s="80"/>
      <c r="N20" s="80"/>
      <c r="O20" s="93"/>
      <c r="P20" s="78"/>
    </row>
    <row r="21" spans="2:16" x14ac:dyDescent="0.25">
      <c r="B21" s="101"/>
      <c r="C21" s="102"/>
      <c r="D21" s="102"/>
      <c r="E21" s="102"/>
      <c r="F21" s="102"/>
      <c r="G21" s="102"/>
      <c r="H21" s="102"/>
      <c r="I21" s="102"/>
      <c r="J21" s="102"/>
      <c r="K21" s="102"/>
      <c r="L21" s="102"/>
      <c r="M21" s="102"/>
      <c r="N21" s="102"/>
      <c r="O21" s="103"/>
      <c r="P21" s="78"/>
    </row>
  </sheetData>
  <sheetProtection algorithmName="SHA-512" hashValue="YiQFgEuGbhcxTwwxSA6t3gJ70cgPmlEr5CGAgvYsOJfnSBplgGWgNxZDi7ZzWI7rfPKULVBNOz8/omUAoZjxdg==" saltValue="v5Q5MWnYu8w1Xelxu5m9mg==" spinCount="100000" sheet="1" objects="1" scenarios="1"/>
  <mergeCells count="2">
    <mergeCell ref="C6:C14"/>
    <mergeCell ref="B2:O3"/>
  </mergeCells>
  <conditionalFormatting sqref="F12 F14 H14">
    <cfRule type="cellIs" dxfId="3" priority="4" operator="equal">
      <formula>0</formula>
    </cfRule>
  </conditionalFormatting>
  <conditionalFormatting sqref="F8 H8 F10 H10 J10 H12 J12 J14">
    <cfRule type="cellIs" dxfId="2" priority="3" operator="equal">
      <formula>0</formula>
    </cfRule>
  </conditionalFormatting>
  <conditionalFormatting sqref="F6 H6 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2023-01-30T14:19:59Z</dcterms:modified>
  <cp:category/>
  <cp:contentStatus/>
</cp:coreProperties>
</file>