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updateLinks="never" codeName="ThisWorkbook" hidePivotFieldList="1"/>
  <mc:AlternateContent xmlns:mc="http://schemas.openxmlformats.org/markup-compatibility/2006">
    <mc:Choice Requires="x15">
      <x15ac:absPath xmlns:x15ac="http://schemas.microsoft.com/office/spreadsheetml/2010/11/ac" url="C:\Users\CESAR\Desktop\Alcaldía Bogotá\Metodología riesgos Alcaldía\27 Macro abril\"/>
    </mc:Choice>
  </mc:AlternateContent>
  <xr:revisionPtr revIDLastSave="0" documentId="13_ncr:1_{3506035E-1C18-499B-BA69-88DC58C9A300}" xr6:coauthVersionLast="47" xr6:coauthVersionMax="47" xr10:uidLastSave="{00000000-0000-0000-0000-000000000000}"/>
  <workbookProtection workbookAlgorithmName="SHA-512" workbookHashValue="QmAQz99lSMT0eC0xEqy3967rgrzum9kb/Yvmr5OiHQ2Fnt9mlJrk3l8rE/3jXYLcy6jNaSFGg7o6OhNV5tO36Q==" workbookSaltValue="CnNGXeskll5/ac2TsLGvmQ==" workbookSpinCount="100000" lockStructure="1"/>
  <bookViews>
    <workbookView xWindow="-120" yWindow="-120" windowWidth="29040" windowHeight="15720" tabRatio="924" firstSheet="3" activeTab="3" xr2:uid="{00000000-000D-0000-FFFF-FFFF00000000}"/>
  </bookViews>
  <sheets>
    <sheet name="Datos" sheetId="2" state="hidden" r:id="rId1"/>
    <sheet name="Listas" sheetId="46" state="hidden" r:id="rId2"/>
    <sheet name="DinámicaTipología_Categoría" sheetId="48" state="hidden" r:id="rId3"/>
    <sheet name="Mapa_riesgos" sheetId="41" r:id="rId4"/>
    <sheet name="Tipología_Categoría" sheetId="50" r:id="rId5"/>
    <sheet name="Procesos_riesgos" sheetId="51" r:id="rId6"/>
    <sheet name="Valoración Inicial" sheetId="56" r:id="rId7"/>
    <sheet name="Eficacia acciones" sheetId="49" r:id="rId8"/>
    <sheet name="Valoración Final" sheetId="57" r:id="rId9"/>
  </sheets>
  <externalReferences>
    <externalReference r:id="rId10"/>
    <externalReference r:id="rId11"/>
  </externalReferences>
  <definedNames>
    <definedName name="_xlnm._FilterDatabase" localSheetId="0" hidden="1">Datos!$C$1:$G$1</definedName>
    <definedName name="_xlnm._FilterDatabase" localSheetId="1" hidden="1">Listas!$B$1:$G$1</definedName>
    <definedName name="_xlnm._FilterDatabase" localSheetId="3" hidden="1">Mapa_riesgos!$A$11:$ET$31</definedName>
    <definedName name="Agente_generador_externas">Datos!$N$2:$N$8</definedName>
    <definedName name="Agente_generador_internas">Datos!$M$2:$M$8</definedName>
    <definedName name="Amenazas">Datos!$P$2:$P$11</definedName>
    <definedName name="Amenazas_contexto_proceso">[1]Datos!$AG$2:$AG$11</definedName>
    <definedName name="_xlnm.Print_Area" localSheetId="3">Mapa_riesgos!$A$1:$AT$31</definedName>
    <definedName name="Calificación_control">Datos!$AD$2:$AD$4</definedName>
    <definedName name="Categoría_corrupción">[1]Datos!$D$2:$D$7</definedName>
    <definedName name="Categoría_estratégica">[1]Datos!$E$2:$E$6</definedName>
    <definedName name="Categoría_gestión_procesos">[1]Datos!$F$2:$F$6</definedName>
    <definedName name="Categoría_oportunidad">[1]Datos!$H$2:$H$6</definedName>
    <definedName name="Categoría_seguridad_información">[1]Datos!$G$2:$G$5</definedName>
    <definedName name="Categorías_Corrupción">Datos!$G$2:$G$7</definedName>
    <definedName name="Categorías_Gestión">Datos!$F$2:$F$10</definedName>
    <definedName name="Debilidades">Datos!$O$2:$O$11</definedName>
    <definedName name="Debilidades_contexto_proceso">[1]Datos!$AF$2:$AF$11</definedName>
    <definedName name="Dependencias">Listas!$B$2:$B$23</definedName>
    <definedName name="Detecta_efectos">Datos!$AC$2:$AC$5</definedName>
    <definedName name="Ejecución">Datos!$AA$2:$AA$4</definedName>
    <definedName name="Escalas_impacto">Datos!$U$2:$U$6</definedName>
    <definedName name="Escalas_probabilidad">Datos!$T$2:$T$6</definedName>
    <definedName name="Evidencia">Datos!$Z$2:$Z$4</definedName>
    <definedName name="Fechas_terminacion_acciones">Datos!$AI$2:$AI$4</definedName>
    <definedName name="Fuente">Datos!$B$2:$B$3</definedName>
    <definedName name="Mitiga_causas">Datos!$AB$2:$AB$5</definedName>
    <definedName name="Objetivos_estratégicos">[1]Datos!$Y$2:$Y$5</definedName>
    <definedName name="Oportunidades">[1]Datos!$AB$1:$AB$11</definedName>
    <definedName name="Otros_procesos_afectados">Datos!$K$2:$K$8</definedName>
    <definedName name="Pregunta1">[1]Datos!$AH$2:$AH$3</definedName>
    <definedName name="Pregunta2">[1]Datos!$AI$2:$AI$3</definedName>
    <definedName name="Pregunta3">[1]Datos!$AJ$2:$AJ$3</definedName>
    <definedName name="Pregunta4">[1]Datos!$AK$2:$AK$3</definedName>
    <definedName name="Pregunta5">[1]Datos!$AL$2:$AL$3</definedName>
    <definedName name="Pregunta6">[1]Datos!$AM$2:$AM$3</definedName>
    <definedName name="Pregunta7">[1]Datos!$AN$2:$AN$4</definedName>
    <definedName name="Pregunta8">[1]Datos!$AP$2:$AP$4</definedName>
    <definedName name="Preposiciones">Datos!$H$2:$H$10</definedName>
    <definedName name="Proceso">[1]Datos!$C$2:$C$12</definedName>
    <definedName name="Procesos">Datos!$C$2:$C$23</definedName>
    <definedName name="Propósito_impacto">Datos!$Y$2:$Y$3</definedName>
    <definedName name="Propósito_probabilidad">Datos!$X$2:$X$3</definedName>
    <definedName name="Respuestas">Datos!$V$2:$V$3</definedName>
    <definedName name="Riesgos_estratégicos">Datos!$L$2:$L$19</definedName>
    <definedName name="Tipo_riesgo">Datos!$I$2:$I$7</definedName>
    <definedName name="Trámites_y_OPAs">Datos!$J$2:$J$9</definedName>
    <definedName name="Trámites_y_OPAS_afectados">[1]Datos!$AD$2:$AD$11</definedName>
    <definedName name="X">Datos!$S$2</definedName>
    <definedName name="Zonas_riesgo">Datos!$W$2:$W$5</definedName>
  </definedNames>
  <calcPr calcId="191029"/>
  <pivotCaches>
    <pivotCache cacheId="0" r:id="rId12"/>
    <pivotCache cacheId="1" r:id="rId13"/>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F31" i="41" l="1"/>
  <c r="EE31" i="41"/>
  <c r="EF30" i="41"/>
  <c r="EE30" i="41"/>
  <c r="EF29" i="41"/>
  <c r="EE29" i="41"/>
  <c r="EF28" i="41"/>
  <c r="EE28" i="41"/>
  <c r="EF27" i="41"/>
  <c r="EE27" i="41"/>
  <c r="EF26" i="41"/>
  <c r="EE26" i="41"/>
  <c r="EF25" i="41"/>
  <c r="EE25" i="41"/>
  <c r="EF24" i="41"/>
  <c r="EE24" i="41"/>
  <c r="EF23" i="41"/>
  <c r="EE23" i="41"/>
  <c r="EF22" i="41"/>
  <c r="EE22" i="41"/>
  <c r="EF21" i="41"/>
  <c r="EE21" i="41"/>
  <c r="EF20" i="41"/>
  <c r="EE20" i="41"/>
  <c r="EF19" i="41"/>
  <c r="EE19" i="41"/>
  <c r="EF18" i="41"/>
  <c r="EE18" i="41"/>
  <c r="EF17" i="41"/>
  <c r="EE17" i="41"/>
  <c r="EF16" i="41"/>
  <c r="EE16" i="41"/>
  <c r="EF15" i="41"/>
  <c r="EE15" i="41"/>
  <c r="EF14" i="41"/>
  <c r="EE14" i="41"/>
  <c r="EF13" i="41"/>
  <c r="EE13" i="41"/>
  <c r="EF12" i="41"/>
  <c r="EE12" i="41"/>
  <c r="EC31" i="41"/>
  <c r="EB31" i="41"/>
  <c r="EC30" i="41"/>
  <c r="EB30" i="41"/>
  <c r="EC29" i="41"/>
  <c r="EB29" i="41"/>
  <c r="EC28" i="41"/>
  <c r="EB28" i="41"/>
  <c r="EC27" i="41"/>
  <c r="EB27" i="41"/>
  <c r="EC26" i="41"/>
  <c r="EB26" i="41"/>
  <c r="EC25" i="41"/>
  <c r="EB25" i="41"/>
  <c r="EC24" i="41"/>
  <c r="EB24" i="41"/>
  <c r="EC23" i="41"/>
  <c r="EB23" i="41"/>
  <c r="EC22" i="41"/>
  <c r="EB22" i="41"/>
  <c r="EC21" i="41"/>
  <c r="EB21" i="41"/>
  <c r="EC20" i="41"/>
  <c r="EB20" i="41"/>
  <c r="EC19" i="41"/>
  <c r="EB19" i="41"/>
  <c r="EC18" i="41"/>
  <c r="EB18" i="41"/>
  <c r="EC17" i="41"/>
  <c r="EB17" i="41"/>
  <c r="EC16" i="41"/>
  <c r="EB16" i="41"/>
  <c r="EC15" i="41"/>
  <c r="EB15" i="41"/>
  <c r="EC14" i="41"/>
  <c r="EB14" i="41"/>
  <c r="EC13" i="41"/>
  <c r="EB13" i="41"/>
  <c r="EC12" i="41"/>
  <c r="EB12" i="41"/>
  <c r="DZ31" i="41"/>
  <c r="DY31" i="41"/>
  <c r="DZ30" i="41"/>
  <c r="DY30" i="41"/>
  <c r="DZ29" i="41"/>
  <c r="DY29" i="41"/>
  <c r="DZ28" i="41"/>
  <c r="DY28" i="41"/>
  <c r="DZ27" i="41"/>
  <c r="DY27" i="41"/>
  <c r="DZ26" i="41"/>
  <c r="DY26" i="41"/>
  <c r="DZ25" i="41"/>
  <c r="DY25" i="41"/>
  <c r="DZ24" i="41"/>
  <c r="DY24" i="41"/>
  <c r="DZ23" i="41"/>
  <c r="DY23" i="41"/>
  <c r="DZ22" i="41"/>
  <c r="DY22" i="41"/>
  <c r="DZ21" i="41"/>
  <c r="DY21" i="41"/>
  <c r="DZ20" i="41"/>
  <c r="DY20" i="41"/>
  <c r="DZ19" i="41"/>
  <c r="DY19" i="41"/>
  <c r="DZ18" i="41"/>
  <c r="DY18" i="41"/>
  <c r="DZ17" i="41"/>
  <c r="DY17" i="41"/>
  <c r="DZ16" i="41"/>
  <c r="DY16" i="41"/>
  <c r="DZ15" i="41"/>
  <c r="DY15" i="41"/>
  <c r="DZ14" i="41"/>
  <c r="DY14" i="41"/>
  <c r="DZ13" i="41"/>
  <c r="DY13" i="41"/>
  <c r="DZ12" i="41"/>
  <c r="DY12" i="41"/>
  <c r="DU31" i="41"/>
  <c r="DU30" i="41"/>
  <c r="DU29" i="41"/>
  <c r="DU28" i="41"/>
  <c r="DU27" i="41"/>
  <c r="DU26" i="41"/>
  <c r="DU25" i="41"/>
  <c r="DU24" i="41"/>
  <c r="DU23" i="41"/>
  <c r="DU22" i="41"/>
  <c r="DU21" i="41"/>
  <c r="DU20" i="41"/>
  <c r="DU19" i="41"/>
  <c r="DU18" i="41"/>
  <c r="DU17" i="41"/>
  <c r="DU16" i="41"/>
  <c r="DU15" i="41"/>
  <c r="DU14" i="41"/>
  <c r="DU13" i="41"/>
  <c r="DU12" i="41"/>
  <c r="DS31" i="41"/>
  <c r="DQ31" i="41"/>
  <c r="DS30" i="41"/>
  <c r="DQ30" i="41"/>
  <c r="DS29" i="41"/>
  <c r="DQ29" i="41"/>
  <c r="DS28" i="41"/>
  <c r="DQ28" i="41"/>
  <c r="DS27" i="41"/>
  <c r="DQ27" i="41"/>
  <c r="DS26" i="41"/>
  <c r="DQ26" i="41"/>
  <c r="DS25" i="41"/>
  <c r="DQ25" i="41"/>
  <c r="DS24" i="41"/>
  <c r="DQ24" i="41"/>
  <c r="DS23" i="41"/>
  <c r="DQ23" i="41"/>
  <c r="DS22" i="41"/>
  <c r="DQ22" i="41"/>
  <c r="DS21" i="41"/>
  <c r="DQ21" i="41"/>
  <c r="DS20" i="41"/>
  <c r="DQ20" i="41"/>
  <c r="DS19" i="41"/>
  <c r="DQ19" i="41"/>
  <c r="DS18" i="41"/>
  <c r="DQ18" i="41"/>
  <c r="DS17" i="41"/>
  <c r="DQ17" i="41"/>
  <c r="DS16" i="41"/>
  <c r="DQ16" i="41"/>
  <c r="DS15" i="41"/>
  <c r="DQ15" i="41"/>
  <c r="DS14" i="41"/>
  <c r="DQ14" i="41"/>
  <c r="DS13" i="41"/>
  <c r="DQ13" i="41"/>
  <c r="DS12" i="41"/>
  <c r="DQ12" i="41"/>
  <c r="DR24" i="41" l="1"/>
  <c r="EG25" i="41"/>
  <c r="EG13" i="41"/>
  <c r="DR13" i="41"/>
  <c r="DR12" i="41"/>
  <c r="DR17" i="41"/>
  <c r="DT15" i="41"/>
  <c r="DR19" i="41"/>
  <c r="DR26" i="41"/>
  <c r="DR25" i="41"/>
  <c r="DW30" i="41"/>
  <c r="DT12" i="41"/>
  <c r="DR16" i="41"/>
  <c r="ED12" i="41"/>
  <c r="DR18" i="41"/>
  <c r="DW28" i="41"/>
  <c r="EA30" i="41"/>
  <c r="DR21" i="41"/>
  <c r="DR20" i="41"/>
  <c r="DW23" i="41"/>
  <c r="DW24" i="41"/>
  <c r="DW26" i="41"/>
  <c r="DW27" i="41"/>
  <c r="EA24" i="41"/>
  <c r="DR14" i="41"/>
  <c r="DT13" i="41"/>
  <c r="DW14" i="41"/>
  <c r="DW19" i="41"/>
  <c r="DR23" i="41"/>
  <c r="DR27" i="41"/>
  <c r="DW29" i="41"/>
  <c r="DR15" i="41"/>
  <c r="DW17" i="41"/>
  <c r="DT21" i="41"/>
  <c r="DR22" i="41"/>
  <c r="DW31" i="41"/>
  <c r="ED13" i="41"/>
  <c r="ED21" i="41"/>
  <c r="DT26" i="41"/>
  <c r="DT25" i="41"/>
  <c r="EA13" i="41"/>
  <c r="EA16" i="41"/>
  <c r="EA17" i="41"/>
  <c r="ED29" i="41"/>
  <c r="DT14" i="41"/>
  <c r="DT16" i="41"/>
  <c r="DT19" i="41"/>
  <c r="DT20" i="41"/>
  <c r="ED15" i="41"/>
  <c r="DT17" i="41"/>
  <c r="DT18" i="41"/>
  <c r="DW15" i="41"/>
  <c r="DW16" i="41"/>
  <c r="DW18" i="41"/>
  <c r="DW20" i="41"/>
  <c r="DW22" i="41"/>
  <c r="DW25" i="41"/>
  <c r="DT27" i="41"/>
  <c r="DT30" i="41"/>
  <c r="DT29" i="41"/>
  <c r="DT28" i="41"/>
  <c r="DR29" i="41"/>
  <c r="DT31" i="41"/>
  <c r="EA18" i="41"/>
  <c r="EA27" i="41"/>
  <c r="DT24" i="41"/>
  <c r="DT23" i="41"/>
  <c r="DT22" i="41"/>
  <c r="DR30" i="41"/>
  <c r="EA15" i="41"/>
  <c r="EA23" i="41"/>
  <c r="EA22" i="41"/>
  <c r="EA26" i="41"/>
  <c r="EA25" i="41"/>
  <c r="ED18" i="41"/>
  <c r="ED22" i="41"/>
  <c r="ED24" i="41"/>
  <c r="ED23" i="41"/>
  <c r="ED26" i="41"/>
  <c r="ED30" i="41"/>
  <c r="DR28" i="41"/>
  <c r="DR31" i="41"/>
  <c r="DV12" i="41"/>
  <c r="DV13" i="41"/>
  <c r="DV21" i="41"/>
  <c r="DV24" i="41"/>
  <c r="DV27" i="41"/>
  <c r="EA19" i="41"/>
  <c r="EA20" i="41"/>
  <c r="EA28" i="41"/>
  <c r="EA29" i="41"/>
  <c r="ED20" i="41"/>
  <c r="ED27" i="41"/>
  <c r="ED31" i="41"/>
  <c r="DW12" i="41"/>
  <c r="DW13" i="41"/>
  <c r="DW21" i="41"/>
  <c r="EA12" i="41"/>
  <c r="EA21" i="41"/>
  <c r="ED16" i="41"/>
  <c r="ED17" i="41"/>
  <c r="ED19" i="41"/>
  <c r="ED25" i="41"/>
  <c r="EG12" i="41"/>
  <c r="EG16" i="41"/>
  <c r="EG17" i="41"/>
  <c r="EG21" i="41"/>
  <c r="EG20" i="41"/>
  <c r="EG22" i="41"/>
  <c r="EG24" i="41"/>
  <c r="EG23" i="41"/>
  <c r="DV26" i="41"/>
  <c r="ED14" i="41"/>
  <c r="ED28" i="41"/>
  <c r="EG18" i="41"/>
  <c r="EG26" i="41"/>
  <c r="EA14" i="41"/>
  <c r="EA31" i="41"/>
  <c r="EG29" i="41"/>
  <c r="EG28" i="41"/>
  <c r="EG31" i="41"/>
  <c r="EG14" i="41"/>
  <c r="EG19" i="41"/>
  <c r="EG30" i="41"/>
  <c r="EG27" i="41"/>
  <c r="EG15" i="41"/>
  <c r="DV14" i="41"/>
  <c r="DV15" i="41"/>
  <c r="DV16" i="41"/>
  <c r="DV19" i="41"/>
  <c r="DV20" i="41"/>
  <c r="DV22" i="41"/>
  <c r="DV25" i="41"/>
  <c r="DV30" i="41"/>
  <c r="DV28" i="41"/>
  <c r="DV31" i="41"/>
  <c r="DV17" i="41"/>
  <c r="DV18" i="41"/>
  <c r="EI18" i="41" s="1"/>
  <c r="DV23" i="41"/>
  <c r="DV29" i="41"/>
  <c r="EI12" i="41" l="1"/>
  <c r="EI25" i="41"/>
  <c r="EI20" i="41"/>
  <c r="EI26" i="41"/>
  <c r="EJ13" i="41"/>
  <c r="EI19" i="41"/>
  <c r="EI17" i="41"/>
  <c r="EI15" i="41"/>
  <c r="EI21" i="41"/>
  <c r="EI27" i="41"/>
  <c r="EI16" i="41"/>
  <c r="EI13" i="41"/>
  <c r="EJ30" i="41"/>
  <c r="EI24" i="41"/>
  <c r="EI14" i="41"/>
  <c r="EJ24" i="41"/>
  <c r="EI22" i="41"/>
  <c r="EI23" i="41"/>
  <c r="EJ31" i="41"/>
  <c r="EJ12" i="41"/>
  <c r="EI31" i="41"/>
  <c r="EJ26" i="41"/>
  <c r="EJ15" i="41"/>
  <c r="DX31" i="41"/>
  <c r="EH31" i="41" s="1"/>
  <c r="DX25" i="41"/>
  <c r="EH25" i="41" s="1"/>
  <c r="DX26" i="41"/>
  <c r="EH26" i="41" s="1"/>
  <c r="DX14" i="41"/>
  <c r="EH14" i="41" s="1"/>
  <c r="DX15" i="41"/>
  <c r="EH15" i="41" s="1"/>
  <c r="DX29" i="41"/>
  <c r="EH29" i="41" s="1"/>
  <c r="EJ14" i="41"/>
  <c r="EJ19" i="41"/>
  <c r="EJ22" i="41"/>
  <c r="EJ27" i="41"/>
  <c r="DX27" i="41"/>
  <c r="EH27" i="41" s="1"/>
  <c r="DX19" i="41"/>
  <c r="EH19" i="41" s="1"/>
  <c r="DX18" i="41"/>
  <c r="EH18" i="41" s="1"/>
  <c r="DX13" i="41"/>
  <c r="EH13" i="41" s="1"/>
  <c r="DX30" i="41"/>
  <c r="EH30" i="41" s="1"/>
  <c r="DX12" i="41"/>
  <c r="EH12" i="41" s="1"/>
  <c r="EJ17" i="41"/>
  <c r="DX24" i="41"/>
  <c r="EH24" i="41" s="1"/>
  <c r="EJ29" i="41"/>
  <c r="EJ25" i="41"/>
  <c r="EJ23" i="41"/>
  <c r="EI30" i="41"/>
  <c r="EJ16" i="41"/>
  <c r="DX22" i="41"/>
  <c r="EH22" i="41" s="1"/>
  <c r="DX16" i="41"/>
  <c r="EH16" i="41" s="1"/>
  <c r="EJ21" i="41"/>
  <c r="EJ28" i="41"/>
  <c r="EJ20" i="41"/>
  <c r="EI28" i="41"/>
  <c r="EJ18" i="41"/>
  <c r="EI29" i="41"/>
  <c r="DX21" i="41"/>
  <c r="EH21" i="41" s="1"/>
  <c r="DX20" i="41"/>
  <c r="EH20" i="41" s="1"/>
  <c r="DX28" i="41"/>
  <c r="EH28" i="41" s="1"/>
  <c r="DX23" i="41"/>
  <c r="EH23" i="41" s="1"/>
  <c r="DX17" i="41"/>
  <c r="EH17" i="41" s="1"/>
  <c r="EK13" i="41" l="1"/>
  <c r="EK24" i="41"/>
  <c r="EK23" i="41"/>
  <c r="EK18" i="41"/>
  <c r="EK22" i="41"/>
  <c r="EK27" i="41"/>
  <c r="EK14" i="41"/>
  <c r="EK26" i="41"/>
  <c r="EK31" i="41"/>
  <c r="EK16" i="41"/>
  <c r="EK17" i="41"/>
  <c r="EK30" i="41"/>
  <c r="EK25" i="41"/>
  <c r="EK21" i="41"/>
  <c r="EK29" i="41"/>
  <c r="EK12" i="41"/>
  <c r="EK20" i="41"/>
  <c r="EK15" i="41"/>
  <c r="EK28" i="41"/>
  <c r="EK19" i="41"/>
  <c r="DO31" i="41"/>
  <c r="DN31" i="41"/>
  <c r="DG31" i="41"/>
  <c r="DF31" i="41"/>
  <c r="DO30" i="41"/>
  <c r="DN30" i="41"/>
  <c r="DG30" i="41"/>
  <c r="DF30" i="41"/>
  <c r="DO29" i="41"/>
  <c r="DN29" i="41"/>
  <c r="DG29" i="41"/>
  <c r="DF29" i="41"/>
  <c r="DO28" i="41"/>
  <c r="DN28" i="41"/>
  <c r="DG28" i="41"/>
  <c r="DF28" i="41"/>
  <c r="DO27" i="41"/>
  <c r="DN27" i="41"/>
  <c r="DG27" i="41"/>
  <c r="DF27" i="41"/>
  <c r="DO26" i="41"/>
  <c r="DN26" i="41"/>
  <c r="DG26" i="41"/>
  <c r="DF26" i="41"/>
  <c r="DO25" i="41"/>
  <c r="DN25" i="41"/>
  <c r="DG25" i="41"/>
  <c r="DF25" i="41"/>
  <c r="DO24" i="41"/>
  <c r="DN24" i="41"/>
  <c r="DG24" i="41"/>
  <c r="DF24" i="41"/>
  <c r="DO23" i="41"/>
  <c r="DN23" i="41"/>
  <c r="DG23" i="41"/>
  <c r="DF23" i="41"/>
  <c r="DO22" i="41"/>
  <c r="DN22" i="41"/>
  <c r="DG22" i="41"/>
  <c r="DF22" i="41"/>
  <c r="DO21" i="41"/>
  <c r="DN21" i="41"/>
  <c r="DG21" i="41"/>
  <c r="DF21" i="41"/>
  <c r="DO20" i="41"/>
  <c r="DN20" i="41"/>
  <c r="DG20" i="41"/>
  <c r="DF20" i="41"/>
  <c r="DO19" i="41"/>
  <c r="DN19" i="41"/>
  <c r="DG19" i="41"/>
  <c r="DF19" i="41"/>
  <c r="DO18" i="41"/>
  <c r="DN18" i="41"/>
  <c r="DG18" i="41"/>
  <c r="DF18" i="41"/>
  <c r="DO17" i="41"/>
  <c r="DN17" i="41"/>
  <c r="DG17" i="41"/>
  <c r="DF17" i="41"/>
  <c r="DO16" i="41"/>
  <c r="DN16" i="41"/>
  <c r="DG16" i="41"/>
  <c r="DF16" i="41"/>
  <c r="DO15" i="41"/>
  <c r="DN15" i="41"/>
  <c r="DG15" i="41"/>
  <c r="DF15" i="41"/>
  <c r="DO14" i="41"/>
  <c r="DN14" i="41"/>
  <c r="DG14" i="41"/>
  <c r="DF14" i="41"/>
  <c r="DO13" i="41"/>
  <c r="DN13" i="41"/>
  <c r="DG13" i="41"/>
  <c r="DF13" i="41"/>
  <c r="DO12" i="41"/>
  <c r="DN12" i="41"/>
  <c r="DG12" i="41"/>
  <c r="DF12" i="41"/>
  <c r="CF12" i="41" l="1"/>
  <c r="CF13" i="41"/>
  <c r="CF14" i="41"/>
  <c r="CF15" i="41"/>
  <c r="CF16" i="41"/>
  <c r="CF17" i="41"/>
  <c r="CF18" i="41"/>
  <c r="CF19" i="41"/>
  <c r="CF20" i="41"/>
  <c r="CF21" i="41"/>
  <c r="CF22" i="41"/>
  <c r="CF23" i="41"/>
  <c r="CF24" i="41"/>
  <c r="CF25" i="41"/>
  <c r="CF26" i="41"/>
  <c r="CF27" i="41"/>
  <c r="CF28" i="41"/>
  <c r="CF29" i="41"/>
  <c r="CF30" i="41"/>
  <c r="CF31" i="41"/>
  <c r="CE31" i="41" l="1"/>
  <c r="CE30" i="41"/>
  <c r="CE29" i="41"/>
  <c r="CE28" i="41"/>
  <c r="CE27" i="41"/>
  <c r="CE26" i="41"/>
  <c r="CE25" i="41"/>
  <c r="CE24" i="41"/>
  <c r="CE23" i="41"/>
  <c r="CE22" i="41"/>
  <c r="CE21" i="41"/>
  <c r="CE20" i="41"/>
  <c r="CE19" i="41"/>
  <c r="CE18" i="41"/>
  <c r="CE17" i="41"/>
  <c r="CE16" i="41"/>
  <c r="CE15" i="41"/>
  <c r="CE14" i="41"/>
  <c r="CE13" i="41"/>
  <c r="CE12" i="41"/>
  <c r="E11" i="49" l="1"/>
  <c r="E10" i="49"/>
  <c r="E9" i="49"/>
  <c r="C9" i="49"/>
  <c r="E8" i="49"/>
  <c r="E7" i="49"/>
  <c r="E6" i="49"/>
  <c r="C6" i="49"/>
  <c r="E5" i="49"/>
  <c r="E4" i="49"/>
  <c r="E3" i="49"/>
  <c r="C3" i="49"/>
  <c r="D14" i="57"/>
  <c r="D14" i="56"/>
  <c r="E13" i="49" l="1"/>
  <c r="D12" i="57" l="1"/>
  <c r="J16" i="57"/>
  <c r="J14" i="57" s="1"/>
  <c r="D10" i="56"/>
  <c r="D12" i="56"/>
  <c r="J16" i="56"/>
  <c r="J14" i="56" s="1"/>
  <c r="D5" i="50"/>
  <c r="E3" i="50" s="1"/>
  <c r="N16" i="57"/>
  <c r="N14" i="57" s="1"/>
  <c r="L16" i="57"/>
  <c r="L14" i="57" s="1"/>
  <c r="D10" i="57"/>
  <c r="D8" i="57"/>
  <c r="D6" i="57"/>
  <c r="N16" i="56"/>
  <c r="N14" i="56" s="1"/>
  <c r="L16" i="56"/>
  <c r="L14" i="56" s="1"/>
  <c r="D8" i="56"/>
  <c r="D6" i="56"/>
  <c r="AH16" i="2"/>
  <c r="AH15" i="2"/>
  <c r="AH14" i="2"/>
  <c r="AH13" i="2"/>
  <c r="AH12" i="2"/>
  <c r="AH11" i="2"/>
  <c r="AH10" i="2"/>
  <c r="AH9" i="2"/>
  <c r="AH8" i="2"/>
  <c r="AH7" i="2"/>
  <c r="AH6" i="2"/>
  <c r="AH5" i="2"/>
  <c r="AH4" i="2"/>
  <c r="AH3" i="2"/>
  <c r="AH2" i="2"/>
  <c r="P11" i="2"/>
  <c r="P10" i="2"/>
  <c r="P9" i="2"/>
  <c r="P8" i="2"/>
  <c r="P7" i="2"/>
  <c r="P6" i="2"/>
  <c r="P5" i="2"/>
  <c r="P4" i="2"/>
  <c r="P3" i="2"/>
  <c r="P2" i="2"/>
  <c r="O11" i="2"/>
  <c r="O10" i="2"/>
  <c r="O9" i="2"/>
  <c r="O3" i="2"/>
  <c r="O4" i="2"/>
  <c r="O5" i="2"/>
  <c r="O6" i="2"/>
  <c r="O7" i="2"/>
  <c r="O8" i="2"/>
  <c r="O2" i="2"/>
  <c r="N8" i="56" l="1"/>
  <c r="L8" i="56"/>
  <c r="J8" i="56"/>
  <c r="L12" i="56"/>
  <c r="J12" i="56"/>
  <c r="N12" i="56"/>
  <c r="L8" i="57"/>
  <c r="J8" i="57"/>
  <c r="N8" i="57"/>
  <c r="J10" i="57"/>
  <c r="N10" i="57"/>
  <c r="L10" i="57"/>
  <c r="N10" i="56"/>
  <c r="J10" i="56"/>
  <c r="H19" i="56" s="1"/>
  <c r="L10" i="56"/>
  <c r="L12" i="57"/>
  <c r="J12" i="57"/>
  <c r="N12" i="57"/>
  <c r="N6" i="57"/>
  <c r="L6" i="57"/>
  <c r="J6" i="57"/>
  <c r="N6" i="56"/>
  <c r="L6" i="56"/>
  <c r="J6" i="56"/>
  <c r="E4" i="50"/>
  <c r="E5" i="50" s="1"/>
  <c r="L19" i="56" l="1"/>
  <c r="J19" i="57"/>
  <c r="L19" i="57"/>
  <c r="H19" i="57"/>
  <c r="J19" i="56"/>
  <c r="D20" i="56"/>
  <c r="D20" i="57"/>
</calcChain>
</file>

<file path=xl/sharedStrings.xml><?xml version="1.0" encoding="utf-8"?>
<sst xmlns="http://schemas.openxmlformats.org/spreadsheetml/2006/main" count="2357" uniqueCount="991">
  <si>
    <t>Identificador</t>
  </si>
  <si>
    <t>Enfoque</t>
  </si>
  <si>
    <t>Procesos</t>
  </si>
  <si>
    <t>Objetivo_Procesos</t>
  </si>
  <si>
    <t>Tipo_proceso</t>
  </si>
  <si>
    <t>Categorías_Gestión</t>
  </si>
  <si>
    <t>Categorías_Corrupción</t>
  </si>
  <si>
    <t>Preposiciones</t>
  </si>
  <si>
    <t>Tipo_riesgo</t>
  </si>
  <si>
    <t>Trámites_y_OPAs</t>
  </si>
  <si>
    <t>Otros_procesos_afectados</t>
  </si>
  <si>
    <t>Riesgos_estratégicos</t>
  </si>
  <si>
    <t>Agente_generador_internas</t>
  </si>
  <si>
    <t>Agente_generador_externas</t>
  </si>
  <si>
    <t>Debilidades</t>
  </si>
  <si>
    <t>Amenazas</t>
  </si>
  <si>
    <t>Probab_frecuencia</t>
  </si>
  <si>
    <t>Probabilidad_factibilidad</t>
  </si>
  <si>
    <t>x</t>
  </si>
  <si>
    <t>Escalas_probabilidad</t>
  </si>
  <si>
    <t>Escalas_impacto</t>
  </si>
  <si>
    <t>Respuestas</t>
  </si>
  <si>
    <t>Zonas_riesgo</t>
  </si>
  <si>
    <t>Propósito_probabilidad</t>
  </si>
  <si>
    <t>Propósito_impacto</t>
  </si>
  <si>
    <t>Evidencia</t>
  </si>
  <si>
    <t>Ejecución</t>
  </si>
  <si>
    <t>Mitiga_causas</t>
  </si>
  <si>
    <t>Detecta_efectos</t>
  </si>
  <si>
    <t>Calificación_control</t>
  </si>
  <si>
    <t>Ayudan_disminuir_probabilidad</t>
  </si>
  <si>
    <t>Ayudan_disminuir_impacto</t>
  </si>
  <si>
    <t>Líderes_Procesos</t>
  </si>
  <si>
    <t>Fecha_aprobacion</t>
  </si>
  <si>
    <t>Fechas_terminacion_acciones</t>
  </si>
  <si>
    <t>Gestión de procesos</t>
  </si>
  <si>
    <r>
      <rPr>
        <sz val="10"/>
        <rFont val="Arial"/>
        <family val="2"/>
      </rPr>
      <t>Asesoría Técnica y Proyectos en Materia TIC</t>
    </r>
  </si>
  <si>
    <t>Asesorar Técnicamente y formular Proyectos en materia TIC, para la ejecución del Plan Distrital de Desarrollo y las Políticas, Directrices y Lineamientos TIC en el Distrito Capital.</t>
  </si>
  <si>
    <t>Misional</t>
  </si>
  <si>
    <t>Decisiones erróneas o no acertadas</t>
  </si>
  <si>
    <t>Decisiones ajustadas a intereses propios o de terceros</t>
  </si>
  <si>
    <t>al</t>
  </si>
  <si>
    <t>Cumplimiento</t>
  </si>
  <si>
    <t>-- Trámites</t>
  </si>
  <si>
    <t>Todos los procesos en el Sistema de Gestión de Calidad</t>
  </si>
  <si>
    <t>Afectación de imagen institucional por la materialización de actos de corrupción.</t>
  </si>
  <si>
    <t>Financieros</t>
  </si>
  <si>
    <t>Sociales</t>
  </si>
  <si>
    <t>Se ha presentado más de una vez en el presente año (5)</t>
  </si>
  <si>
    <t>Es seguro que suceda (5)</t>
  </si>
  <si>
    <t>X</t>
  </si>
  <si>
    <t>Catastrófico (5)</t>
  </si>
  <si>
    <t>Sí</t>
  </si>
  <si>
    <t>Extrema</t>
  </si>
  <si>
    <t>Prevenir</t>
  </si>
  <si>
    <t>Detectar</t>
  </si>
  <si>
    <t>Completa</t>
  </si>
  <si>
    <t>Siempre</t>
  </si>
  <si>
    <t>Todas</t>
  </si>
  <si>
    <t>Todos</t>
  </si>
  <si>
    <t>Fuerte</t>
  </si>
  <si>
    <t>Directamente</t>
  </si>
  <si>
    <t>Jefe Oficina de la Alta Consejería Distrital de TIC</t>
  </si>
  <si>
    <t>Corrupción</t>
  </si>
  <si>
    <t>Asistencia, atención y reparación integral a víctimas del conflicto armado e implementación de acciones de memoria, paz y reconciliación en Bogotá</t>
  </si>
  <si>
    <t>Coordinar y gestionar la planeación, implementación y seguimiento a la Política Pública Distrital en materia de Asistencia, Atención y Reparación Integral a las víctimas del conflicto armado interno residentes en Bogotá D.C., contribuyendo con el restablecimiento de sus derechos, así como, la generación de acciones pedagógicas en materia de Memoria, Paz y Reconciliación.</t>
  </si>
  <si>
    <t>Delegación inadecuada</t>
  </si>
  <si>
    <t>Desvío de recursos físicos o económicos</t>
  </si>
  <si>
    <t>ante</t>
  </si>
  <si>
    <t>Imagen</t>
  </si>
  <si>
    <t>Suscripción y venta del registro distrital</t>
  </si>
  <si>
    <t>Procesos estratégicos en el Sistema de Gestión de Calidad</t>
  </si>
  <si>
    <t>Políticas públicas ineficaces.</t>
  </si>
  <si>
    <t>Personal</t>
  </si>
  <si>
    <t>Políticos</t>
  </si>
  <si>
    <t>Se presentó una vez en el presente año (4)</t>
  </si>
  <si>
    <t>Existe una alta posibilidad que suceda (4)</t>
  </si>
  <si>
    <t>Mayor (4)</t>
  </si>
  <si>
    <t>No</t>
  </si>
  <si>
    <t>Alta</t>
  </si>
  <si>
    <t>No es un control</t>
  </si>
  <si>
    <t>Incompleta</t>
  </si>
  <si>
    <t>Algunas veces</t>
  </si>
  <si>
    <t>La mayoría</t>
  </si>
  <si>
    <t>Moderado</t>
  </si>
  <si>
    <t>No disminuye</t>
  </si>
  <si>
    <t>Indirectamente</t>
  </si>
  <si>
    <t>Jefe de Oficina Alta Consejería para los Derechos de las Víctimas, Paz y Reconciliación</t>
  </si>
  <si>
    <r>
      <rPr>
        <sz val="10"/>
        <rFont val="Arial"/>
        <family val="2"/>
      </rPr>
      <t>Comunicación Pública</t>
    </r>
  </si>
  <si>
    <t>Formular lineamientos, directrices y/o estrategias en materia de comunicación pública para la secretaria general y entidades del distrito, que sirvan como marco de actuación comunicativa y permitan garantizar a los ciudadanos y grupos de valor, el derecho a distrito, que sirvan como marco de actuación comunicativa y permitan garantizar a los ciudadanos y grupos de valor, el derecho a informar y recibir información veraz e imparcial de las gestiones, tramites, servicios y logros del Gobierno Distrital, que promuevan mejoras en la cultura ciudadana, la convivencia y sentido de pertenencia y amor por la Ciudad.</t>
  </si>
  <si>
    <t>Estratégico</t>
  </si>
  <si>
    <t>Errores (fallas o deficiencias)</t>
  </si>
  <si>
    <t>Exceso de las facultades otorgadas</t>
  </si>
  <si>
    <t>con</t>
  </si>
  <si>
    <t>Tecnología</t>
  </si>
  <si>
    <t>Publicación de actos administrativos en el registro distrital</t>
  </si>
  <si>
    <t>Procesos misionales y estratégicos misionales en el Sistema de Gestión de Calidad</t>
  </si>
  <si>
    <t>Debilidades en el seguimiento al desarrollo de los proyectos priorizados por el Alcalde.</t>
  </si>
  <si>
    <t>Personas</t>
  </si>
  <si>
    <t>Se presentó al menos una vez en los últimos 2 años (3)</t>
  </si>
  <si>
    <t>Existe una posibilidad media que suceda (3)</t>
  </si>
  <si>
    <t>Moderado (3)</t>
  </si>
  <si>
    <t>Moderada</t>
  </si>
  <si>
    <t>No existe</t>
  </si>
  <si>
    <t>No se ejecuta</t>
  </si>
  <si>
    <t>Algunas</t>
  </si>
  <si>
    <t>Algunos</t>
  </si>
  <si>
    <t>Débil</t>
  </si>
  <si>
    <t>Jefe Oficina Consejería de Comunicaciones</t>
  </si>
  <si>
    <r>
      <rPr>
        <sz val="10"/>
        <rFont val="Arial"/>
        <family val="2"/>
      </rPr>
      <t>Contratación</t>
    </r>
  </si>
  <si>
    <t>Coordinar los procesos de contratación de bienes, servicios y obras, para el funcionamiento y el cumplimento de las metas y objetivos de la Secretaría General de la Alcaldía Mayor de Bogotá, mediante una gestión transparente, eficiente y oportuna.</t>
  </si>
  <si>
    <t>Apoyo operativo</t>
  </si>
  <si>
    <t>Incumplimiento legal</t>
  </si>
  <si>
    <t>Realización de cobros indebidos</t>
  </si>
  <si>
    <t>de</t>
  </si>
  <si>
    <t>-- Otros procedimientos administrativos</t>
  </si>
  <si>
    <t>Procesos misionales en el Sistema de Gestión de Calidad</t>
  </si>
  <si>
    <t>Limitar el posicionamiento a nivel internacional del Distrito Capital, debido a la gestión inadecuada de las oportunidades cooperación e internacionalización.</t>
  </si>
  <si>
    <t>Económicos</t>
  </si>
  <si>
    <t>Se presentó al menos una vez en los últimos 4 años (2)</t>
  </si>
  <si>
    <t>Alguna vez podría ocurrir (2)</t>
  </si>
  <si>
    <t>Menor (2)</t>
  </si>
  <si>
    <t>Baja</t>
  </si>
  <si>
    <t>Ninguna</t>
  </si>
  <si>
    <t>Ninguno</t>
  </si>
  <si>
    <t>Director(a) de Contratación</t>
  </si>
  <si>
    <r>
      <rPr>
        <sz val="10"/>
        <rFont val="Arial"/>
        <family val="2"/>
      </rPr>
      <t>Control Disciplinario</t>
    </r>
  </si>
  <si>
    <t>Lograr la notificación oportuna y ajustada a la normatividad de las decisiones administrativas y establecer los fallos absolutorios o condenatorios, ajustados a la normativa, los procedimientos y protocolos dispuestos por la Secretaría General, para estos efectos.</t>
  </si>
  <si>
    <t>Control</t>
  </si>
  <si>
    <t>Incumplimiento parcial de compromisos</t>
  </si>
  <si>
    <t>Tráfico de influencias</t>
  </si>
  <si>
    <t>durante</t>
  </si>
  <si>
    <t>Financiero</t>
  </si>
  <si>
    <t>Impresión de artes gráficas para las entidades del distrito capital</t>
  </si>
  <si>
    <t>Procesos de apoyo operativo en el Sistema de Gestión de Calidad</t>
  </si>
  <si>
    <t>Fallas en la prestación de los bienes y servicios que oferta la Secretaria General</t>
  </si>
  <si>
    <t>Estratégicos</t>
  </si>
  <si>
    <t>Tecnológicos</t>
  </si>
  <si>
    <t>Nunca o no se ha presentado en los últimos 4 años (1)</t>
  </si>
  <si>
    <t>Excepcionalmente ocurriría (1)</t>
  </si>
  <si>
    <t>Direccionamiento Estratégico</t>
  </si>
  <si>
    <t>Orientar estratégicamente a la Secretaria General en la planeación, ejecución, seguimiento y monitoreo de los resultados con miras al cumplimiento de la misión, visión, plan de desarrollo distrital y objetivos institucionales.</t>
  </si>
  <si>
    <t>Incumplimiento total de compromisos</t>
  </si>
  <si>
    <t>Uso indebido de información privilegiada</t>
  </si>
  <si>
    <t>en</t>
  </si>
  <si>
    <t>Operativo</t>
  </si>
  <si>
    <t>Visitas guiadas Archivo de Bogotá</t>
  </si>
  <si>
    <t>Procesos de control en el Sistema de Gestión de Calidad</t>
  </si>
  <si>
    <t>Gestión ineficaz para la simplificación, racionalización y virtualización de trámites, que limita el acceso y goce efectivo a los servicios, y desmejora el clima de negocios.</t>
  </si>
  <si>
    <t>Comunicación interna</t>
  </si>
  <si>
    <t>Medioambientales</t>
  </si>
  <si>
    <t>Jefe Oficina Asesora de Planeación</t>
  </si>
  <si>
    <t>Elaboración de Impresos y Registro Distrital</t>
  </si>
  <si>
    <t>Elaborar los impresos de artes gráficas requeridos por las entidades del Distrito Capital y garantizar la publicidad y transparencia de los actos administrativos con la publicación en el Registro Distrital.</t>
  </si>
  <si>
    <t>Interrupciones</t>
  </si>
  <si>
    <t>hacia</t>
  </si>
  <si>
    <t>Inscripción programas de formación virtual para servidores públicos del Distrito Capital</t>
  </si>
  <si>
    <t>Ningún otro proceso en el Sistema de Gestión de Calidad</t>
  </si>
  <si>
    <t>Cobertura limitada en los canales de interacción, que genera desconocimiento de la demanda de productos, bienes y servicios por parte de la ciudadanía.</t>
  </si>
  <si>
    <t>Infraestructura</t>
  </si>
  <si>
    <t>Comunicación externa</t>
  </si>
  <si>
    <t>Subdirector(a) de Imprenta Distrital</t>
  </si>
  <si>
    <t>Estrategia de Tecnologías de la Información y las Comunicaciones</t>
  </si>
  <si>
    <t>Elaborar e implementar el Plan Estratégico de Tecnologías de la Información y las Comunicaciones (PETI), basado en la arquitectura empresarial de tecnología de información, que facilite el desarrollo de la estrategia y de la gestión de la Secretaría General , como también permitir el oportuno acceso a la información requerida por la entidad y los grupos de interés, considerando criterios de confiabilidad, seguridad de la información, eficiencia y oportunidad.</t>
  </si>
  <si>
    <t>Omisión</t>
  </si>
  <si>
    <t>para</t>
  </si>
  <si>
    <t>-- Ningún trámite y/o procedimiento administrativo</t>
  </si>
  <si>
    <t>Subutilización de la infraestructura dispuesta para el aprovechamiento del ciudadano.</t>
  </si>
  <si>
    <t>Jefe Oficina de Tecnologías de la Información y las Comunicaciones</t>
  </si>
  <si>
    <r>
      <rPr>
        <sz val="10"/>
        <rFont val="Arial"/>
        <family val="2"/>
      </rPr>
      <t>Evaluación del Sistema de Control Interno</t>
    </r>
  </si>
  <si>
    <t>Realizar de manera efectiva, oportuna y eficiente las actividades de evaluación, aseguramiento, asesoría y fomento de autocontrol, en condiciones de independencia y objetividad, con el fin de apoyar el logro de los objetivos institucionales y el fortalecimiento de la gestión de riesgos, gobierno y control de conformidad con el plan anual de auditorías y la normativa vigente.</t>
  </si>
  <si>
    <t>Supervisión inapropiada</t>
  </si>
  <si>
    <t>sobre</t>
  </si>
  <si>
    <t>Falta de apropiación del modelo de gestión por procesos de la entidad, que genera insatisfacción a los grupos de valor de la Secretaria General.</t>
  </si>
  <si>
    <t>Jefe Oficina de Control Interno</t>
  </si>
  <si>
    <t>Fortalecimiento de la Administración y la Gestión Pública Distrital</t>
  </si>
  <si>
    <t>Fortalecer la Administración y Gestión pública Distrital a través de políticas, lineamientos, estrategias, estudios e investigaciones, orientadas a la modernización y mejora institucional.</t>
  </si>
  <si>
    <t>Incumplimiento o atraso en los programas, proyectos y gestión de la Secretaria General.</t>
  </si>
  <si>
    <t>Director Distrital de Desarrollo Institucional</t>
  </si>
  <si>
    <t>Gestión, Administración y Soporte de infraestructura y Recursos tecnológicos</t>
  </si>
  <si>
    <t>Garantizar la identificación, configuración, instalación, conectividad y seguridad en equipos y activos de información de la Secretaría General, manteniendo la disponibilidad de los recursos de tecnología de información y comunicaciones para soportar los procesos de la Entidad, asegurando la confidencialidad, disponibilidad e integridad de la información, atendiendo oportunamente los requerimientos de los usuarios internos y externos relativos a los requerimientos de soporte tecnológico.</t>
  </si>
  <si>
    <t>Debilidades en las acciones de articulación interinstitucional que afectan las acciones para la modernización de la infraestructura física del Distrito.</t>
  </si>
  <si>
    <t>Gestión de la Función Archivística y del Patrimonio Documental del Distrito Capital</t>
  </si>
  <si>
    <t>Dirigir y coordinar la gestión y divulgación de la función archivística y del patrimonio documental del Distrito Capital, con el fin de propender la gestión del conocimiento y el acceso a la información por parte de la ciudadanía y los grupos de interés, así como la propender la gestión del conocimiento y el acceso a la información por parte de la ciudadanía y los grupos de interés, así como la gestión administrativa, transparencia y buen gobierno de la Administración Distrital.</t>
  </si>
  <si>
    <t>Pérdida del conocimiento institucional, que genera obsolescencia de la gestión.</t>
  </si>
  <si>
    <t>Director(a) del Archivo de Bogotá</t>
  </si>
  <si>
    <r>
      <rPr>
        <sz val="10"/>
        <rFont val="Arial"/>
        <family val="2"/>
      </rPr>
      <t>Gestión de Políticas Públicas Distritales</t>
    </r>
  </si>
  <si>
    <t>Orientar el cumplimiento del ciclo de Políticas Públicas definido por la Secretaría Distrital de Planeación y establecer los parámetros para emitir lineamientos técnicos, de modo que las dependencias competentes cuenten con un único estándar para generar éstos productos, en cumplimiento de la misionalidad de la Secretaría General.</t>
  </si>
  <si>
    <t>Limitada disponibilidad de los canales de comunicación e interacción con la ciudadanía, que impide visualizar la transparencia en la gestión distrital.</t>
  </si>
  <si>
    <t>Subsecretario(a) Técnico(a)</t>
  </si>
  <si>
    <t>Gestión de Recursos Físicos</t>
  </si>
  <si>
    <t>Administrar los bienes de propiedad de la Secretaría General de la Alcaldía Mayor de Bogotá D.C., o por los que sea legalmente responsable, para apoyar el desarrollo y gestión de las dependencias de la Entidad, a través de la identificación, custodia, seguimiento y control de los mismos.</t>
  </si>
  <si>
    <t>Dificultades de la implementación del ERP no evidenciadas, desde el ejercicio de monitoreo, a cargo de la Secretaria General.</t>
  </si>
  <si>
    <t>Subdirector(a) de Servicios Administrativos</t>
  </si>
  <si>
    <r>
      <rPr>
        <sz val="10"/>
        <rFont val="Arial"/>
        <family val="2"/>
      </rPr>
      <t>Gestión de Seguridad y Salud en el Trabajo</t>
    </r>
  </si>
  <si>
    <t>Gestionar la seguridad y salud en el trabajo de los servidores(as) públicos(as) de la entidad, contratistas y visitantes, para minimizar la ocurrencia de incidentes, accidentes de trabajo, enfermedades laborales y los riesgos que puedan afectar su calidad de vida y fomentar una cultura encaminada al cuidado personal, mediante la adopción de hábitos de vida saludable, promoviendo la salud, previniendo la enfermedad y preparándolos ante situaciones de emergencia.</t>
  </si>
  <si>
    <t>Ambiente laboral desfavorable.</t>
  </si>
  <si>
    <t>Director(a) de Talento Humano</t>
  </si>
  <si>
    <t>Gestión de Servicios Administrativos</t>
  </si>
  <si>
    <t>Disponer de los recursos necesarios para garantizar la prestación de los servicios de apoyo administrativo para el cumplimiento de los objetivos de la Secretaría General de la Alcaldía Mayor de Bogotá D.C, y la gestión de todas las dependencias que la componen.</t>
  </si>
  <si>
    <t>Imagen institucional desmejorada por la deficiente divulgación, en materia de acciones, decisiones y resultados de la gestión del Distrito Capital.</t>
  </si>
  <si>
    <t>Subdirector Servicios Administrativos</t>
  </si>
  <si>
    <t>Gestión del Sistema Distrital de Servicio a la Ciudadanía</t>
  </si>
  <si>
    <t>Implementar los lineamientos de la Política Pública Distrital de Servicio a la Ciudadanía, facilitando al ciudadano(a), el acceso a la oferta institucional de trámites y servicios, al ejercicio de los derechos y al mejoramiento del clima de negocios, de forma efectiva, amable y oportuna a través de los canales de interacción, para contribuir al bienestar y calidad de vida de la Ciudadanía en el Distrito Capital.</t>
  </si>
  <si>
    <t>-- Todos los riesgos estratégicos</t>
  </si>
  <si>
    <t>Subsecretario(a) de Servicio a la Ciudadanía</t>
  </si>
  <si>
    <r>
      <rPr>
        <sz val="10"/>
        <rFont val="Arial"/>
        <family val="2"/>
      </rPr>
      <t>Gestión Documental Interna</t>
    </r>
  </si>
  <si>
    <t>Gestionar el flujo documental de la entidad con fin de asegurar la preservación de la memoria institucional, la eficiencia administrativa, la transparencia y el acceso a la información, mediante la implementación de políticas, directrices y lineamientos para la planificación, manejo y organización de los documentos producidos y recibidos por la entidad.</t>
  </si>
  <si>
    <t>-- Ningún riesgo estratégico</t>
  </si>
  <si>
    <r>
      <rPr>
        <sz val="10"/>
        <rFont val="Arial"/>
        <family val="2"/>
      </rPr>
      <t>Gestión Estratégica de Talento Humano</t>
    </r>
  </si>
  <si>
    <t>Construir capital humano con el diseño e implementación de buenas prácticas y acciones críticas que contribuyan al cumplimiento de las metas organizacionales a través de la atracción, desarrollo y retención del mejor talento humano posible, que tenga en su ADN una cultura basada en el trabajo en equipo, el empoderamiento y la orientación hacia la innovación, así como garantizar la aplicación del trabajo digno y decente con el propósito de aportar positivamente a la gestión de la reputación gubernamental de la administración pública distrital. De igual manera, apoyar la administración efectiva, eficaz y eficiente del Gabinete Distrital y de los servidores (as) públicos (as) que el Alcalde Mayor nombre o designe, de conformidad con las competencias que asisten a la dependencia.</t>
  </si>
  <si>
    <t>Director(a) Técnico(a) de Talento Humano</t>
  </si>
  <si>
    <r>
      <rPr>
        <sz val="10"/>
        <rFont val="Arial"/>
        <family val="2"/>
      </rPr>
      <t>Gestión Financiera</t>
    </r>
  </si>
  <si>
    <t>Verificar, registrar, controlar y evaluar las operaciones financieras con cargo al presupuesto asignado a la entidad, para garantizar su adecuado manejo y la oportuna y transparente rendición de cuentas.</t>
  </si>
  <si>
    <t>Subdirector Financiero</t>
  </si>
  <si>
    <r>
      <rPr>
        <sz val="10"/>
        <rFont val="Arial"/>
        <family val="2"/>
      </rPr>
      <t>Gestión Jurídica</t>
    </r>
  </si>
  <si>
    <t>Atender las necesidades de carácter legal, propendiendo por la aplicación de la normatividad vigente a cada uno de los procedimientos que se desarrollan en el marco jurídico, defensa institucional y representación judicial y extrajudicial de la Secretaría General.</t>
  </si>
  <si>
    <r>
      <rPr>
        <sz val="10"/>
        <rFont val="Arial"/>
        <family val="2"/>
      </rPr>
      <t>Internacionalización de Bogotá</t>
    </r>
  </si>
  <si>
    <t>Establecer y realizar acciones de cooperación, relacionamiento estratégico, proyección y posicionamiento de la ciudad, en el ámbito internacional, fundamentado en la gestión del conocimiento.</t>
  </si>
  <si>
    <t>Director(a) de la Dirección Distrital de Relaciones Internacionales</t>
  </si>
  <si>
    <t>Fuente del riesgo</t>
  </si>
  <si>
    <t>Internas</t>
  </si>
  <si>
    <t>Externas</t>
  </si>
  <si>
    <t>Valoración antes de controles</t>
  </si>
  <si>
    <t>TOTAL</t>
  </si>
  <si>
    <t>Valoración después de controles</t>
  </si>
  <si>
    <t>Gestión del Cambio</t>
  </si>
  <si>
    <t>Descripción de los cambios efectuados</t>
  </si>
  <si>
    <t>Tratamiento del riesgo</t>
  </si>
  <si>
    <t>Fecha de registro</t>
  </si>
  <si>
    <t>Causas y efectos</t>
  </si>
  <si>
    <t>Instrumentos posiblemente afectados</t>
  </si>
  <si>
    <t>Análisis (antes de controles)</t>
  </si>
  <si>
    <t>Análisis (después de controles)</t>
  </si>
  <si>
    <t>Acciones frente a la valoración después de controles</t>
  </si>
  <si>
    <t>Acciones de contingencia</t>
  </si>
  <si>
    <t>Categoría</t>
  </si>
  <si>
    <t>Otros procesos del Sistema de Gestión de Calidad</t>
  </si>
  <si>
    <t>Explicación de la valoración</t>
  </si>
  <si>
    <t>Opción de manejo</t>
  </si>
  <si>
    <t>Fecha de cambio</t>
  </si>
  <si>
    <t>Aspecto(s) que cambiaron</t>
  </si>
  <si>
    <t>MAPA DE RIESGOS INSTITUCIONAL</t>
  </si>
  <si>
    <t>Etiquetas de fila</t>
  </si>
  <si>
    <t>Total general</t>
  </si>
  <si>
    <t>Oficina Asesora de Planeación</t>
  </si>
  <si>
    <t>Oficina de Consejería de Comunicaciones</t>
  </si>
  <si>
    <t>Dirección de Talento Humano</t>
  </si>
  <si>
    <t xml:space="preserve"> Oficina de Tecnologías de la Información y las Comunicaciones</t>
  </si>
  <si>
    <t>Subsecretaría de Servicio a la Ciudadanía</t>
  </si>
  <si>
    <t>Dirección Distrital de Desarrollo Institucional</t>
  </si>
  <si>
    <t>Subdirección de Imprenta Distrital</t>
  </si>
  <si>
    <t>Dirección Distrital de Archivo de Bogotá</t>
  </si>
  <si>
    <t>Dirección Distrital de Relaciones Internacionales</t>
  </si>
  <si>
    <t>Alta Consejería Distrital de Tecnologías de Información y Comunicaciones - TIC</t>
  </si>
  <si>
    <t>Alta Consejería para los Derechos de las Víctimas, la Paz y la Reconciliación</t>
  </si>
  <si>
    <t>Subsecretaría Técnica</t>
  </si>
  <si>
    <t>Dirección de Contratación</t>
  </si>
  <si>
    <t>Subdirección Financiera</t>
  </si>
  <si>
    <t>Subdirección de Servicios Administrativos</t>
  </si>
  <si>
    <t xml:space="preserve"> Oficina Asesora de Jurídica</t>
  </si>
  <si>
    <t xml:space="preserve"> Oficina de Control Interno </t>
  </si>
  <si>
    <t xml:space="preserve"> Oficina de Control Interno Disciplinario</t>
  </si>
  <si>
    <t>Dependencias</t>
  </si>
  <si>
    <t>Área</t>
  </si>
  <si>
    <t>No. Riesgos</t>
  </si>
  <si>
    <t>Total General</t>
  </si>
  <si>
    <t>Total Corrupción</t>
  </si>
  <si>
    <t>Tipo de Riesgo</t>
  </si>
  <si>
    <t>%</t>
  </si>
  <si>
    <t>IMPACTO</t>
  </si>
  <si>
    <t>PROBABILIDAD</t>
  </si>
  <si>
    <t>Alto</t>
  </si>
  <si>
    <t>Extremo</t>
  </si>
  <si>
    <t>Control Disciplinario</t>
  </si>
  <si>
    <t>Evaluación del Sistema de Control Interno</t>
  </si>
  <si>
    <t>Gestión Financiera</t>
  </si>
  <si>
    <t>Gestión Jurídica</t>
  </si>
  <si>
    <t>Número de riesgos</t>
  </si>
  <si>
    <t>VALORACIÓN ANTES DE CONTROLES (Número de riesgos)</t>
  </si>
  <si>
    <t>VALORACIÓN DESPUÉS DE CONTROLES (Número de riesgos)</t>
  </si>
  <si>
    <t>7868 Desarrollo institucional para una gestión pública eficiente</t>
  </si>
  <si>
    <t>7869 Implementación del modelo de gobierno abierto, accesible e incluyente de Bogotá</t>
  </si>
  <si>
    <t>Subsecretaría Distrital de Fortalecimiento Institucional</t>
  </si>
  <si>
    <t>Proceso / Proyecto de inversión</t>
  </si>
  <si>
    <t>Objetivos estratégicos asociados</t>
  </si>
  <si>
    <t>Procesos / Proyectos de inversión</t>
  </si>
  <si>
    <t>Objetivo</t>
  </si>
  <si>
    <t>Alcance u objetivos específicos</t>
  </si>
  <si>
    <t>Líder de proceso o Gerente de proyecto</t>
  </si>
  <si>
    <t>Tipo de proceso o proyecto</t>
  </si>
  <si>
    <t>Acciones frente a las características de los controles</t>
  </si>
  <si>
    <t>Descripción del riesgo</t>
  </si>
  <si>
    <t>Riesgo estratégico</t>
  </si>
  <si>
    <t>Efectos (consecuencias)</t>
  </si>
  <si>
    <t>Trámites, OPA's y consultas asociados</t>
  </si>
  <si>
    <t>Proyectos de inversión asociados</t>
  </si>
  <si>
    <t>Probabilidad inherente</t>
  </si>
  <si>
    <t>Impacto inherente</t>
  </si>
  <si>
    <t>Valoración inherente</t>
  </si>
  <si>
    <t>Probabilidad residual</t>
  </si>
  <si>
    <t>Valoración residual</t>
  </si>
  <si>
    <t>Actividad clave o fase del proyecto</t>
  </si>
  <si>
    <t>Clasificación o tipo de riesgo</t>
  </si>
  <si>
    <t>Valor porcentual probabilidad inherente</t>
  </si>
  <si>
    <t>Valor porcentual impacto inherente</t>
  </si>
  <si>
    <t>Valor porcentual probabilidad residual</t>
  </si>
  <si>
    <t>impacto residual</t>
  </si>
  <si>
    <t>Valor porcentual impacto residual</t>
  </si>
  <si>
    <t>Acciones (características):
Probabilidad
---------------
Impacto</t>
  </si>
  <si>
    <t>Producto (acciones características)</t>
  </si>
  <si>
    <t>Fecha de inicio (acciones características)</t>
  </si>
  <si>
    <t>Fecha de terminación (acciones características)</t>
  </si>
  <si>
    <t>Acciones (valoración):
Probabilidad
---------------
Impacto</t>
  </si>
  <si>
    <t>Responsable de ejecución (acciones características)</t>
  </si>
  <si>
    <t>Responsable de ejecución (acciones valoración)</t>
  </si>
  <si>
    <t>Producto (acciones valoración)</t>
  </si>
  <si>
    <t>Fecha de inicio (acciones valoración)</t>
  </si>
  <si>
    <t>Fecha de terminación (acciones valoración)</t>
  </si>
  <si>
    <t>Acciones contingencia</t>
  </si>
  <si>
    <t>Responsable de ejecución (acciones contingencia)</t>
  </si>
  <si>
    <t>Producto (acciones contingencia)</t>
  </si>
  <si>
    <t>Baja (2)</t>
  </si>
  <si>
    <t>Leve (1)</t>
  </si>
  <si>
    <t>Muy baja (1)</t>
  </si>
  <si>
    <t>Media (3)</t>
  </si>
  <si>
    <t>Alta (4)</t>
  </si>
  <si>
    <t>Muy alta (5)</t>
  </si>
  <si>
    <t>Posibilidad de afectación reputacional</t>
  </si>
  <si>
    <t>Posibilidad de afectación económica (o presupuestal)</t>
  </si>
  <si>
    <t>Oficina de Alta Consejería Distrital de Tecnologías de Información y Comunicaciones - TIC</t>
  </si>
  <si>
    <t>Oficina de Alta Consejería de Paz, Víctimas y Reconciliación</t>
  </si>
  <si>
    <t>Oficina Consejería de Comunicaciones</t>
  </si>
  <si>
    <t>Oficina de Tecnologías de la Información y las Comunicaciones</t>
  </si>
  <si>
    <t>Oficina de Control Interno</t>
  </si>
  <si>
    <t>xxx</t>
  </si>
  <si>
    <t xml:space="preserve"> </t>
  </si>
  <si>
    <t>Usuarios, productos y prácticas</t>
  </si>
  <si>
    <t xml:space="preserve">- -- Ningún trámite y/o procedimiento administrativo
</t>
  </si>
  <si>
    <t xml:space="preserve">
_______________
</t>
  </si>
  <si>
    <t xml:space="preserve">
_______________
</t>
  </si>
  <si>
    <t>Identificación del riesgo
Análisis antes de controles
Análisis de controles
Análisis después de controles
Tratamiento del riesgo</t>
  </si>
  <si>
    <t xml:space="preserve">Creación mapa de riesgos </t>
  </si>
  <si>
    <t xml:space="preserve">
Análisis antes de controles
Análisis de controles
Análisis después de controles
</t>
  </si>
  <si>
    <t xml:space="preserve">De acuerdo con la metodología del DAFP, se realizaron las explicaciones requeridas, agregando la explicación del riesgo y la valoración antes y después de controles.
Se identificaron acciones detectivas
Se crearon acciones de plan de contingencia </t>
  </si>
  <si>
    <t xml:space="preserve">
Análisis antes de controles
</t>
  </si>
  <si>
    <t>Se atendieron las recomendaciones de la retroalimentación del monitoreo de riesgos, modificando la calificación de probabilidad de factibilidad a frecuencia, disminuyendo de posible a rara vez. Para lo anterior, se cuenta con el respaldo de los registros del procedimiento 1210200-PR-306 resguardados en las carpetas de los Proyectos de la Oficina, los reportes a los monitoreos de riesgos, y los informes de Auditoría Interna y Externa.</t>
  </si>
  <si>
    <t xml:space="preserve">Identificación del riesgo
</t>
  </si>
  <si>
    <t>- Se incluye el proyecto de inversión 1111 “Fortalecimiento de la economía, el gobierno y la ciudad digital de Bogotá D.C. “
- Se definen las perspectivas para los efectos ya identificados.
- Valoración de la Probabilidad: Se incluyen las evidencias faltantes de la vigencia 2016-2019 y las evidencias de la vigencia 2020.</t>
  </si>
  <si>
    <t xml:space="preserve">
Análisis de controles
</t>
  </si>
  <si>
    <t>- Se eliminaron las actividades de control detectivas asociadas al procedimiento de auditorias internas de gestión PR-006 y al procedimiento de Auditorías Internas de Calidad PR-361</t>
  </si>
  <si>
    <t>Se realiza la calificación del riesgo por frecuencia la cual es: "Nunca o no se ha presentado durante los últimos 4 años". Asimismo, se registran las evidencias que registran su elección para la vigencia 2020.</t>
  </si>
  <si>
    <t xml:space="preserve">Identificación del riesgo
Análisis de controles
</t>
  </si>
  <si>
    <t xml:space="preserve">Se realizan ajustes menores a las actividades de control preventivas (PC#5),(PC#7)  y detectiva (PC#8). </t>
  </si>
  <si>
    <t>Se actualiza el contexto de la gestión del proceso.
Se ajusta la identificación del riesgo.
Se define la probabilidad por exposición.
Se ajustó la redacción y evaluación de los controles según los criterios definidos.
Se incluyeron los controles correctivos.
Se ajustaron las acciones de contingencia.</t>
  </si>
  <si>
    <t/>
  </si>
  <si>
    <t xml:space="preserve">
</t>
  </si>
  <si>
    <t>Posibilidad de afectación económica (o presupuestal) por sanción de un ente de control o ente regulador, debido a decisiones ajustadas a intereses propios o de terceros en la ejecución de Proyectos en materia TIC y Transformación digital, para obtener dádivas o beneficios</t>
  </si>
  <si>
    <t>Fraude interno</t>
  </si>
  <si>
    <t xml:space="preserve">- Presiones o motivaciones individuales, sociales o colectivas, que inciten a realizar conductas contrarias al deber ser.
</t>
  </si>
  <si>
    <t xml:space="preserve">- Ningún otro proceso en el Sistema de Gestión de Calidad
</t>
  </si>
  <si>
    <t xml:space="preserve">- No aplica
</t>
  </si>
  <si>
    <t>El proceso estima que el riesgo se ubica en una zona extrema, aunque el riesgo no se ha materializado en los últimos cuatro años, sin embargo, ante su materialización, podrían presentarse efectos significativos, señalados en la encuesta del Departamento Administrativo de la Función Pública.</t>
  </si>
  <si>
    <t>Se tienen dos actividades que actúan como puntos de control para prevención y detección del riesgo sin embargo, la zona con y sin controles permanece constante, ubicándose en zona extrema (1.5)</t>
  </si>
  <si>
    <t>Reducir</t>
  </si>
  <si>
    <t>Ejecución y administración de procesos</t>
  </si>
  <si>
    <t>3. Consolidar una gestión pública eficiente, a través del desarrollo de capacidades institucionales, para contribuir a la generación de valor público.</t>
  </si>
  <si>
    <t xml:space="preserve">- Todos los procesos en el Sistema de Gestión de Calidad
</t>
  </si>
  <si>
    <t>Creación del mapa de riesgos del proceso.</t>
  </si>
  <si>
    <t xml:space="preserve">
Análisis de controles
Tratamiento del riesgo</t>
  </si>
  <si>
    <t>Identificación del riesgo
Análisis de controles
Tratamiento del riesgo</t>
  </si>
  <si>
    <t>Identificación del riesgo
Tratamiento del riesgo</t>
  </si>
  <si>
    <t>Creación del riesgo</t>
  </si>
  <si>
    <t xml:space="preserve">- Sanción por parte de un ente de control u otro ente regulador.
- Pérdida de credibilidad en los procesos de contratación que adelanta la Secretaría General.
- Incumplimiento de las metas y objetivos institucionales, afectando el cumplimiento en la metas regionales.
- Interrupción de las labores del proceso en pro del ajuste de los documentos y estudios previos.
- Detrimento patrimonial  por deficiencias en las estimación del costo total del proceso contractual.
</t>
  </si>
  <si>
    <t xml:space="preserve">- 7873 Fortalecimiento de la capacidad institucional de la Secretaría General
</t>
  </si>
  <si>
    <t>- Director(a) de Contratación
- Director(a) de Contratación
- Director(a) de Contratación
- Director(a) de Contratación</t>
  </si>
  <si>
    <t xml:space="preserve">
Análisis antes de controles
Análisis de controles
Análisis después de controles
Tratamiento del riesgo</t>
  </si>
  <si>
    <t xml:space="preserve">- Constante actualización de directrices Nacionales y Distritales que no surten suficientes procesos de socialización. 
- Dificultades en la gestión por la respuesta de requerimientos dispendiosos por parte de entes de control, etc., lo que impide una gestión oportuna a los temas que se están desarrollando en la etapa precontractual, contractual y postcontractual.
- Presiones o motivaciones individuales, sociales o colectivas que inciten a realizar conductas contrarias al deber ser
</t>
  </si>
  <si>
    <t>Se realizó el cambio de operativo a cumplimiento, teniendo en cuenta la finalidad y enfoque de la supervisión; ya que no solo incluye, la vigilancia del cumplimiento contractual, sino que busca proteger la moralidad administrativa, de prevenir la ocurrencia de actos de corrupción y de tutelar la transparencia de la actividad contractual. 
Así mismo, se puede establecer en la descripción de los riesgos (3), (4), (5) y (6) no solo acciones de carácter eminentemente operativo, sino también administrativo, técnico, financiero, y de cumplimiento normativo; para lo cual debe ser descrito con suficiencia dentro del marco de una tipología de riesgo de cumplimiento.
Finalmente, la contratación estatal es el cumplimiento de los fines estatales; la continua y eficiente prestación de los servicios públicos y la efectividad de los derechos de los administrados tal y como lo consagra el Artículo 3 de la Ley 80 de 1993 que establece: “DE LOS FINES DE LA CONTRATACION ESTATAL. Los servidores públicos tendrán en consideración que al celebrar contratos y con la ejecución de los mismos, las entidades buscan el cumplimiento de los fines estatales, la continua y eficiente prestación de los servicios públicos y la efectividad de los derechos e intereses de los administrados que colaboran con ellas en la consecución de dichos fines. Los particulares, por su parte, tendrán en cuenta al celebrar y ejecutar contratos con las entidades estatales que, además de la obtención de utilidades cuya protección garantiza el Estado, colaboran con ellas en el logro de sus fines y cumplen una función social que, como tal, implica obligaciones”.</t>
  </si>
  <si>
    <t>Posibilidad de afectación reputacional por pérdida de la confianza ciudadana en la gestión contractual de la Entidad, debido a decisiones ajustadas a intereses propios o de terceros durante la etapa precontractual con el fin de celebrar un contrato</t>
  </si>
  <si>
    <t xml:space="preserve">- Debilidad de las estrategias de sensibilización y apropiación de las normas, directrices, modelos y sistemas
- Alta rotación de personal generando retrasos en la curva de aprendizaje.
- Falta de pericia  técnica, financiera y jurídica en la estructuración de los documentos y estudios previos por parte de las áreas técnicas.
- Falta de aplicación de guías, manuales y procedimientos por parte de las áreas técnicas enfocados a la estructuración y/o revisión de documentos en la etapa precontractual, contractual y postcontractual
- Falta de valores y sentido pertenencia de los servidores públicos que laboran en la entidad
- Intereses propios o de terceros para cometer actos de corrupción a cambio de dinero
- Utilización de la jerarquía y de la autoridad para desviar u omitir los procedimientos al interior de la entidad
</t>
  </si>
  <si>
    <t>Se determina la probabilidad (1Muy baja) ya que el riesgo no se ha presentado en los últimos cuatro años. El impacto (5 catastrófico) obedece a que de materializarse el riesgo, se estaría incumpliendo con los principios de la contratación estatal y la selección objetiva de los posibles proveedores de bienes, obras o servicios, afectando la transparencia de dichos procesos.</t>
  </si>
  <si>
    <t>Se determina la probabilidad (1 muy baja) ya que la ejecución de los controles han evitado la materialización del riesgo. El impacto se mantiene en (5 catastrófico) ya que los riesgos de corrupción no se desplazan en la escala de impacto. Es probable que los oferentes que se presenten a los procesos de selección, cumplan con los criterios técnicos, jurídicos y financieros establecidos, por lo cual no es posible detectar con facilidad el direccionamiento hacia un tercero. De presentarse, es posible que no se obtenga la calidad del producto o servicio esperado.</t>
  </si>
  <si>
    <t xml:space="preserve">Se realizó un cambio en el nombre del riesgo, de acuerdo con la nueva metodología que incluye distintas categorías.
Se realizó la valoración antes de controles, teniendo en cuenta frecuencia y el impacto.
Se fortalecieron los controles de acuerdo con la probabilidad de materialización del riesgo.
Se propuso un plan de mejoramiento que conlleva a una mitigación oportuna del riesgo.
Se propuso un plan de contingencia frente a la materialización del riesgo. </t>
  </si>
  <si>
    <t xml:space="preserve">
Tratamiento del riesgo</t>
  </si>
  <si>
    <t>Se actualiza la fecha de terminación del plan de mejoramiento (AP 18), teniendo en cuenta las fechas establecidas en el aplicativo SIG.</t>
  </si>
  <si>
    <t>Se dio precisión sobre la actividad clave en la identificación del riesgo
Se identificó el proyecto de inversión posiblemente afectado con la posible materialización del riesgo
Se ajusto la calificación del diseño de control
Se incluyen perspectivas para los efectos(consecuencias) identificados
Se realiza la calificación del impacto del riesgo mediante al botón "perspectivas de impacto".
Se ajusta la penalización para los controles que requieren fortalecerse según el atributo de responsabilidad, ya que se incorporarán en los procedimientos que lo requieren.
Se sustraen las acciones ejecutadas a 2019.
Se identifica la necesidad de reducir el riesgo, por tanto se identifica y se formula el plan de tratamiento, consistente en dos acciones preventivas</t>
  </si>
  <si>
    <t>Se incluyó en la evidencia del control la "Hoja de verificación y control de documentos para procesos de selección de oferentes 4231000-FT-959" estipulada en los procedimientos de  4231000-PR-284 "Mínima cuantía" y 4231000-PR-339 "Selección Pública de Oferentes"</t>
  </si>
  <si>
    <t xml:space="preserve">
Análisis antes de controles
Análisis de controles
Tratamiento del riesgo</t>
  </si>
  <si>
    <t>Se adelantó el análisis de los controles, pasando de "MODERADO" a fuerte, teniendo en cuenta que en 2020 se encontraba un control débil al no estar documentado en el procedimiento. Nos obstante se actualizó el procedimiento y a la fecha se encuentra documentado, por lo que pasa a  ser "FUERTE"
Se actualizan las actividades de tratamiento de los riesgos para 2021</t>
  </si>
  <si>
    <t xml:space="preserve">Se modificó la asociación del riesgo al proyecto de inversión específico, que se puede afectar posiblemente, en caso de materializarse el riesgo. 
Se retiraron los controles detectivos de la auditoría de gestión y de calidad del riesgo en los controles detectivos
Se realizó reprogramación de las fechas de inicio de las acciones de tratamiento definidas para la vigencia 2021
Se incluyeron las acciones de tratamiento  definidas en  la vigencia del 2020 para fortalecer la gestión del riesgo según la valoración, con la fecha de finalización modificada,  de acuerdo a la reprogramación realizada en el aplicativo SIG, con fecha de finalización en la vigencia del 2021.
</t>
  </si>
  <si>
    <t>Se actualiza el contexto de la gestión del proceso.
Se ajusta la identificación del riesgo, ampliando el alcance a los procesos disciplinarios ordinarios.
Se incluye el riesgo errores (fallas o deficiencias) en la conformación del expediente disciplinario, junto con sus controles y demás características.
Se define la probabilidad por frecuencia.
Se ajustó la calificación del impacto.
Se ajustó la redacción y evaluación de los controles según los criterios definidos.
Se incluyeron los controles correctivos
Se ajustaron las acciones de contingencia.
Se definieron acciones de tratamiento.</t>
  </si>
  <si>
    <t>Posibilidad de afectación económica (o presupuestal) por fallo en firme de detrimento patrimonial por parte de entes de control, debido a  la realización de cobros indebidos durante la ejecución del contrato con el propósito de no evidenciar un posible incumplimiento de las obligaciones contractuales</t>
  </si>
  <si>
    <t xml:space="preserve">- Debilidad de las estrategias de sensibilización y apropiación de las normas, directrices, modelos y sistemas
- Alta rotación de personal generando retrasos en la curva de aprendizaje.
- Debilidades en la adopción de los lineamientos y procedimientos existentes que en materia de supervisión se han dado.
- Falta de conocimiento en el manejo de las herramientas contractuales existentes para adelantar los procesos y hacer seguimiento a los contratos que celebre la entidad.
- Falta de valores y sentido pertenencia de los servidores públicos que laboran en la entidad
- Intereses propios o de terceros para cometer actos de corrupción a cambio de dinero
- Utilización de la jerarquía y de la autoridad para desviar u omitir los procedimientos al interior de la entidad
</t>
  </si>
  <si>
    <t xml:space="preserve">- Sanción por parte de un ente de control u otro ente regulador.
- Pérdida de credibilidad en los procesos de contratación que adelanta la Secretaría General.
- Incumplimiento de las metas y objetivos institucionales, afectando el cumplimiento en la metas regionales.
- Interrupción de las labores del proceso en pro del ajuste de los documentos y estudios previos.
- Detrimento patrimonial por la utilización de recursos financieros para pagar servicios o productos que no cumplen con los requisitos técnicos solicitados en el marco de la ejecución del contrato
</t>
  </si>
  <si>
    <t>Se determina la probabilidad (1 muy baja) ya que el riesgo no se ha materializado en los últimos 4 años. El impacto (5 catastrófico) obedece a que de materializarse el riesgo, se estaría incumpliendo con los principios de la contratación estatal y se afecta directamente los recursos invertidos para el mejoramiento de la gestión de la entidad.</t>
  </si>
  <si>
    <t>La probabilidad (1 muy baja) se mantiene ya que las actividades de control preventivas y detectivas han evitado la materialización del riesgo. El impacto se mantiene en (5 catastrófico) ya que los riesgos de corrupción no se desplazan en la escala de impacto; sin embargo, los controles detectivos existentes son fuertes. Es poco probable que el supervisor del contrato y/o convenio, no adelante la debida gestión en la función de la supervisión debido a sobornos y extorsión para cubrir un posible incumplimiento de alguna obligación contractual, pero de presentarse, existiría un detrimento patrimonial que disminuiría notablemente la transparencia en la ejecución de los contratos.</t>
  </si>
  <si>
    <t xml:space="preserve">- Director de Contratación 
_______________
</t>
  </si>
  <si>
    <t>Se ajustó la actividad clave según lo descrito en el proceso.
Se identificó el proyecto de inversión posiblemente afectado con la posible materialización del riesgo
Se incluyen perspectivas para los efectos(consecuencias) identificados
Se realiza la calificación del impacto del riesgo mediante al botón "perspectivas de impacto".
Se ajustó la redacción de la actividad del control frente a la probabilidad, en el sentido que se visibilizó el Manual de Contratación de la Entidad
Se sustraen las acciones ejecutadas a 2019.
Se identifica la necesidad de reducir el riesgo, por tanto se identifica y se formula el plan de tratamiento, consistente en una acción preventiva</t>
  </si>
  <si>
    <t>Se actualizaron las acciones para el tratamiento de los riesgos a nivel preventivo.</t>
  </si>
  <si>
    <t xml:space="preserve">Se modificó la asociación del riesgo al proyecto de inversión específico, que se puede afectar posiblemente, en caso de materializarse el riesgo. 
Se incluyó una evidencia en el control detectivo del riesgo la cual se encuentra documentada en el procedimiento 42321000-PR-022 Liquidación de contrato/convenio.
Se retiraron los controles detectivos de la auditoría de gestión y de calidad del riesgo en los controles detectivos
</t>
  </si>
  <si>
    <t xml:space="preserve">
Teniendo en cuenta el perfil del proyecto de inversión  7873, se elimina la asociación del mismo en la fila 60, ya que las actividades de control del riesgo  no  guardan  relación con las medidas de mitigación de los  riesgos del proyecto de inversión. </t>
  </si>
  <si>
    <t xml:space="preserve">Identificación del riesgo </t>
  </si>
  <si>
    <t xml:space="preserve">- Presiones o motivaciones individuales, sociales o colectivas que inciten a realizar conductas contrarias al deber ser.
- Presión o exigencias por parte de personas interesadas o motivación individual en el resultado del proceso disciplinario.
</t>
  </si>
  <si>
    <t xml:space="preserve">- Configuración y decreto de la prescripción y/o caducidad de la acción disciplinaria.
- Daño a la imagen institucional por impunidad disciplinaria.
- Investigación disciplinaria por parte del ente de control correspondiente por eventual impunidad disciplinaria.
</t>
  </si>
  <si>
    <t>El proceso estima que el riesgo se ubica en una zona alta, debido a que el riesgo no se ha materializado en los últimos cuatro años, sin embargo, ante su materialización, podrían presentarse los efectos significativos, señalados en la encuesta del Departamento Administrativo de la Función Pública.</t>
  </si>
  <si>
    <t>El proceso estima que el riesgo se ubica en una zona alta, debido a que los controles establecidos son los adecuados y la calificación de los criterios es satisfactoria, ubicando el riesgo en la escala de probabilidad mas baja, y ante su materialización, podrían disminuirse los efectos, aplicando las acciones de contingencia, sin embargo, el impacto no disminuye en riesgos de corrupción.</t>
  </si>
  <si>
    <t>Se cambió el enfoque del riesgo, se encontraba dentro de los riesgos de gestión, ahora está dentro de los riesgos de corrupción del proceso
Se analizan y se ajustan causas internas y externas de acuerdo a las fortalezas, oportunidades, debilidades y amenazas identificadas por el proceso y de acuerdo al nuevo enfoque del riesgo.
Se analiza y realiza la nueva evaluación de frecuencia e impacto de acuerdo al nuevo enfoque del riesgo y conforme a la nueva herramienta de gestión de riesgos
Se incluyeron nuevas actividades de control que implican la actualización de los dos procedimientos: Procedimiento Proceso Verbal Disciplinario y Procedimiento Proceso Ordinario Disciplinario, lo cual está contenido en la Acción de mejora No. 4
Se incluyó plan de contingencia para el riesgo</t>
  </si>
  <si>
    <t>Se corrige error en la descripción de los controles teniendo en cuenta que no se identificó el procedimiento que lo contiene, además de que el control no puede ser preventivo y correctivo a la vez, por tanto, se elimina la información incompleta que quedó como control detectivo en el mapa de riesgos inicial.
Se ajusta la información relacionada con la acción de mejora No. 4 de acuerdo con lo registrado en el aplicativo del SIG.
Las acciones formuladas para fortalecer los controles se trasladan al campo de acciones por valoración</t>
  </si>
  <si>
    <t>Identificación del riesgo
Análisis antes de controles
Tratamiento del riesgo</t>
  </si>
  <si>
    <t>Se actualiza el contexto de la gestión del proceso.
Se analizan los proyectos de inversión que posiblemente se afecten con la materialización del riesgo.
Se revisó y ajustó la información de causas internas, externas y efectos.
Se ajustó la calificación de la encuesta para corrupción manteniendo el mismo impacto.
Se calificó el impacto por perspectivas.
Se establecen acciones de tratamiento a 2020 producto de la valoración después de controles.</t>
  </si>
  <si>
    <t>Se ajusta la tipología del riesgo pasando de operativo a cumplimiento.
Se suprimen los controles detectivos institucionales, asociados con la realización de auditorías internas de gestión y de calidad, y se incluyen controles propios del proceso.</t>
  </si>
  <si>
    <t>Se define la propuesta de acciones de tratamiento a ejecutar durante la vigencia 2021.</t>
  </si>
  <si>
    <t xml:space="preserve">Se indica que el riesgo no tiene proyectos de inversión  vigentes asociados
Se incluye la acción preventiva # 21, según el aplicativo 
</t>
  </si>
  <si>
    <t>Se modificó la totalidad de las actividades de control en cuanto a su diseño, teniendo en cuenta la actualización de los procedimientos Proceso Ordinario Disciplinario 2210113-PR-007 y Proceso Disciplinario Verbal  2210113-PR-008.
Se reprograma la acción de tratamiento de tipo preventiva #21, relacionada con la modificación de los procedimientos Proceso Ordinario Disciplinario 2210113-PR-007 y Proceso Disciplinario Verbal  2210113-PR-008.</t>
  </si>
  <si>
    <t>Identificación del riesgo
Análisis de controles
Análisis después de controles
Tratamiento del riesgo</t>
  </si>
  <si>
    <t>Se actualiza el contexto de la gestión del proceso.
Se ajusta la identificación del riesgo.
Se ajustó la redacción y evaluación de los controles según los criterios definidos.
Se incluyeron los controles correctivos.
Se ajustaron las acciones de contingencia.
Se definieron acciones de tratamiento.</t>
  </si>
  <si>
    <t xml:space="preserve">Identificación del riesgo
Análisis antes de controles
Análisis de controles
Análisis después de controles
</t>
  </si>
  <si>
    <t>Identificación del riesgo
Análisis antes de controles
Análisis de controles
Tratamiento del riesgo</t>
  </si>
  <si>
    <t xml:space="preserve">
Análisis antes de controles
Tratamiento del riesgo</t>
  </si>
  <si>
    <t>Creación del mapa de riesgos.</t>
  </si>
  <si>
    <t xml:space="preserve">
Análisis de controles
Análisis después de controles
</t>
  </si>
  <si>
    <t xml:space="preserve">- Constante actualización de directrices Nacionales y Distritales, que puedan afectar o limitar el proceso auditor
</t>
  </si>
  <si>
    <t>Posibilidad de afectación reputacional por uso indebido de información privilegiada para beneficio propio o de un tercero, debido a debilidades en el proceder ético del auditor</t>
  </si>
  <si>
    <t xml:space="preserve">- Debilidades en el proceder ético del auditor
- Debilidad de las estrategias de sensibilización y apropiación de las normas, directrices, modelos y sistemas
</t>
  </si>
  <si>
    <t xml:space="preserve">- Pérdida de confianza de la labor de la Oficina de Control Interno
</t>
  </si>
  <si>
    <t xml:space="preserve">- Jefe de la Oficina de Control Interno
_______________
</t>
  </si>
  <si>
    <t>- Reportar el presunto hecho de Posibilidad de afectación reputacional por uso indebido de información privilegiada para beneficio propio o de un tercero, debido a debilidades en el proceder ético del auditor al operador disciplinario, y a la Oficina Asesora de Planeación en el informe de monitoreo en caso que tenga fallo.
- Retirar al auditor del trabajo que está realizando, si durante esa auditoria se materializa el riesgo
- Actualizar el mapa de riesgos Evaluación del Sistema de Control Interno</t>
  </si>
  <si>
    <t>- Jefe Oficina de Control Interno
- Jefe de la Oficina de Control Interno
- Jefe Oficina de Control Interno</t>
  </si>
  <si>
    <t>- Notificación realizada del presunto hecho de Posibilidad de afectación reputacional por uso indebido de información privilegiada para beneficio propio o de un tercero, debido a debilidades en el proceder ético del auditor al operador disciplinario, y reporte de monitoreo a la Oficina Asesora de Planeación en caso que el riesgo tenga fallo definitivo.
- Comunicación de la reasignación
- Mapa de riesgo  Evaluación del Sistema de Control Interno, actualizado.</t>
  </si>
  <si>
    <t xml:space="preserve">Creación del mapa de riesgos.  </t>
  </si>
  <si>
    <t>Se ajusta el nombre del riesgo, las causas internas y externas (incluyendo las DOFA) y complementan las consecuencias.
Se califica la probabilidad por frecuencia.
Se califica el impacto según la última encuesta DAFP.
Se ajusta la valoración inherente a Alta en atención a la aplicación de la metodología DAFP en su última versión, y que este riesgo no se ha materializado (probabilidad 1 rara vez, impacto 4 mayor).
Se modifican las actividades de control y se califican.
Se ajusta la valoración residual a Alta en atención a la calificación de las actividades de control (probabilidad 1 rara vez, impacto 4 mayor).
Se establecen acciones por valoración y se definen acciones de contingencia.</t>
  </si>
  <si>
    <t xml:space="preserve">Se actualiza el contexto de la gestión del proceso.
Se analizan los proyectos de inversión que posiblemente se afecten con la materialización del riesgo.
Se revisó y ajustó la información de causas internas, externas y efectos.
Se ajustó la calificación de la encuesta para corrupción manteniendo el mismo impacto.
Se calificó el impacto por perspectivas.
Se establecen acciones de tratamiento a 2020 producto de la valoración después de controles
</t>
  </si>
  <si>
    <t>Se ajusta la tipología del riesgo pasando de operativo a cumplimiento.
Se incluye la actividad de control para ""revisar la suscripción y/o renovación del compromiso de ética por parte del auditor</t>
  </si>
  <si>
    <t>Se define la propuesta de acciones de tratamiento a ejecutar durante la vigencia 2021</t>
  </si>
  <si>
    <t>Se indica que el riesgo no tiene proyectos de inversión vigentes asociados.
Se incluyen las acciones de tratamiento en el marco de la acción preventiva No 28</t>
  </si>
  <si>
    <t>Se redefine el riesgo, según la guía del DAFP.
Se define una acción de tratamiento.
Este riesgo absorbe el riesgo de corrupción: "Decisiones ajustadas a intereses propios o de terceros al Omitir la comunicación de hechos irregulares conocidos por la Oficina de Control Interno, para obtener beneficios a los que no haya lugar"</t>
  </si>
  <si>
    <t xml:space="preserve">- Procesos misionales en el Sistema de Gestión de Calidad
</t>
  </si>
  <si>
    <t xml:space="preserve">- Procesos de apoyo operativo en el Sistema de Gestión de Calidad
</t>
  </si>
  <si>
    <t xml:space="preserve">Identificación del riesgo
Análisis antes de controles
Análisis después de controles
</t>
  </si>
  <si>
    <t xml:space="preserve">Se incluyeron los proyectos de inversión que se pueden ver afectados.
En efectos se actualiza la perspectiva.
Se actualiza el análisis antes de los controles.
Se actualiza explicación después de los controles. </t>
  </si>
  <si>
    <t>Actualización de controles de acuerdo a las nuevas versiones de procedimientos.</t>
  </si>
  <si>
    <t>Se realiza actualización con respecto a categoría "Sin asociación a los proyectos de inversión"</t>
  </si>
  <si>
    <t>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t>
  </si>
  <si>
    <t xml:space="preserve">- Dificultad en la articulación de actividades comunes a las dependencias.
- La información de entrada que se requiere para desarrollar las actividades no es completa o de calidad.
- Omisión o incumplimiento de procedimientos para agilizar trámites.
- Ingreso intencional de información errónea para lograr beneficios personales.
</t>
  </si>
  <si>
    <t xml:space="preserve">- Presiones o motivaciones individuales, sociales o colectivas que inciten a realizar conductas contrarias al deber ser.
- Conflicto de Intereses por Amiguismo o Clientelismo
</t>
  </si>
  <si>
    <t xml:space="preserve">- Pérdida o hurto de bienes muebles.
- Sanción por parte del ente de control u otro ente regulador.
- Interrupción de operaciones internas de un (1) día.
- Bienes sin cubrimiento de pólizas.
- Ingreso de bienes con características diferentes a las contratadas.
- Pérdida de la imagen o credibilidad institucional.
- Investigaciones disciplinarias, fiscales y/o penales.
</t>
  </si>
  <si>
    <t>La valoración antes de controles bajó la probabilidad del riesgo de improbable a muy baja por frecuencia; sin embargo, en la escala de impacto continúa como Alta, es decir podría tener una perdida de la información que critica puede ser recuperada de forma parcial o incompleta.</t>
  </si>
  <si>
    <t>- Reportar el presunto hecho de 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al operador disciplinario, y a la Oficina Asesora de Planeación en el informe de monitoreo en caso que tenga fallo.
- Revisar las inconsistencias presentadas.
- Realizar el reporte al responsable del proceso.
- Realizar las gestiones pertinentes para corregir las inconsistencias presentadas.
- Actualizar el mapa de riesgos Gestión de Recursos Físicos</t>
  </si>
  <si>
    <t>- Notificación realizada del presunto hecho de 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al operador disciplinario, y reporte de monitoreo a la Oficina Asesora de Planeación en caso que el riesgo tenga fallo definitivo.
- Evidencia de reunión o acta de revisión.
- Reporte de inconsistencias
- Documentos con las gestiones efectuadas.
- Mapa de riesgo  Gestión de Recursos Físicos, actualizado.</t>
  </si>
  <si>
    <t xml:space="preserve">Se definen algunos controles como detectivos. Lo que permitió el ajuste de la matriz de valoración después de controles en la escala de impacto de moderado a menor. De igual forma, la zona resultante cambio de moderada a baja. Se elabora plan de contingencia. </t>
  </si>
  <si>
    <t>Identificación del riesgo
Análisis antes de controles
Análisis después de controles
Tratamiento del riesgo</t>
  </si>
  <si>
    <t xml:space="preserve">Se incluyó una causa externa "Cambios constantes en la normativa vigente" y se eliminó la debilidad del "Debe implementarse plan de contingencia en caso de materializarse un riesgo" dentro del contexto. 
Al calificar la probabilidad de riesgos por frecuencia, disminuyó la probabilidad de probable a rara vez y bajo la zona resultante de extrema a alta. 
Disminuye la probabilidad del cuadrante 2 al 1.
Se incluyó la acción No. 1 de la acción correctiva No. 36 en todas las actividades de control. </t>
  </si>
  <si>
    <t xml:space="preserve">Se incluyeron los proyectos de inversión que se pueden ver afectados.
Se ajustaron las causas internas, externas y efectos
En efectos se actualiza la perspectiva.
</t>
  </si>
  <si>
    <t>Se realizo cambio en la identificación del riesgo con respecto a cambio de proceso a de corrupción.
Se realizo cambio en el nombre del riesgo.
Se cambio el análisis antes de controles
Se cambio el análisis después de controles</t>
  </si>
  <si>
    <t>Se realizó cambió de la identificación del riesgo
Se actualizaron los análisis antes de controles
se actualizaron los análisis después de controles
se creó acción preventiva para tratamiento del riesgo
Eliminación de auditorias como controles preventivos</t>
  </si>
  <si>
    <t>Se realiza actualización con respecto a categoría "Sin asociación a los proyectos de inversión"
Se realiza cargue de acción preventiva</t>
  </si>
  <si>
    <t>Se actualiza mapa de riesgos incluyendo las acciones preventivas vigentes #819 y #820 registradas en la herramienta CHIE.</t>
  </si>
  <si>
    <t>Se actualiza el contexto de la gestión del proceso.
Se ajusta la identificación del riesgo, ampliando el alcance con respecto a la nueva metodología.
Se incluye el riesgo errores (fallas o deficiencias) en el ingreso y/o salida de bienes, junto con sus controles y demás características.
Se define la probabilidad por exposición.
Se ajustó la calificación del impacto.
Se ajustó la redacción y evaluación de los controles según los criterios definidos.
Se incluyeron los controles correctivos.
Se ajustaron las acciones de contingencia.</t>
  </si>
  <si>
    <t>Posibilidad de afectación económica (o presupuestal) por inoportunidad en la información, debido a desvío de recursos físicos o económicos en por el escaso seguimiento y control de la información de los bienes de propiedad de la entidad, con el fin de obtener beneficios a nombre propio o de un tercero</t>
  </si>
  <si>
    <t xml:space="preserve">- Desviación de recursos públicos.
- Detrimento patrimonial.
- Investigaciones disciplinarias, fiscales y/o penales.
- Pérdida de la imagen o credibilidad institucional.
- Inoportunidad para la correcta investigación de posibles hechos de corrupción.
- Inoportunidad para reporte a las aseguradoras.
</t>
  </si>
  <si>
    <t>- Reportar el presunto hecho de Posibilidad de afectación económica (o presupuestal) por inoportunidad en la información, debido a desvío de recursos físicos o económicos en por el escaso seguimiento y control de la información de los bienes de propiedad de la entidad, con el fin de obtener beneficios a nombre propio o de un tercero al operador disciplinario, y a la Oficina Asesora de Planeación en el informe de monitoreo en caso que tenga fallo.
- Reporta el presunto hecho de desvío de recursos físicos o económicos durante el seguimiento y control de la verificación realizada hacia los bienes de propiedad de la entidad a las Oficina de Control Interno Disciplinario y Subsecretaría Corporativa para la toma de decisiones que se consideren pertinentes.
- Solicitar informe con modo, tiempo y lugar de los hechos relacionados con el presunto desvío de recursos físicos 
- Actualizar el mapa de riesgos Gestión de Recursos Físicos</t>
  </si>
  <si>
    <t>- Notificación realizada del presunto hecho de Posibilidad de afectación económica (o presupuestal) por inoportunidad en la información, debido a desvío de recursos físicos o económicos en por el escaso seguimiento y control de la información de los bienes de propiedad de la entidad, con el fin de obtener beneficios a nombre propio o de un tercero al operador disciplinario, y reporte de monitoreo a la Oficina Asesora de Planeación en caso que el riesgo tenga fallo definitivo.
- Informe de los hechos enviado mediante memorando o correo electrónico a la Oficina de Control Interno Disciplinario y Subsecretaría Corporativa.
- Informe de los hechos 
- Mapa de riesgo  Gestión de Recursos Físicos, actualizado.</t>
  </si>
  <si>
    <t>Definición del plan de contingencia.</t>
  </si>
  <si>
    <t>Se incluyó una causa externa "Cambios constantes en la normativa vigente".
Al calificar la probabilidad de riesgos por frecuencia, disminuyó la probabilidad de probable a rara vez y en consecuencia bajo la zona resultante de extrema a alta. 
La calificación de probabilidad bajó a rara vez (cuadrante 2 a 1)</t>
  </si>
  <si>
    <t>Se actualizó el análisis después de controles
Eliminación de auditorias como controles preventivos</t>
  </si>
  <si>
    <t>Se actualiza el contexto de la gestión del proceso.
Se ajusta la identificación del riesgo, ampliando el alcance con respecto a la nueva metodología.
Se incluye el riesgo errores (fallas o deficiencias) en el control y seguimiento de bienes, junto con sus controles y demás características.
Se define la probabilidad por exposición.
Se ajustó la calificación del impacto.
Se ajustó la redacción y evaluación de los controles según los criterios definidos.
Se incluyeron los controles correctivos.
Se ajustaron las acciones de contingencia.</t>
  </si>
  <si>
    <t>5. Fortalecer la prestación del servicio a la ciudadanía con oportunidad, eficiencia y transparencia, a través del uso de la tecnología y la cualificación de los servidores.</t>
  </si>
  <si>
    <t>Creación y aprobación del mapa de riesgos del proceso Gestión del Sistema Distrital de Servicio a la Ciudadanía</t>
  </si>
  <si>
    <t xml:space="preserve">- Desconocimiento por parte de algunos funcionarios acerca de las funciones de la entidad y elementos de la plataforma estratégica.
</t>
  </si>
  <si>
    <t>Se ajustan los controles detectivos y preventivos en coherencia con la actualización del procedimiento Administración del Modelo Multicanal de Servicio a la Ciudadanía (2213300-PR-036) versión 15.</t>
  </si>
  <si>
    <t xml:space="preserve">- Presiones o motivaciones de los ciudadanos que incitan al servidor público a realizar conductas contrarias al deber ser.
</t>
  </si>
  <si>
    <t>Se ajustó proyectos de inversión posiblemente afectados, teniendo en cuenta que el riesgo no esta asociado a los riesgos del proyecto de inversión.
Se ajustó acción de tratamiento de acuerdo con lo registrado en el aplicativo SIG.</t>
  </si>
  <si>
    <t>Posibilidad de afectación reputacional por pérdida de credibilidad y confianza en la Secretaría General, debido a realización de cobros indebidos durante la prestación del servicio en el canal presencial de la Red CADE dispuesto para el servicio a la ciudadanía</t>
  </si>
  <si>
    <t xml:space="preserve">- Alta rotación de personal generando retrasos en la curva de aprendizaje.
- Debilidades en la comunicación clara y unificada en diferentes niveles de la entidad.
</t>
  </si>
  <si>
    <t xml:space="preserve">- Procesos de control en el Sistema de Gestión de Calidad
</t>
  </si>
  <si>
    <t>El proceso estima que el riesgo se ubica en una zona alta, debido a que el riesgo se presentó al menos una vez en los últimos cuatro años, sin embargo, ante su materialización, podrían presentarse los efectos significativos, señalados en la encuesta del Departamento Administrativo de la Función Pública.</t>
  </si>
  <si>
    <t>El proceso estima que el riesgo se ubica en una zona alta, debido a que los controles establecidos son los adecuados y la calificación de los criterios es satisfactoria, ubicando el riesgo en la escala de probabilidad más baja, y ante su materialización, podrían disminuirse los efectos, aplicando las acciones de contingencia, sin embargo, el impacto no disminuye en riesgos de corrupción.</t>
  </si>
  <si>
    <t xml:space="preserve">- Gestores de transparencia e integridad de la Dirección del Sistema Distrital de Servicio a la Ciudadana.
_______________
</t>
  </si>
  <si>
    <t xml:space="preserve">Se analizan y se ajustan causas internas y externas de acuerdo a las fortalezas, oportunidades, debilidades y amenazas identificadas por el proceso.
Se analiza y actualiza la evaluación de la frecuencia e impacto de acuerdo a la nueva herramienta de gestión de riesgos
Se califica la probabilidad por frecuencia
Se actualiza la valoración del riesgo antes y después de controles, quedando en zona de riesgo moderada
Se incluye plan de tratamiento y plan de contingencia </t>
  </si>
  <si>
    <t>Se modifica la redacción de explicación del riesgo, debido a que la interacción persé no genera la materialización del riesgo.
En causas internas solo se incluye: Debilidad en la aplicación de los puntos de control. El conocimiento de los valores y el código de integridad no aseguran que no se materialice el riesgo de corrupción. En causas externas se crea Presiones o motivaciones de los ciudadanos que incitan al servidor público a realizar conductas contrarias al deber ser.
La probabilidad se incrementa en dos cuadrantes de acuerdo al análisis realizado según información de los últimos dos años, pasando a moderado y valoración moderada
En el análisis de controles se ajusta la redacción de los controles, acorde a lo establecido en el  procedimiento 036 e instructivo 064.
Se modifica la frecuencia, ya que en la operación los profesionales responsables de punto (PRP) ejercen los controles diariamente y no por demanda. 
Se actualiza la fecha de terminación de la acción según aplicativo SIG</t>
  </si>
  <si>
    <t>Se identificó el proyecto de inversión posiblemente afectado con la materialización del riesgo
Se incluyen perspectivas para los efectos(consecuencias) identificados
Se realiza la calificación del impacto del riesgo mediante al botón "perspectivas de impacto".
Se cambia la causa "Debilidades en la aplicación de los puntos de control - precisar contexto, ver guía" por "Intereses Personales"
Se modifica la frecuencia, debido a que un hallazgo de la Oficina de Control Interno, se presentó  hace más de tres años, se modifican las evidencias
Teniendo en cuenta que se presenta la necesidad de reducir el riesgo, se identifica y se formula el plan de tratamiento, consistente en una acción preventiva</t>
  </si>
  <si>
    <t>Se asoció el nuevo proyecto de inversión 7870 "Servicio a la ciudadanía, moderno, eficiente y de calidad".
Se eliminaron los controles detectivos  asociados a los procedimientos de auditoria de gestión y auditorias de calidad, atendiendo a la observación realizadas por la Oficina de Control  Interno. Se identifico un control detectivo propio  del proceso.</t>
  </si>
  <si>
    <t>Se ajustó la fecha de finalización de la acción "Realizar sensibilización sobre el código de integridad a los servidores del canal presencial Red CADE", de acuerdo con la fecha de cierre de la acción en el aplicativo SIG.</t>
  </si>
  <si>
    <t>Se ajustó proyectos de inversión posiblemente afectados, teniendo en cuenta que el riesgo no esta asociado a los riesgos del proyecto de inversión.
Se incluyó actividad de control preventivo mensual por parte de los responsables de punto de atención.
Se incluyó actividad de control detectivo bimestral por parte del Director del Sistema Distrital de Servicio a la Ciudadanía.
Se ajustó acción de tratamiento de acuerdo con lo registrado en el aplicativo SIG.</t>
  </si>
  <si>
    <t>Se ajustan los controles detectivos y preventivos en coherencia con la actualización del procedimiento Administración del Modelo Multicanal de Servicio a la Ciudadanía (2213300-PR-036) versión 14.
Se ajusta la fecha de inicio de la Acción Preventiva # 31, de acuerdo con la información registrada en los aplicativos SIG y CHIE.</t>
  </si>
  <si>
    <t>Se actualiza el contexto de la gestión del proceso.
Se ajusta la identificación del riesgo.
Se ajusta la calificación del impacto.
Se ajusta la redacción y evaluación de los controles según los criterios definidos.
Se incluyeron los controles correctivos.
Se define acción de contingencia.</t>
  </si>
  <si>
    <t>Posibilidad de afectación reputacional por pérdida de confianza de las entidades que prestan el servicio  a la ciudadanía, debido a decisiones ajustadas a intereses propios o de terceros al realizar el seguimiento y monitoreo a las entidades participantes en los puntos de atención</t>
  </si>
  <si>
    <t xml:space="preserve">- Generación de reprocesos y desgaste administrativo.
- Investigaciones disciplinarias, fiscales y/o penales.
- Percepción negativa de la Ciudadanía frente a la entidad.
</t>
  </si>
  <si>
    <t>El proceso estima que el riesgo se ubica en una zona moderada, debido a que el riesgo no se ha presentado durante los últimos cuatro años, sin embargo, ante su materialización, podrían presentarse los efectos significativos, señalados en la encuesta del Departamento Administrativo de la Función Pública.</t>
  </si>
  <si>
    <t>El proceso estima que el riesgo se ubica en una zona moderada, debido a que los controles establecidos son los adecuados y la calificación de los criterios es satisfactoria, ubicando el riesgo en la escala de probabilidad más baja, y ante su materialización, podrían disminuirse los efectos, aplicando las acciones de contingencia, sin embargo, el impacto no disminuye en riesgos de corrupción.</t>
  </si>
  <si>
    <t xml:space="preserve">- Gestor de integridad de la Dirección Distrital de Calidad del Servicio.
_______________
</t>
  </si>
  <si>
    <t xml:space="preserve">- Servidores de la DDCS sensibilizados en el Código de Integridad
_______________
</t>
  </si>
  <si>
    <t xml:space="preserve">Se analizan y se ajustan causas internas y externas de acuerdo a las fortalezas, oportunidades, debilidades y amenazas identificadas por el proceso.
Se cambia la redacción del riesgo de acuerdo a la nueva guía de gestión del riesgo
Se analiza y actualiza la evaluación de la frecuencia e impacto de acuerdo a la nueva herramienta de gestión de riesgos
Se califica la probabilidad por frecuencia
Se actualiza la valoración del riesgo quedando en zona de riesgo moderada (anteriormente baja) 
Se ajusta la valoración residual a moderada (anteriormente baja) 
Se incluye plan de contingencia 
Se incorpora acción preventiva No. 44 existente en el SIG, debido a que corresponde a una actividad de control para el riesgo
</t>
  </si>
  <si>
    <t>Se realiza actualización en la redacción de la actividad preventiva; específicamente, en la fuente de información, debido a que se modificó el  Procedimiento Seguimiento y Medición de Servicio a la Ciudadanía 2212200-PR-044 a su versión 12.
Se da cumplimiento a la actividad para fortalecer al riesgo, respecto de la documentación de un nuevo punto de control
Se actualiza la fecha de terminación de la acción según aplicativo SIG</t>
  </si>
  <si>
    <t>Identificación del riesgo
Análisis después de controles
Tratamiento del riesgo</t>
  </si>
  <si>
    <t>Se identificó el proyecto de inversión posiblemente afectado con la posible materialización del riesgo
Se incluyen perspectivas para los efectos(consecuencias) identificados
Se realiza la calificación del impacto del riesgo mediante al botón "perspectivas de impacto".
Teniendo en cuenta que se presenta la necesidad de reducir el riesgo, se identifica y se formula el plan de tratamiento, consistente en una acción preventiva</t>
  </si>
  <si>
    <t>Se ajustaron los controles preventivos acorde a la versión actualizada del procedimiento. _x000D_
Se retiraron  los controles detectivos atendiendo a la observación realizada por la Oficina de Control Interno relacionada con los controles asociados a los procedimientos de auditorías de gestión y auditorias de calidad. 
Se asoció el nuevo proyecto de inversión 7870 "Servicio a la ciudadanía, moderno, eficiente y de calidad".
Se eliminaron los controles detectivos  asociados a los procedimientos de auditoria de gestión y auditorias de calidad, atendiendo a la observación realizadas por la Oficina de Control  Interno. Se identifico un control detectivo propio  del proceso.</t>
  </si>
  <si>
    <t xml:space="preserve">
Se ajustó la periodicidad de la actividad de control de mensual a bimestral, esto con el fin de alinear la gestión del riesgo con lo estipulado en el procedimiento (2212200-PR-044).
Se ajustó la fecha de finalización de la acción "Realizar sensibilización sobre el código de integridad a los servidores de la Dirección Distrital de Calidad del Servicio", de acuerdo con la fecha de cierre de la acción en el aplicativo SIG.
</t>
  </si>
  <si>
    <t>Se actualiza el contexto de la gestión del proceso.
Se ajusta la identificación del riesgo.
Se ajusta la calificación del impacto.
Se ajusta la redacción y evaluación de los controles según los criterios definidos.
Se incluyeron los controles correctivos..</t>
  </si>
  <si>
    <t>Creación del Riesgo</t>
  </si>
  <si>
    <t xml:space="preserve">Se ajusto actividad clave de acuerdo al ajuste realizado en la caracterización del proceso con relación al cambio de nombre del procedimiento.
Se realizó la calificación de la probabilidad del riesgo por frecuencia.
Se ajustó la valoración obtenida antes y después de controles, de acuerdo con el resultado obtenido.
Se ajustó la descripción de las actividades de control de acuerdo al ajuste realizado en los puntos de control de los procedimientos.
Se ajustaron las fechas de terminación de las acciones acorde con las fechas del aplicativo SIG.  </t>
  </si>
  <si>
    <t>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t>
  </si>
  <si>
    <t xml:space="preserve">- Presentar una situación de conflicto de intereses y no manifestarla
- Debilidades en los controles de los procedimientos
- Sistemas de información susceptibles a manipulación indebida
- Desconocimiento de la ley mediante interpretaciones subjetivas de las normas vigentes para evitar o postergar su aplicación
</t>
  </si>
  <si>
    <t xml:space="preserve">- Presiones ejercidas por terceros y o ofrecimientos de prebendas, gratificaciones o dadivas.
- Presiones o motivaciones individuales, sociales o colectivas, que inciten a la realizar conductas contrarias al deber ser.
</t>
  </si>
  <si>
    <t xml:space="preserve">- Perdida de confianza, credibilidad y transparencia frente al manejo de la documentación patrimonial del Distrito																																																
- Posibles investigaciones y sanciones de entes de control o entes reguladores													
- Detrimento, pérdida, uso indebido, perjuicio o deterioro de documentos de valor patrimonial
</t>
  </si>
  <si>
    <t xml:space="preserve">El proceso estima que el riesgo se ubica en una zona extrema, debido a que el riesgo no se ha materializado en los últimos cuatro años, sin embargo, ante su materialización, podrían presentarse los efectos significativos, señalados en la encuesta del Departamento Administrativo de la Función Pública.																		</t>
  </si>
  <si>
    <t>El proceso estima que el riesgo se ubica en una zona extrema, debido a que los controles establecidos son los adecuados y la calificación de los criterios es satisfactoria, ubicando el riesgo en la escala de probabilidad mas baja, y ante su materialización, podrían disminuirse los efectos, aplicando las acciones de contingencia, sin embargo, el impacto no disminuye en riesgos de corrupción.</t>
  </si>
  <si>
    <t>Se ajusto el nombre del riesgo
Se realizó la valoración antes y después de controles frente a frecuencia e impacto.
Se incluyen controles detectivos frente al riesgo.
Se propuso un plan de contingencia frente a la materialización del riesgo. </t>
  </si>
  <si>
    <t>1.Se incluyen en el SIG nuevas acciones preventivas y detectivas para el año 2021.</t>
  </si>
  <si>
    <t>Se retiraron los controles detectivos de auditorías.
Se realizó reprogramación de las fechas de inicio de las acciones de tratamiento definidas para la vigencia 2021.
Se modificó la asociación del riesgo a proyectos de inversión, seleccionando la opción "Sin asociación a los proyectos de inversión"</t>
  </si>
  <si>
    <t xml:space="preserve">Se modifica la fecha de finalización de las acciones preventivas número 6 y 23, conforme a las fechas de finalización reprogramadas en el aplicativo SIG </t>
  </si>
  <si>
    <t>Se actualizó el contexto de la gestión del proceso.
Se ajustó la identificación del riesgo.
Se ajustó la redacción y evaluación de los controles según los criterios definidos.
Se incluyeron los controles correctivos.
Se ajustaron las acciones de contingencia.
Se definieron acciones de tratamiento.</t>
  </si>
  <si>
    <t>Se ajusto actividad clave de acuerdo al ajuste realizado en la caracterización del proceso con relación al cambio de nombre del procedimiento.
Se realizó la calificación de la probabilidad del riesgo por frecuencia.
Se ajustó la valoración obtenida antes y después de controles, de acuerdo con el resultado obtenido.
Se ajustó la descripción de las actividades de control de acuerdo al ajuste realizado en los puntos de control de los procedimientos.
Se ajustaron las fechas de terminación de las acciones acorde con las fechas del aplicativo SIG.</t>
  </si>
  <si>
    <t>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t>
  </si>
  <si>
    <t xml:space="preserve">- Uso indebido del poder para la emisión de conceptos técnicos favorables.
- Conflicto de intereses.
- No hay distribución equitativa y objetiva de responsabilidades y tareas.
</t>
  </si>
  <si>
    <t xml:space="preserve">- Presiones ejercidas por terceros y o ofrecimientos de prebendas, gratificaciones o dadivas.
- Presiones o motivaciones individuales, sociales o colectivas, que inciten a la realizar conductas contrarias al deber ser.
- No hay conciencia en las entidades del distrito del verdadero impacto de la gestión documental.
</t>
  </si>
  <si>
    <t xml:space="preserve">- Pérdida de credibilidad del ente rector en materia archivística.
- Daño a la imagen reputacional de la entidad por incumplimiento en la emisión de conceptos técnicos de contratación.
- Sanciones disciplinarias, fiscales y penales.
</t>
  </si>
  <si>
    <t xml:space="preserve">El proceso estima que el riesgo se ubica en una zona alta, debido a que los controles establecidos son los adecuados y la calificación de los criterios es satisfactoria, ubicando el riesgo en la escala de probabilidad mas baja, y ante su materialización, podrían disminuirse los efectos, aplicando las acciones de contingencia, sin embargo, el impacto no disminuye en riesgos de corrupción.           </t>
  </si>
  <si>
    <t>Se ajustó el nombre del riesgo
Se realizó la valoración antes y después de controles frente a frecuencia e impacto.
Se incluyen controles detectivos frente al riesgo.
Se propuso un plan de contingencia frente a la materialización del riesgo.</t>
  </si>
  <si>
    <t>Se incluyen en el SIG nuevas acciones preventivas para el año 2021.</t>
  </si>
  <si>
    <t>Se retiraron los controles detectivos de auditorías.
Se realizó reprogramación de las fechas de inicio de las acciones de tratamiento definidas para la vigencia 2021.
Se modificó la asociación del riesgo a proyectos de inversión, seleccionando la opción "Sin asociación a los proyectos de inversión"
Se incluyo la acción de tratamiento definida en la vigencia del 2020 para fortalecer la gestión del riesgo según la valoración, con la fecha de finalización modificada, de acuerdo a la reprogramación realizada en el aplicativo SIG, con fecha de finalización en la vigencia del 2021.</t>
  </si>
  <si>
    <t>Se modifica la fecha de finalización de la acción preventiva número 12, conforme a la fecha de finalización reprogramada en el aplicativo SIG</t>
  </si>
  <si>
    <t>Se actualiza el contexto de la gestión del proceso. 
Se ajusta la identificación del riesgo, delimitando el alcance frente a los conceptos técnicos solo para los conceptos de contratación; especificando los conceptos de revisión y evaluación de TRD y TVD y se eliminan del alcance lo correspondiente a informes, teniendo en cuanta que no aplican para el riesgo.  
Se ajustó la redacción y evaluación de los controles según los criterios definidos. 
Se incluyeron los controles correctivos. 
Se ajustaron las acciones de contingencia. 
Se definieron acciones de tratamiento.</t>
  </si>
  <si>
    <t xml:space="preserve">- Constante actualización de directrices Nacionales y Distritales que no surten suficientes procesos de socialización. 
- Falta de recursos que podría darse por los recortes presupuestales, humanos y técnicos que influirían directamente en la no sostenibilidad en el tiempo de los programas e iniciativas de los proyectos de inversión y en los servicios que presta al Secretaría General en el Distrito; especialmente en la comunicación que tiene la ciudadanía con la administración, evitando que sea competente. 
</t>
  </si>
  <si>
    <t>Creación del riesgo.</t>
  </si>
  <si>
    <t>Se elimina el control detectivo asociado con auditorías internas de gestión.</t>
  </si>
  <si>
    <t>Se modificó la casilla de proyectos de inversión asociados, para lo cual, se realizó análisis conjunto con la Oficina Asesora de Planeación, en la cual se concluyó que Gestión Jurídica es transversal y ninguno de los riesgos están asociados.</t>
  </si>
  <si>
    <t>Se realizó la actualización de los controles detectivos y preventivos</t>
  </si>
  <si>
    <t>Se actualizó el contexto del proceso
Se actualizó la identificación del riesgo teniendo en cuenta los cambios sugeridos por la Guía para la administración de riesgos de Gestión, corrupción y proyectos de inversión.
Se realizó el análisis de controles de la probabilidad por el criterio de exposición y se actualizo la valoración del impacto.
Se definieron nuevos controles al riesgo y se realizó su respectiva calificación.
Se realizó el análisis después de controles teniendo en cuenta la valoración obtenida con los controles definidos.
Se definió el plan de contingencia para el riesgo identificado.
Se definió como opción de tratamiento aceptar el riesgo.</t>
  </si>
  <si>
    <t xml:space="preserve">Se ajustó la identificación del riesgo, según los parámetros de redacción.
Se complementó y validó el análisis de causas, así como las consecuencias que se pueden ocasionar con la materialización del riesgo </t>
  </si>
  <si>
    <t xml:space="preserve">Identificación del riesgo
Análisis antes de controles
</t>
  </si>
  <si>
    <t>Posibilidad de afectación económica (o presupuestal) por interposición de reclamaciones,  solicitudes de conciliación, demandas y/o decisiones judiciales adversas a los interés de la Entidad, debido a acción u omisión durante la preparación y ejecución de los actos de defensa para favorecer intereses propios o de terceros</t>
  </si>
  <si>
    <t xml:space="preserve">- Disposición y consulta de la normatividad, falta un normograma integral con  la totalidad y clasificación de las normas 
- Confusión entre normas y directrices a nivel institucional como Secretaría General y directrices a nivel Distrital
- Posible configuración de Conflicto de Interés entre el apoderado de la Secretaría General y los demandantes
</t>
  </si>
  <si>
    <t xml:space="preserve">- Eventos que afecten la situación jurídica de la organización debido al  incumplimiento o desacato de la normatividad legal que constituirían detrimento patrimonial por pago de condenas
- Adelantar Planes de Acción en le marco de la Política de Prevención del Daño Antijurídico y análisis de impacto litigioso
- Afectación reputacional por decisiones adversas que identificaron acciones u omisiones de funcionarios y/o colaboradores de la Entidad
- Hallazgos por parte de los Entes de Control
</t>
  </si>
  <si>
    <t>Se analizó la probabilidad del riesgo por frecuencia dado que ya se tiene trazabilidad de éste.
Se incluyeron 4 controles preventivos que se encuentran documentados en el procedimiento de "Gestión Jurídica para la defensa de los intereses de la Secretaría General".
Se ajustó la redacción de los controles preventivos acorde con lo documentado en el procedimiento de "Gestión Jurídica para la defensa de los intereses de la Secretaría General".
Se ajustó la fecha de terminación de las acciones propuestas según el Aplicativo SIG.</t>
  </si>
  <si>
    <t>Se incluye la relación con los proyectos de inversión posiblemente afectados (Proyecto 1125) 
Se incluyó la acción de tratamiento para la vigencia 2020</t>
  </si>
  <si>
    <t>Se definen acciones de tratamiento a 2021.</t>
  </si>
  <si>
    <t>Se asocian las actividades de control a fortalecer para las acciones propuestas, así mismo, se ajustaron las fechas.</t>
  </si>
  <si>
    <t>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t>
  </si>
  <si>
    <t>El proceso estima que el riesgo se ubica en una zona alta, debido a que los controles establecidos son adecuados y la calificación de los criterios es satisfactoria, ubicando el riesgo en la escala de probabilidad mas baja frente a la resultante antes de controles, y ante su materialización, podrían disminuirse los efectos, aplicando las acciones de contingencia, sin embargo, el impacto no disminuye en riesgos de corrupción.</t>
  </si>
  <si>
    <t xml:space="preserve">Se modificó la fecha de finalización de la acción de tratamiento "Alinear actividades y puntos de control del procedimiento   4232000-PR-372 - Gestión de Peligros, Riesgos y Amenazas  con los controles preventivos y detectivos definidos en el mapa de riesgo del proceso de Gestión de Seguridad y Salud en el Trabajo" pasando del 01-08-2022 al 30-06-2022, unificándola con las fechas definidas para esta misma acción en las fichas de riesgos No 1, 2 y 3.  </t>
  </si>
  <si>
    <t>Se ajustó en Proyectos de inversión posiblemente afectados, dado que el riesgo no tiene asociación dentro del perfil del Proyecto de inversión "Fortalecimiento de la capacidad institucional de la Secretaría General".
Se eliminaron las acciones 2020 teniendo en cuenta que ya estaban cerradas y se incluyó la Acción Preventiva No. 2 de 2021.</t>
  </si>
  <si>
    <t xml:space="preserve">Se eliminó la acción preventiva No. 2 teniendo en cuenta que se cerró el 30 de junio de 2021 y se incluye la acción de mejora 827 registrada en CHIE. </t>
  </si>
  <si>
    <t xml:space="preserve">Se ajusta la actividad 16 como actividad de control, conforme con la actividad 2 de la acción preventiva No. 2 asociada al proceso Gestión de Servicios Administrativos. </t>
  </si>
  <si>
    <t xml:space="preserve">- Manipulación de la caja menor por personal no autorizado.
- Falta de integridad del funcionario encargado del manejo de caja menor.
- Intereses personales.
- Abuso de poder.
- Incumplimiento del Manual para el manejo y control de cajas menores
</t>
  </si>
  <si>
    <t xml:space="preserve">- Falsedad en los documentos aportados para la legalización del gasto.
- Presiones o exigencias irregulares por parte de terceros
</t>
  </si>
  <si>
    <t xml:space="preserve">- Detrimento patrimonial.
- Investigaciones disciplinarias, fiscales y/o penales.
- Pérdida de credibilidad y desconfianza en el proceso.
- Afectación de la póliza de manejo.
- Enriquecimiento ilícito de contratistas y/o servidores púbicos
</t>
  </si>
  <si>
    <t>Se determina la probabilidad (Muy baja 1)  teniendo en cuenta que no se he presentado en los últimos cuatro años. El impacto (Mayor 4) obedece a la afectación de la imagen y las sanciones por entes de control que se puedan generar por la materialización del riesgo.</t>
  </si>
  <si>
    <t>Se determina la probabilidad (Muy baja (1)) ya que las actividades de control preventivas son fuertes y mitigan la mayoría de las causas. El riesgo no disminuye el impacto.</t>
  </si>
  <si>
    <t>Se ajustó la calificación de probabilidad de factible a frecuente, lo que redujo su escala de probabilidad de probable a rara vez.
Se ajustaron los controles preventivos y detectivos conforme al procedimiento.
Se ajustaron las fechas de finalización de las acciones</t>
  </si>
  <si>
    <t>Se modificaron las causas del riesgo y agentes generadores.
Se modificó la valoración del impacto y se realizó por la valoración de perspectivas
Se ajustaron las fechas de las acciones y se define plan de mejoramiento para la vigencia
Se modificó el Plan de contingencia</t>
  </si>
  <si>
    <t xml:space="preserve">Una vez analizados los conceptos de tipo de riesgo, se reclasifica el riesgo de operativo a financiero, teniendo en cuenta las definiciones señaladas en la Guía para la administración de riesgos de gestión y corrupción en los procesos. 
Se incluye y ajusta la actividad de control preventiva número 6 y 12 y la actividad detectiva número 14 y 17, conforme con la actualización del procedimiento.
Se elimina las actividades de control detectivas asociadas al procedimiento de auditorías internas de gestión PR-006 y al procedimiento de auditorías internas de calidad PR-361. 
Se modificaron las fechas de terminación de las acciones conforme a solicitud de reprogramación efectuada mediante memorando No. 3-2020-17111. </t>
  </si>
  <si>
    <t>Se realiza la calificación de la probabilidad del riesgo por frecuencia cuya calificación es nunca o no se ha presentado durante los últimos cuatro años, así mismo se registran las evidencias que soportan su elección para la vigencia 2020.
Se incluyó una nueva acción preventiva asociada a la revisión integral del riesgo para la vigencia  2021.</t>
  </si>
  <si>
    <t>Se actualiza el contexto de la gestión del proceso
Se ajusta la identificación del riesgo, ampliando su alcance
Se define la probabilidad por frecuencia
Se ajustó la calificación del impacto
Se ajustó la redacción y evaluación de los controles según los criterios definidos
Se incluyeron los controles correctivos 
Se ajustaron las acciones de contingencia</t>
  </si>
  <si>
    <t>Se ajustaron las actividades preventivas y detectivas acorde con la última actualización realizada a los procedimientos del proceso.
Se retiraron las actividades detectivas asociadas a los procedimientos de Auditorias de gestión y auditorías de calidad.
Se ajustaron las fechas de finalización de las acciones, teniendo en cuenta la información reportada en el aplicativo SIG y en los seguimientos, cierre y reprogramación remitidos mediante memorando a la Oficina Asesora de Planeación.</t>
  </si>
  <si>
    <t>El proceso estima que el riesgo se ubica en una zona Alta, debido a que el riesgo no se ha materializado en los últimos cuatro años, sin embargo, ante su materialización, podrían presentarse los efectos significativos, señalados en la encuesta del Departamento Administrativo de la Función Pública.</t>
  </si>
  <si>
    <t xml:space="preserve">- Evidencias de sensibilizaciones realizadas
_______________
</t>
  </si>
  <si>
    <t>Se ajusto actividad clave de acuerdo al ajuste realizado a la caracterización del proceso.
Se realizo la calificación de la probabilidad del riesgo por frecuencia.
Se ajustó la valoración obtenida antes y después de controles, de acuerdo con el resultado obtenido.
Se ajustó la descripción de las actividades de control de acuerdo al ajuste realizado en los puntos de control de los procedimientos. Así mismo se replantearon las acciones asociadas a las actividades de control preventivo.
Se ajustaron las fechas de terminación de las acciones acorde con las fechas del aplicativo SIG.  Así mismo, se actualizó la información de acciones de acuerdo con las acciones registradas en el aplicativo SIG.
Se incluyen acciones de contingencia.</t>
  </si>
  <si>
    <t>8. Fomentar la innovación y la gestión del conocimiento, a través del fortalecimiento de las competencias del talento humano de la entidad, con el propósito de mejorar la capacidad institucional y su gestión.</t>
  </si>
  <si>
    <t>Posibilidad de afectación reputacional por perdida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t>
  </si>
  <si>
    <t xml:space="preserve">- Conflicto de intereses.
- Desconocimiento de los principios y valores institucionales.
- Aplicación errónea en algunos casos  de criterios o instrucciones para la realización
de actividades.
- Amiguismo.
</t>
  </si>
  <si>
    <t xml:space="preserve">- Presiones o motivaciones individuales, sociales o colectivas, que inciten a la realizar conductas contrarias al deber ser.
</t>
  </si>
  <si>
    <t xml:space="preserve">- Detrimento de los principios de la función pública.
- Pérdida de legitimidad de la Administración Distrital.
- Pérdida de imagen institucional.
- Propicia escenarios de conflictos.
- Investigaciones disciplinarias, fiscales y/o penales.
- Sanciones disciplinarias.
- Incumplimiento de las metas y objetivos de la dependencia.
- Pago de indemnizaciones como resultado de demandas.
- Generación de reprocesos y desgaste administrativo.
</t>
  </si>
  <si>
    <t xml:space="preserve">El proceso estima que el riesgo se ubica en una zona alta, debido a que el riesgo no se ha materializado en los últimos cuatro años, sin embargo, ante su materialización, podrían presentarse los efectos significativos, señalados en la encuesta del Departamento Administrativo de la Función Pública.	</t>
  </si>
  <si>
    <t>El proceso estima que el riesgo se ubica en una zona alta, debido a que los controles establecidos son adecuados y la calificación de los criterios es satisfactoria, ubicando el riesgo en la escala de probabilidad mas baja, y ante su materialización, podrían disminuirse los efectos, aplicando las acciones de contingencia, sin embargo, el impacto no disminuye en riesgos de corrupción.</t>
  </si>
  <si>
    <t>Análisis DOFA
Se ajusta la valoración antes de controles a Alta
Se incluyen causas externas y agente generador del riesgo.
Se incluyeron análisis de controles detectivos.
Se ajusta la valoración después de controles a Alta</t>
  </si>
  <si>
    <t xml:space="preserve">Se adicionan actividades de prevención que se realizan mensualmente dentro del procedimiento.
Se cambia la acción después de los controles conforme al Informe de la Oficina de Control Interno por nuevas. </t>
  </si>
  <si>
    <t>En el caso de este riesgo y utilizando como referente el numeral “6.3.13 Tipo de Riesgos” contenido en el documento GS-079 Guía para la administración de Riesgos de Gestión y Corrupción en los Procesos V01, se considera que este riesgo sea recategorizado bajo la tipología “Imagen … están relacionados con la percepción y la confianza por parte de los clientes y partes interesadas, hacia la institución”, puesto que su materialización dejaría impactos negativos que afectan directamente la trasparencia y por ende percepción de la comunidad hacía el proceso y por ende la entidad.</t>
  </si>
  <si>
    <t>Se definen acciones de tratamiento a implementar para el riesgo en la vigencia 2021.</t>
  </si>
  <si>
    <t xml:space="preserve">Se retiraron los controles detectivos de auditorías, se realizó reprogramación de las fechas de inicio de las acciones de tratamiento definidas para la vigencia 2021 y se modificó la asociación del riesgo a proyectos de inversión que se pueden afectar posiblemente tras la materialización del riesgo. </t>
  </si>
  <si>
    <t xml:space="preserve">Se incluyó acción de tratamiento a implementar en el marco a la actualización del procedimiento 2211300-PR-221. </t>
  </si>
  <si>
    <t>Se actualizó el contexto de la gestión del proceso.
Se ajustó la identificación del riesgo. 
Se ajustó la redacción y evaluación de los controles según los criterios definidos.
Se incluyeron los controles correctivos.
Se ajustaron las acciones de contingencia.  
Se definieron las acciones de tratamiento.</t>
  </si>
  <si>
    <t xml:space="preserve">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t>
  </si>
  <si>
    <t xml:space="preserve">- Desviación de los recursos públicos 
- Detrimento patrimonial
- Investigaciones disciplinarias, fiscales y/o penales
- Generación de reprocesos y desgaste administrativo.
</t>
  </si>
  <si>
    <t>Se incluyen causas internas y externas (incluyendo las DOFA) y complementan consecuencias.
Se ajusta la valoración antes de controles a Alta
Se ajusta el nombre del riesgo y se incluye la explicación del riesgo.
Se incluyeron análisis de controles detectivos.
Se ajusta la valoración después de controles a Alta</t>
  </si>
  <si>
    <t>Se incluye la nueva causa "Fallas en la conectividad con los servidores de la Entidad" según la actualización de la DOFA del proceso.
Se adicionan actividades de prevención que se realizan mensualmente dentro del procedimiento.
Se cambia la acción después de los controles conforme el Informe de la Oficina de Control Interno por nuevas.</t>
  </si>
  <si>
    <t>Se selecciona el proyecto de inversión al que le impactaría este riesgo el proyecto es el 1125, se escoge una actividad clave, se diligencia la columna de perspectiva en la identificación de efectos, se incluyen en el Sistema Integrado de Gestión nuevas acciones preventivas para la vigencia 2020, con el fin de fortalecer la valoración del riesgo según la valoración, se ajusta el plan contingente.</t>
  </si>
  <si>
    <t>En el caso de este riesgo y utilizando como referente la el numeral “6.3.13 Tipo de Riesgos” contenido en el documento GS-079 Guía para la administración de Riesgos de Gestión y Corrupción en los Procesos V01, se considera que este riesgo sea recategorizado bajo la tipología “Financieros … se relacionan con el manejo de los recursos de la entidad que incluyen: la ejecución presupuestal, la elaboración de los estados financieros, los pagos, los manejos de excedentes de tesorería y el manejo sobre los bienes”, puesto que su materialización dejaría como impacto una afectación económica y tenerlo enmarcado como un riesgo operativo solamente lo enmarcaría en fallas de o novedades de los sistemas de información, lo cual no es coherente la estructura del riesgo el cual indica: “Desvío de recursos físicos o económicos…].</t>
  </si>
  <si>
    <t>Se retiró el control detectivo de auditorías de gestión, se realizó reprogramación de las fechas de inicio de las acciones de tratamiento definidas para la vigencia 2021, se modificó la asociación del riesgo a proyectos de inversión que se pueden afectar posiblemente tras la materialización del riesgo y Se definió la acción de tratamiento correspondiente a Actualizar el Procedimiento 2211300-PR-177 Gestión de Nómina y el mapa de riesgos del proceso Gestión Estratégica de Talento Humano,  con la definición de controles detectivos propios del proceso, frente a la liquidación de la nómina.</t>
  </si>
  <si>
    <t xml:space="preserve">Se realizó reprogramación en términos de la fecha de terminación de la acción de tratamiento correspondiente actualizar el Procedimiento 2211300-PR-177 Gestión de Nómina y el mapa de riesgos del proceso Gestión Estratégica de Talento Humano, con la definición de controles detectivos propios del proceso, frente a la liquidación de la nómina.  </t>
  </si>
  <si>
    <t xml:space="preserve">
Se actualizó el contexto de la gestión del proceso.
Se ajustó la identificación del riesgo. 
Se ajustó la redacción y evaluación de los controles según los criterios definidos.
Se realizó la eliminación de actividades de control preventivo que no se ejecutan desde el procedimiento Gestión de Nómina y se incluyó control detectivo propio del proceso. 
Se eliminó control detectivo de auditoría. 
Se incluyeron los controles correctivos.
Se ajustaron las acciones de contingencia.  
Se definieron las acciones de tratamiento.
</t>
  </si>
  <si>
    <t>Se actualiza el contexto de la gestión del proceso
Se ajusta la descripción del riesgo, dejándola mas clara y precisa
Se define la probabilidad por exposición.
Se ajustó la calificación del impacto.
Se ajustó la redacción y evaluación de los controles según los criterios definidos.
Se incluyeron los controles correctivos.
Se ajustaron las acciones de contingencia.</t>
  </si>
  <si>
    <t xml:space="preserve">
Análisis después de controles
Tratamiento del riesgo</t>
  </si>
  <si>
    <t xml:space="preserve">Posibilidad de afectación reputacional por  hallazgos y sanciones impuestas por órganos de control, debido a realizar cobros indebidos en el pago de las cuentas de cobro, no realizar descuentos o pagar valores superiores en beneficio propio o de un tercero a que no hay lugar  </t>
  </si>
  <si>
    <t xml:space="preserve">- Conflicto de interés.
- Posibilidad que los controles de seguimiento no sean eficientes y permitan filtrar información sobre las características o el pago a realizar.
- Los funcionarios no son conscientes de los efectos legales y disciplinarios que podría tener la presentación de conductas dudosas.
- Información de entrada manipulada para efectuar los pagos.
- Interpretación inadecuada de la normatividad relacionada con las política tributarias, para favorecer intereses propios o particulares.
- Presiones indebidas para tramitar cuentas de cobro.
</t>
  </si>
  <si>
    <t xml:space="preserve">- Presiones o motivaciones individuales, sociales o colectivas que inciten a realizar conductas contrarias al deber ser.
</t>
  </si>
  <si>
    <t xml:space="preserve">- Perjuicio de la imagen institucional a nivel distrital.
- Sanciones legales y disciplinarias.
- Hallazgos por parte de órganos de control.
- Registro de hechos económicos no fidedigno.
- Reproceso de actividades para el pago de obligaciones y sus correspondientes registros.
- Estados financieros no razonables.
- Detrimento del presupuesto.
</t>
  </si>
  <si>
    <t xml:space="preserve">- Direccionamiento Estratégico
- Contratación
- Procesos de control en el Sistema de Gestión de Calidad
</t>
  </si>
  <si>
    <t>El proceso estima que el riesgo se ubica en una zona extremo, debido a que el riesgo no se ha materializado en los últimos cuatro años, sin embargo, ante su materialización, podrían presentarse los efectos significativos, señalados en la encuesta del Departamento Administrativo de la Función Pública.</t>
  </si>
  <si>
    <t>- Reportar el presunto hecho de Posibilidad de afectación reputacional por  hallazgos y sanciones impuestas por órganos de control, debido a realizar cobros indebidos en el pago de las cuentas de cobro, no realizar descuentos o pagar valores superiores en beneficio propio o de un tercero a que no hay lugar   al operador disciplinario, y a la Oficina Asesora de Planeación en el informe de monitoreo en caso que tenga fallo.
- Solicitar ante la Tesorería Distrital la liquidación de los valores no descontados, intereses de mora y sanción (si hay lugar) correspondientes.
- Expedir el recibo de código de barras a través del aplicativo de Tesorera Distrital de conceptos varios, generando los valores a consignar.
- Realizar la consignación de los valores pendientes y remitir al expediente de contratación.
- Realizar el registro contable de los reintegros.
- Actualizar el mapa de riesgos Gestión Financiera</t>
  </si>
  <si>
    <t>- Notificación realizada del presunto hecho de Posibilidad de afectación reputacional por  hallazgos y sanciones impuestas por órganos de control, debido a realizar cobros indebidos en el pago de las cuentas de cobro, no realizar descuentos o pagar valores superiores en beneficio propio o de un tercero a que no hay lugar   al operador disciplinario, y reporte de monitoreo a la Oficina Asesora de Planeación en caso que el riesgo tenga fallo definitivo.
- Oficio a la Tesorería Distrital solicitando la liquidación de los valores no descontados, intereses de mora y sanción (si hay lugar) correspondientes.
- Recibo de código de barras a través del aplicativo de Tesorera Distrital de conceptos varios.
- Recibo de consignación y oficio o memorando enviado a la Dirección de contratación.
- Registro en el aplicativo contable.
- Mapa de riesgo  Gestión Financiera, actualizado.</t>
  </si>
  <si>
    <t>Nuevo riesgo identificado.</t>
  </si>
  <si>
    <t>Se incluyen soportes para la probabilidad establecida, producto de las auditorías, los seguimientos y la retroalimentación.
Se reprograma la fecha de terminación para la acción de tratamiento.</t>
  </si>
  <si>
    <t>Se ajusto la acción de proyectos de inversión respecto a la situación vigente
Se reprogramaron las actividades asociadas a la acción preventiva # 30</t>
  </si>
  <si>
    <t>Se reprogramaron las actividades asociadas a la acción preventiva #30</t>
  </si>
  <si>
    <t>Se reprogramaron las actividades asociadas a la acción preventiva #30
Se ajustaron todas las actividades de control de acuerdo con la modificación realizada en el  procedimiento   2211400-PR-333 Gestión de pagos versión 06</t>
  </si>
  <si>
    <t xml:space="preserve">
Se actualiza el contexto de la gestión del proceso
Se ajusta la descripción del riesgo, dejándola mas clara y precisa
Se define la probabilidad por exposición.
Se ajustó la calificación del impacto.
Se ajustó la redacción y evaluación de los controles según los criterios definidos.
Se incluyeron los controles correctivos.
Se ajustaron las acciones de contingencia.</t>
  </si>
  <si>
    <t xml:space="preserve">Posibilidad de afectación reputacional por  hallazgos y sanciones impuestas por órganos de control, debido a uso indebido de información privilegiada para el inadecuado registro de los hechos económicos, con el fin de obtener beneficios propios o de terceros  </t>
  </si>
  <si>
    <t xml:space="preserve">- Conflicto de interés.
- No se tienen establecidos controles adecuados para el tratamiento de la información sobre los hechos económicos.
- Los funcionarios no son conscientes de los efectos legales y disciplinarios que podría tener la presentación de conductas dudosas.
- Información de entrada manipulada para registrar los hechos económicos.
- Interpretación inadecuada de la normatividad relacionada con las política contables, para favorecer intereses propios o particulares.
</t>
  </si>
  <si>
    <t xml:space="preserve">- Perjuicio de la imagen institucional a nivel distrital.
- Sanciones legales y disciplinarias.
- Hallazgos por parte de órganos de control.
- No fenecimiento de la cuenta.
- Registro de hechos económicos no fidedigno.
- Reproceso de actividades para el registro de hechos económicos.
- Estados financieros no razonables.
</t>
  </si>
  <si>
    <t xml:space="preserve">- Direccionamiento Estratégico
- Gestión de Recursos Físicos
- Gestión Estratégica de Talento Humano
- Contratación
</t>
  </si>
  <si>
    <t>- Reportar el presunto hecho de Posibilidad de afectación reputacional por  hallazgos y sanciones impuestas por órganos de control, debido a uso indebido de información privilegiada para el inadecuado registro de los hechos económicos, con el fin de obtener beneficios propios o de terceros   al operador disciplinario, y a la Oficina Asesora de Planeación en el informe de monitoreo en caso que tenga fallo.
- Realizar los ajustes correspondientes al registro contable indebido, o complementar la información que corresponda a los hechos reales.
- Reportar el registro contable para el siguiente periodo.
- Actualizar el mapa de riesgos Gestión Financiera</t>
  </si>
  <si>
    <t>- Notificación realizada del presunto hecho de Posibilidad de afectación reputacional por  hallazgos y sanciones impuestas por órganos de control, debido a uso indebido de información privilegiada para el inadecuado registro de los hechos económicos, con el fin de obtener beneficios propios o de terceros   al operador disciplinario, y reporte de monitoreo a la Oficina Asesora de Planeación en caso que el riesgo tenga fallo definitivo.
- Registro contable ajustado en LIMAY.
- Comprobante de contabilidad.
- Mapa de riesgo  Gestión Financiera, actualizado.</t>
  </si>
  <si>
    <t>Se ajusto la acción de proyectos de inversión respecto a la situación vigente
Se reprogramaron las actividades asociadas a la acción preventiva # 31</t>
  </si>
  <si>
    <t>Se reprogramaron las actividades asociadas a las acciones preventivas # 44 y #26</t>
  </si>
  <si>
    <t>Se reprogramaron las actividades asociadas a la acción preventiva #31</t>
  </si>
  <si>
    <t xml:space="preserve"> Se reprogramaron las actividades asociadas a la acción preventiva #31</t>
  </si>
  <si>
    <t>Se reprogramaron las actividades asociadas a la acción preventiva #31
Se ajustaron todas las actividades de control de acuerdo con la modificación realizada en el  procedimiento  Gestión Contable 2211400-PR-025   con versión 16</t>
  </si>
  <si>
    <t>1. Implementar estrategias y acciones que aporten a la construcción de la paz, la reparación, la memoria y la reconciliación en Bogotá región.</t>
  </si>
  <si>
    <t xml:space="preserve">- 7871 Construcción de Bogotá-región como territorio de paz para las víctimas y la reconciliación
</t>
  </si>
  <si>
    <t>Se retira el proyecto 1156 "Bogotá Mejor para las Víctimas, la Paz y la reconciliación" y se incluye el nuevo proyecto 7871 "Construcción de Bogotá-región como territorio de paz para las víctimas y la reconciliación" asociado al proceso.
Se retiran los dos controles detectivos transversales asociados a los procedimientos de "Auditorías internas de gestión" y "Auditorias internas de calidad" y se identificó un control detectivo propio para el proceso.</t>
  </si>
  <si>
    <t>Posibilidad de afectación económica (o presupuestal) por desviación de recursos públicos destinados a la atención de ayuda humanitaria inmediata, debido a decisiones ajustadas a intereses propios o de terceros para obtener beneficios no autorizados durante la evaluación del otorgamiento dirigido a la población víctima del conflicto armado que llega o reside a la ciudad de Bogotá D.C.</t>
  </si>
  <si>
    <t xml:space="preserve">- Falta de integridad del funcionario.
- Existencia de intereses personales del funcionario.
- Abuso de la condición de servidor público a través de la solicitud y/o aceptación de dádivas.
- Uso indebido de usuarios asignados en el sistema de información.
- Conflicto de intereses.
</t>
  </si>
  <si>
    <t xml:space="preserve">- Intereses particulares de las personas que requieren la ayuda humanitaria.
- Las exigencias de los clientes se basan en aspectos subjetivos, fuera del contexto del proceso y de la Entidad.
- Presiones o motivaciones individuales, sociales o colectivas, que inciten a realizar conductas contrarias al deber ser.
</t>
  </si>
  <si>
    <t xml:space="preserve">- Favorabilidad para sí mismo o para un tercero en la entrega y/o prestación de un bien, trámite y/o servicio.
- Pérdida de legitimidad de la  Administración Distrital.
- Percepción negativa de la ciudadanía frente a la entidad.
- Generación de reprocesos y desgaste administrativo.
- Investigaciones disciplinarias, fiscales y/o penales.
- Afectación de la igualdad de los ciudadanos para hacer uso de sus derechos.
- Afectación del presupuesto asignado para el otorgamiento de atención o ayuda humanitaria inmediata
</t>
  </si>
  <si>
    <t xml:space="preserve">- Controles preventivos automáticos implementados en el sistema de información de víctimas de Bogotá - SIVIC
_______________
</t>
  </si>
  <si>
    <t>Se realizó el análisis de probabilidad por frecuencia y por tanto se redujo la valoración del riesgo antes de controles
Se realizó el análisis de probabilidad por frecuencia y por tanto se redujo la valoración del riesgo antes de controles
Se determinó el impacto del riesgo por medio de la encuesta con enfoque de corrupción
Se adicionaron como controles detectivos, las auditorías de gestión y calidad realizadas por Control Interno
Se modificó el control preventivo asociado al riesgo, de acuerdo con ajuste realizado en el procedimiento respectivo
Se planteó una nueva acción para tratar el riesgo y se estableció plan de contingencia</t>
  </si>
  <si>
    <t>Se adicionaron nuevas evidencias que respaldan la no materialización del riesgo, manteniendo la valoración inicial.
Se establece la acción de tratamiento para incluir un control detectivo adicional en el procedimiento "Otorgar ayuda y atención humanitaria inmediata"</t>
  </si>
  <si>
    <t>Se identifica el proyecto de inversión que posiblemente se puede ver afectado por el riesgo.
Para cada uno de los efectos (consecuencias) se identifican las perspectivas.
Se identifican las perspectivas de impacto para el riesgo.
Se definió una nueva actividad de control frente a la probabilidad para el riesgo de gestión.
Se definió una nueva actividad para fortalecer la gestión del riesgo según la valoración.
Las acciones ejecutadas en la vigencia anterior fueron eliminadas del mapa de riesgos.</t>
  </si>
  <si>
    <t>Adicionalmente se modificó el nombre utilizado como soporte a "Matriz de seguimiento AHI (mes) y correo electrónico" en la evidencia de los controles.
Se retiró la acción de tratamiento 50 de 2020 debido al cumplimiento de su término.
Se creó acción AP 17 del 2021 como parte del tratamiento del riesgo.</t>
  </si>
  <si>
    <t>Se actualiza el contexto de la gestión del proceso.
Se ajusta la identificación del riesgo
Se define la probabilidad por exposición.
Se ajustó la calificación del impacto.
Se ajustó la redacción y evaluación de los controles según los criterios definidos.
Se incluyeron los controles correctivos.
Se ajustaron las acciones de contingencia.
Se formulo acción de tratamiento</t>
  </si>
  <si>
    <t>Se modifica la acción de tratamiento del riesgo, teniendo en cuenta que la circular de vistos buenos a procesos de contratación en gestión documental y archivos es un producto directamente  relacionado con el punto de control correspondiente al que está asociado. La acción inicial "Desarrollar dentro del nuevo modelo de asistencia técnica líneas argumentativas y acuerdos de servicios en materia contractual relacionadas con actividades de gestión documental, donde se emitirán las especificaciones técnicas a tener en cuenta por las entidades y por los equipos interdisciplinarios de la DDAB" se elimina, ya que es una acción que contempla varias líneas argumentativas con un alcance mayor a los controles definidos para el riesgo de corrupción.</t>
  </si>
  <si>
    <t xml:space="preserve">Se modifica la acción de tratamiento del riesgo, teniendo en cuenta que se va a realizar actualización del articulo 24 del Decreto 514 de 2006, por lo cual no se podría generar una circular con el articulo vigente y al tener un control de legalidad, en  los tiempos estipulados no se daría cumplimiento a la acción. </t>
  </si>
  <si>
    <t>Se realiza la reprogramación de la acción 1076 del aplicativo CHIE a través del memorando 3-2022-19012 del 6 de julio de 2022, teniendo en cuenta que para culminar la actualización de los procedimientos que están asociados al Proceso de Control Disciplinario contenida en la Acción 1076 de la Herramienta CHIE, es indispensable contar con la emisión y publicación de los Decretos y Resoluciones que formalizarán la modificación a la estructura organizacional de la Secretaría General, lo cual se encuentra en trámite desde el mes de febrero de 2022 como se explicó en el referido memorando 3-2022-19012 dirigido a la Oficina Asesora de Planeación, en el cual se solicitó la reprogramación de la acción 1076 en la Herramienta CHIE para el día 30 de agosto de 2022, según el análisis de la matriz del Procedimiento de Gestión del Cambio.</t>
  </si>
  <si>
    <t>Se realiza reprogramación del cumplimiento de la acción 2 "(AP# 114 Aplicativo CHIE) Adelantar la actualización de la 4231000-GS-081-Guía para la estructuración de estudios previos" la cual queda para cumplimiento el 31/08/2022.</t>
  </si>
  <si>
    <t>Se actualizaron las actividades de control N° 3 y 5, de tipo detectivo, que se encuentran documentadas en el procedimiento PR-382 Manejo de Caja Menor, que fue actualizado en enero de 2022 a su versión 02, para su correspondencia exacta en forma de redacción.</t>
  </si>
  <si>
    <t>Jefe de Oficina Jurídica</t>
  </si>
  <si>
    <t>Oficina Jurídica</t>
  </si>
  <si>
    <t>Jefe Oficina de Control Disciplinario Interno</t>
  </si>
  <si>
    <t>Oficina de Control Disciplinario Interno</t>
  </si>
  <si>
    <t xml:space="preserve">
Se modificaron controles preventivos en su redacción, de acuerdo con la actualización  del  procedimiento Ingreso de Transferencias Secundarias al Archivo General de Bogotá D.C. 2215300-PR-282</t>
  </si>
  <si>
    <t>Se ajustaron los controles conforme a la actualización del procedimiento</t>
  </si>
  <si>
    <t>Adelantar los procesos disciplinarios contra los(as) servidores(as) y ex servidores(/as) de la Secretaría General de la Alcaldía Mayor de Bogotá D.C., y prevenir las conductas disciplinarias, mediante la aplicación de las normas vigentes en materia disciplinaria y el desarrollo de la estrategia preventiva, con el fin de determinar la posible responsabilidad disciplinaria emitiendo bien sea un fallo sancionatorio o absolutorio, o un auto de archivo, y evitar la ocurrencia de faltas disciplinarias por parte de estos.</t>
  </si>
  <si>
    <t>Inicia con la recepción, registro y revisión de la queja disciplinaria, informe de servidor público u otro medio que amerite credibilidad, y con la elaboración de la estrategia preventiva, continúa con el desarrollo de las etapas procesales pertinentes consagradas en la norma vigente en materia disciplinaria, y la ejecución de las acciones preventivas, termina con la decisión disciplinaria que corresponda, el archivo físico del expediente en el archivo de gestión, y seguimiento a la implementación de la estrategia preventiva.</t>
  </si>
  <si>
    <t>Evaluación</t>
  </si>
  <si>
    <t>Adelantar los procesos disciplinarios en etapa de instrucción
Adelantar los procesos disciplinarios en etapa de juzgamiento ordinario o verbal
Adelantar los procesos disciplinarios en etapa de segunda instancia
Adelantar los procesos disciplinarios según el procedimiento ordinario (Ley 734 de 2002)</t>
  </si>
  <si>
    <t>Posibilidad de afectación reputacional por sanción de un ente de control u otro ente regulador en materia disciplinaria, debido a decisiones ajustadas a intereses propios o de terceros al evaluar y tramitar los procesos disciplinarios, que genere la configuración y decreto de la prescripción y/o caducidad en beneficio de un tercero</t>
  </si>
  <si>
    <t xml:space="preserve">- Alta rotación de personal generando retrasos en la curva de aprendizaje y represamiento de trámites.
- Dificultades en la transferencia de conocimiento entre los servidores que se vinculan y retiran de la entidad.
- Presentarse una situación de conflicto de interés y no manifestarlo.
- Presentarse una situación de conflicto de interés y no manifestarlo. Dificultad en la implementación de la normatividad disciplinaria por modificación de legislación.
</t>
  </si>
  <si>
    <t xml:space="preserve">- Jefe de la Oficina de Control Disciplinario Interno
- Jefe de la Oficina de Control Disciplinario Interno
_______________
</t>
  </si>
  <si>
    <t xml:space="preserve">- Estrategia de divulgación definida e implementada.
- Informes cuatrimestrales sobre acciones preventivas, materialización de riesgos de corrupción y denuncias de posibles actos de corrupción recibidas en el período.
_______________
</t>
  </si>
  <si>
    <t xml:space="preserve">13/02/2023
01/04/2023
_______________
</t>
  </si>
  <si>
    <t xml:space="preserve">30/11/2023
31/12/2023
_______________
</t>
  </si>
  <si>
    <t>- Reportar el presunto hecho de Posibilidad de afectación reputacional por sanción de un ente de control u otro ente regulador en materia disciplinaria, debido a decisiones ajustadas a intereses propios o de terceros al evaluar y tramitar los procesos disciplinarios, que genere la configuración y decreto de la prescripción y/o caducidad en beneficio de un tercero al operador disciplinario, y a la Oficina Asesora de Planeación en el informe de monitoreo en caso que tenga fallo.
- Adelantar las actuaciones disciplinarias pertinentes en contra del funcionario que dio lugar a la configuración de la prescripción y/o caducidad.
- Reasignar el expediente disciplinario a otro profesional de la Oficina de Control Disciplinario Interno, Oficina Jurídica o Despacho de la Secretaría General, según corresponda, con el fin de tramitar las actuaciones derivadas de la declaratoria de prescripción y/o caducidad.
- Actualizar el mapa de riesgos Control Disciplinario</t>
  </si>
  <si>
    <t>- Notificación realizada del presunto hecho de Posibilidad de afectación reputacional por sanción de un ente de control u otro ente regulador en materia disciplinaria, debido a decisiones ajustadas a intereses propios o de terceros al evaluar y tramitar los procesos disciplinarios, que genere la configuración y decreto de la prescripción y/o caducidad en beneficio de un tercero al operador disciplinario, y reporte de monitoreo a la Oficina Asesora de Planeación en caso que el riesgo tenga fallo definitivo.
- Investigación disciplinaria en contra del funcionario que dio lugar a la configuración de la prescripción y/o caducidad.
- Acta de reparto reasignando el expediente disciplinario a otro profesional, autos y comunicaciones de las actuaciones derivadas de la declaratoria de prescripción y/o caducidad.
- Mapa de riesgo  Control Disciplinario, actualizado.</t>
  </si>
  <si>
    <t>Se actualiza el contexto del proceso.
Se actualiza la actividad clave según la nueva ficha de caracterización del proceso.
Se actualiza las causas internas.
Se incluyen los controles preventivos y detectivos relacionados con los procedimientos aplicación de la etapa de instrucción, aplicación de la etapa de juzgamiento juicio ordinario, aplicación de la etapa de juzgamiento juicio verbal y aplicación segunda instancia.
Se ajustan los controles correctivos, el plan de contingencia, incluyendo a la Oficina Jurídica y al Despacho de la Secretaría General.
Se definen las acciones de tratamiento a 2023 por ser un riesgo de corrupción</t>
  </si>
  <si>
    <t>Blancos borrar si 54</t>
  </si>
  <si>
    <t>Evaluar de manera independiente y objetiva el Sistema de Control Interno de la Secretaría General de la Alcaldía Mayor de Bogotá, mediante la realización de auditorías internas de gestión y de calidad, seguimientos e informes de ley programados en el Plan de Anual de Auditorias, y la atención a organismos de control, con el propósito de contribuir al mejoramiento continuo de la gestión institucional.</t>
  </si>
  <si>
    <t xml:space="preserve">Inicia con la definición del Plan Anual de Auditorias, continúa con la ejecución de las auditorías internas de gestión y de calidad, seguimientos e informes de ley, y la atención a organismos de control, termina con la generación de los informes resultado de las auditorias, seguimiento a la implementación de acciones de mejora y emisión de alertas tempranas para prevenir su incumplimiento (excepto de auditorías de calidad). </t>
  </si>
  <si>
    <t>Ejecutar las auditorías internas de gestión, seguimientos y realizar informes de ley </t>
  </si>
  <si>
    <t xml:space="preserve">- Un (1) Taller interno realizado
_______________
</t>
  </si>
  <si>
    <t>Fortalecimiento de la Gestión Pública</t>
  </si>
  <si>
    <t>Generar capacidades en la gestión pública distrital a través de la expedición de lineamientos, el desarrollo de estrategias, la realización de asistencia técnica, la elaboración de estudios e investigaciones, la prestación de servicios relacionados con el fortalecimiento de la gestión y la política laboral, con el fin de modernizar y mejorar permanentemente el desempeño institucional de las entidades distritales</t>
  </si>
  <si>
    <t>El proceso inicia con el diagnóstico y la formulación de las acciones a ejecutar para el fortalecimiento de la gestión pública distrital, continúa con el desarrollo de lineamientos, estrategias, asistencia técnica, estudios e investigaciones, servicios y finaliza con el seguimiento.</t>
  </si>
  <si>
    <t>Diseñar y emitir lineamientos, desarrollar estrategias, brindar, prestar servicios y realizar análisis, estudios e investigaciones para el fortalecimiento de la gestión pública distrital</t>
  </si>
  <si>
    <t>- Reportar el presunto hecho de 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al operador disciplinario, y a la Oficina Asesora de Planeación en el informe de monitoreo en caso que tenga fallo.
- Reportar el presunto hecho de 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al Director Distrital del Archivo de Bogotá
- Retirar de las bases de datos de la documentación disponible de valor patrimonial del Archivo de Bogotá el (los) documento(s) en los que se generó la materialización del riesgo
- Aplicar las medidas que determine la Oficina de Control Interno Disciplinario y/o ente de control  frente a la materialización del riesgo 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al Director Distrital del Archivo de Bogotá
- Actualizar el mapa de riesgos Fortalecimiento de la Gestión Pública</t>
  </si>
  <si>
    <t>- Notificación realizada del presunto hecho de 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al operador disciplinario, y reporte de monitoreo a la Oficina Asesora de Planeación en caso que el riesgo tenga fallo definitivo.
- Memorando de comunicación de la materialización del riesgo
- Bases de datos de la documentación disponible de valor patrimonial del Archivo de Bogotá
- Soportes de la aplicación de las medidas determinadas por la Oficina de Control Interno Disciplinario y/o ente de control.
- Mapa de riesgo  Fortalecimiento de la Gestión Pública, actualizado.</t>
  </si>
  <si>
    <t>1. Se actualizar el Objetivo de la ficha con base a la Información registrada en la caracterización. Lo anterior, teniendo en cuenta que el campo se encuentra protegido con clave.
2. Se ajusta las actividades claves, para alinear la descripción con el nombre y la explicación del riesgo. En este sentido, el proceso Gestión de la Función Archivística y del Patrimonio Documental del Distrito Capital, enviará un correo electrónico a la OAP, con la debida justificación del porqué asocia más de una actividad en la ficha.
3. Se eliminan las causas internas: Procesos: algunas actividades y tareas específicas del proceso se deben revisar y ajustar con el propósito de simplificar y detallar su descripción, para mejorar el desempeño alcanzado y Controles que se ejercen durante el desarrollo de las actividades del proceso son parcialmente suficientes y adecuados. Lo anterior, teniendo en cuenta que la ejecución de las acciones preventivas 35, 36 y 47 se cierran en el SIG y las mismas son eficaces. Así mismo, se elimina la causa interna “No se tiene establecido un documento de contingencia en caso de la materialización del riesgo”; en mesa de trabajo con los expertos, donde se acuerda incluirlo en el plan contingente dentro de la ficha 4 en su sección: En caso que el riesgo se presente (contingencia). Se ajusta la causa interna: Dado que los controles establecidos en los procedimientos que están formulados en el SIG , presentan una ejecución fuerte, se determina entonces ajustar: Medidas parcialmente apropiadas por parte de los funcionarios para la preservación, protección y recuperación de los documentos del proceso, quedando así: Procesos: No se tienen directrices claras por parte del área de Gestión Documental de la Subdirección de Servicios Administrativos, frente al manejo de los correos y memorandos electrónicos, lo genera dificultades en la gestión de patrimonio documental Institucional. Se incluye la causa interna: Estratégicos: Falta de formación en Investigación y en archivística para el desempeño adecuado en el tratamiento de documentos históricos. Personal: Inadecuada apropiación de los principios de la gestión archivística y del patrimonio documental. Personal: Deficiencias en la gestión documental por parte de los funcionarios de la Subdirección técnica a quienes se les encarga la tarea de gestionar los documentos del proceso.
4.El proyecto de inversión posiblemente afectado por la materialización del riesgo, es el proyecto 1125 fortalecimiento y modernización de la gestión pública distrital.
5. Se diligencia la columna de perspectivas en la identificación de efectos y se incluyen.
6. Se modifica el análisis de controles.
7. Se realiza la calificación del riesgo por perspectivas de Impacto.
8. Se modifica la explicación de la valoración del riesgo obtenido antes de controles.
9. Conforme a la actualización de los procedimientos realizados en la vigencia 2019, se mantienen los controles preventivos y detectivos, y se incluyen un (1) control detectivo y uno (1) preventivo.
10. Se modifica la explicación de la valoración del riesgo obtenido después de controles.
11. Se incluyen en el SIG nuevas acciones preventivas y detectivas para el año 2020.
12. Se ajusta el plan contingente.</t>
  </si>
  <si>
    <t xml:space="preserve">"Se asocia el riesgo al nuevo Mapa de procesos de la Secretaría General. 
Se plantean acciones de tratamiento para el fortalecimiento del riesgo."																																																																																									
																																																	</t>
  </si>
  <si>
    <t>Se asocia el riesgo al nuevo Mapa de procesos de la Secretaría General. 
Se plantean acciones de tratamiento para el fortalecimiento del riesgo.</t>
  </si>
  <si>
    <t xml:space="preserve">Diseñar y emitir lineamientos, desarrollar estrategias, brindar, prestar servicios y realizar análisis, estudios e investigaciones para el fortalecimiento de la gestión pública distrital																																																																																															</t>
  </si>
  <si>
    <t>- Reportar el presunto hecho de 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al operador disciplinario, y a la Oficina Asesora de Planeación en el informe de monitoreo en caso que tenga fallo.
- Asignar un responsable diferente para realizar la revisión y evaluación de la Tabla de Retención Documental o Tabla de Valoración Documental asociada a la materialización del riesgo
- Realizar nuevamente la revisión y evaluación de la Tabla de Retención Documental o Tabla de Valoración Documental asociada a la materialización del riesgo y emitir el nuevo concepto técnico de TRD y TVD
- Remitir a la entidad correspondiente el nuevo concepto técnico de TRD y TVD asociado a la materialización del riesgo  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 Informar la situación de materialización del riesgo relacionada con concepto técnico de TRD y TVD al Consejo Distrital de Archivo  de Bogotá
- Realizar mesa técnica de trabajo para la revisión del concepto técnico de procesos de  contratación relacionado con la materialización del riesgo
- Realizar un alcance con un nuevo concepto técnico de procesos de contratación relacionado con la materialización del riesgo
- Actualizar el mapa de riesgos Fortalecimiento de la Gestión Pública</t>
  </si>
  <si>
    <t>- Notificación realizada del presunto hecho de 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al operador disciplinario, y reporte de monitoreo a la Oficina Asesora de Planeación en caso que el riesgo tenga fallo definitivo.
- Correo electrónico de asignación de nuevo  responsable para realizar la revisión y evaluación de la Tabla de Retención Documental o Tabla de Valoración Documental asociada a la materialización del riesgo
- Concepto Técnico de Evaluación de Tabla de Valoración Documental o Concepto Técnico Evaluación de Tabla de Retención Documental ajustado.
- Oficio o memorando de envío del concepto técnico de evaluación de la TRD o TVD, ajustado
- Acta de sesión del Consejo Distrital de Archivo  de Bogotá
- Evidencia de reunión 2213100-FT-449 de mesa técnica
- Concepto técnico de alcance de procesos de contratación
- Mapa de riesgo  Fortalecimiento de la Gestión Pública, actualizado.</t>
  </si>
  <si>
    <t xml:space="preserve">"Se asocia el riesgo al nuevo Mapa de procesos de la Secretaría General. 
Se plantean acciones de tratamiento para el fortalecimiento del riesgo."																																																									
																																																	</t>
  </si>
  <si>
    <t xml:space="preserve">01/02/2023
_______________
</t>
  </si>
  <si>
    <t>Gestión de Contratación</t>
  </si>
  <si>
    <t>Gestionar la contratación de bienes, servicios y obras, mediante el desarrollo de procesos contractuales transparentes y conforme a la normativa legal vigente, para satisfacer las necesidades de contratación de las dependencias de la Secretaría General de la Alcaldía Mayor de Bogotá, para el cumplimento de sus metas y objetivos.</t>
  </si>
  <si>
    <t>Inicia con la identificación y consolidación de las necesidades de bienes, servicios u obras, continúa con la ejecución de las acciones de la gestión precontractual, contractual y post- contractual, y termina con la verificación del cumplimiento de los contratos y convenios celebrados.</t>
  </si>
  <si>
    <t>Apoyo</t>
  </si>
  <si>
    <t>Gestionar los Procesos Contractuales
Fase (propósito): Fortalecer la gestión corporativa, jurídica y la estrategia de comunicación conforme con las necesidades de la operación misional de la Entidad.</t>
  </si>
  <si>
    <t xml:space="preserve">- Director de Contratación
_______________
</t>
  </si>
  <si>
    <t xml:space="preserve">- Registros de asistencia a la  jornada de socialización y/o taller 
_______________
</t>
  </si>
  <si>
    <t xml:space="preserve">01/02/2023
_______________
</t>
  </si>
  <si>
    <t xml:space="preserve">31/05/2023
_______________
</t>
  </si>
  <si>
    <t>Desarrollar las actividades de Interventoría y/o supervisión</t>
  </si>
  <si>
    <t xml:space="preserve">01/03/2023
_______________
</t>
  </si>
  <si>
    <t xml:space="preserve">30/06/2023
_______________
</t>
  </si>
  <si>
    <t>Se ajustó la actividad clave del riesgo de conformidad con la caracterización del proceso "Gestión de contratación". 
Se incluyó una acción de tratamiento del riesgo  para la vigencia  2023</t>
  </si>
  <si>
    <t>- Reportar el presunto hecho de Posibilidad de afectación reputacional por pérdida de la confianza ciudadana en la gestión contractual de la Entidad, debido a decisiones ajustadas a intereses propios o de terceros durante la etapa precontractual con el fin de celebrar un contrato al operador disciplinario, y a la Oficina Asesora de Planeación en el informe de monitoreo en caso que tenga fallo.
- Asignar nuevos profesionales para  reevaluar el proceso de selección técnica, jurídica y financieramente, con el fin que adelanten un análisis a fin de tomar decisiones respecto a adelantar o no, un nuevo proceso de contratación.
- Tomar las medidas jurídicas y/o administrativas que permitan el restablecimiento de la situación generada por la materialización del riesgo.
- Actualizar el mapa de riesgos Gestión de Contratación</t>
  </si>
  <si>
    <t>- Notificación realizada del presunto hecho de Posibilidad de afectación reputacional por pérdida de la confianza ciudadana en la gestión contractual de la Entidad, debido a decisiones ajustadas a intereses propios o de terceros durante la etapa precontractual con el fin de celebrar un contrato al operador disciplinario, y reporte de monitoreo a la Oficina Asesora de Planeación en caso que el riesgo tenga fallo definitivo.
- Informe de análisis técnico, jurídico y financiero del proceso de selección en donde se materializó el riesgo, que soporta las decisiones de adelantar o no  un nuevo proceso de contratación.
- Documento de medida jurídicas y/o administrativas que permitan el restablecimiento de la situación generada por la materialización del riesgo.
- Mapa de riesgo  Gestión de Contratación, actualizado.</t>
  </si>
  <si>
    <t>- Reportar el presunto hecho de Posibilidad de afectación económica (o presupuestal) por fallo en firme de detrimento patrimonial por parte de entes de control, debido a  la realización de cobros indebidos durante la ejecución del contrato con el propósito de no evidenciar un posible incumplimiento de las obligaciones contractuales al operador disciplinario, y a la Oficina Asesora de Planeación en el informe de monitoreo en caso que tenga fallo.
- Solicitar la aplicación del procedimiento administrativo sancionatorio en caso de presentarse un posible incumplimiento en las obligaciones contractuales del proveedor o prestador del servicio al supervisor del contrato o convenio  para restablecer el cumplimiento de las obligaciones 
- Informar a la ordenación del gasto sobre la necesidad de cambiar la supervisión del contrato o convenio sujeto de la materialización del riesgo
- Actualizar el mapa de riesgos Gestión de Contratación</t>
  </si>
  <si>
    <t>- Notificación realizada del presunto hecho de Posibilidad de afectación económica (o presupuestal) por fallo en firme de detrimento patrimonial por parte de entes de control, debido a  la realización de cobros indebidos durante la ejecución del contrato con el propósito de no evidenciar un posible incumplimiento de las obligaciones contractuales al operador disciplinario, y reporte de monitoreo a la Oficina Asesora de Planeación en caso que el riesgo tenga fallo definitivo.
- Solicitud de aplicación del proceso administrativo sancionatorio al supervisor del contrato para restablecer el cumplimiento de las obligaciones del prestador del servicio o proveedor.
- Comunicación dirigida a la ordenación del gasto informando sobre la necesidad de cambiar la supervisión del contrato o convenio sujeto de la materialización del riesgo
- Mapa de riesgo  Gestión de Contratación, actualizado.</t>
  </si>
  <si>
    <t xml:space="preserve">31/12/2023
_______________
</t>
  </si>
  <si>
    <t xml:space="preserve">Administrar los bienes adquiridos mediante su recepción, asignación, mantenimiento, control y baja de los mismos con el fin de cubrir las necesidades de recursos físicos de las dependencias de la Secretaría General de la Alcaldía Mayor de Bogotá D.C. </t>
  </si>
  <si>
    <t>Inicia con el ingreso de bienes al inventario de la entidad, continúa con su asignación, aseguramiento, mantenimiento y control, termina con su clasificación y baja.</t>
  </si>
  <si>
    <t>Administrar los Inventarios de bienes de la entidad.</t>
  </si>
  <si>
    <t xml:space="preserve">- Profesional Especializado
_______________
</t>
  </si>
  <si>
    <t xml:space="preserve">- Socializaciones ejecutadas
_______________
</t>
  </si>
  <si>
    <t>Se identifica el contexto de la gestión del proceso.
Se identifica la probabilidad por exposición.
Se identifica la calificación del impacto.
Se identifica los controles correctivos.
Se identifica las acciones de contingencia.
Se identifica acción preventiva</t>
  </si>
  <si>
    <t>Apoyar la gestión de la Entidad a través de la prestación de los servicios administrativos y tecnológicos, así como, de la gestión documental, con el fin de satisfacer las necesidades de las dependencias en la materia, al igual que conservar y preservar la memoria institucional.</t>
  </si>
  <si>
    <t>Inicia con la identificación y consolidación de las necesidades de las dependencias de la Entidad de carácter administrativo y tecnológico, continúa con la prestación de los servicios logísticos de apoyo administrativo, manejo de la caja menor, la gestión de requerimientos e implementación de soluciones tecnológicas, y la gestión del flujo documental, termina con las instalaciones de la Entidad disponibles y adecuadas para su uso, la infraestructura tecnológica en condiciones óptimas y una apropiada disposición de los documentos.</t>
  </si>
  <si>
    <t>Manejar y controlar los recursos de la caja menor</t>
  </si>
  <si>
    <t>Posibilidad de afectación reputacional por pérdida de credibilidad y desconfianza en la administración de la caja menor, debido a desvío de recursos físicos o económicos en la legalización de la adquisición de bienes y servicios imprevistos, urgentes, imprescindibles e inaplazables para otorgarse beneficios propios o a terceros.</t>
  </si>
  <si>
    <t>Se asocia el riesgo al nuevo Mapa de procesos de la Secretaría General.
Se complementó el nombre del riesgo
Se incluyó  acción de tratamiento del riesgo  para la vigencia  2023 
Se realizó ajuste en las causas internas y externas según el análisis DOFA del nuevo proceso  gestión de servicios administrativos.</t>
  </si>
  <si>
    <t>Planear y administrar la gestión documental institucional</t>
  </si>
  <si>
    <t>Posibilidad de afectación reputacional por sanciones de ente de control o ente regulador, debido a uso indebido de información privilegiada durante el manejo de los documentos que se tramitan en la Subdirección de Gestión Documental con el fin de obtener beneficios propios o de terceros.</t>
  </si>
  <si>
    <t xml:space="preserve">- Debilidades en la articulación y comunicación en la operación de las actividades que se gestionan al interior  del proceso.
- Alta rotación de personal y dificultades en la transferencia de conocimiento entre los servidores y/o contratistas que participan en el proceso, en virtud de vinculación, retiro o reasignación de roles.
- Intereses personales
</t>
  </si>
  <si>
    <t xml:space="preserve">- Cambios de estructura organizacional que afecten el desempeño del proceso de gestión documental.
- Constante actualización de directrices y normas  Nacionales y Distritales aplicables al proceso.
- Altos costos de la tecnología.  
</t>
  </si>
  <si>
    <t xml:space="preserve">- Pérdida de credibilidad del proceso y de la entidad.
- Uso indebido e inadecuado de información de la Secretaría General 
- Sanciones disciplinarias, fiscales y penales.
- Pérdida de información de la entidad.
</t>
  </si>
  <si>
    <t xml:space="preserve">- Subdirector de Gestión Documental. 
_______________
</t>
  </si>
  <si>
    <t xml:space="preserve">15/12/2023
_______________
</t>
  </si>
  <si>
    <t xml:space="preserve">Identificación del riesgo:
Se definieron las perspectivas para los efectos ya identificados y se calificaron
Se eliminó un efecto operativo y se incluyó uno de información
Análisis antes de controles:
Valoración de la Probabilidad: Se incluyen las evidencias faltantes de la vigencia 2016-2019 y las evidencias de la vigencia 2020
Tratamiento del riesgo:
Se eliminaron las actividades de la  AP# 32  por que  ya se  cumplió y  se encuentra  cerrada en al aplicativo.
Se elimina la  actividad #2  de la AM#21 , por que ya se cumplió. </t>
  </si>
  <si>
    <t xml:space="preserve">Se asocia el riesgo al nuevo Mapa de procesos de la Secretaría General.
Se realizó ajuste en las causas internas, externas según el análisis DOFA de nuevo proceso Gestión de Servicios Administrativos.
Se incluyo la acción de tratamiento para la vigencia 2023. </t>
  </si>
  <si>
    <t>Gestión del Talento Humano</t>
  </si>
  <si>
    <t>Gestionar el capital humano de la Secretaría General de la Alcaldía Mayor de Bogotá, D.C., mediante la aplicación de buenas prácticas y acciones tendientes a al desarrollo de un talento humano a través de estrategias enmarcadas en el trabajo digno y decente con el propósito de contribuir al logro de las metas institucionales.</t>
  </si>
  <si>
    <t>Inicia con la vinculación del talento humano de la Secretaría General de la Alcaldía Mayor de Bogotá, D.C., los miembros del Gabinete Distrital y Jefes de Oficina de Control Interno de las entidades del Distrito, continúa con el desarrollo del talento humano y gestión de situaciones administrativas y finaliza con el retiro de los mismos.</t>
  </si>
  <si>
    <t>Realizar la vinculación del talento humano de la Secretaría General de la Alcaldía Mayor de Bogotá, D.C., de miembros del Gabinete Distrital y Jefes de Oficina de Control Interno de las entidades del Distrito.</t>
  </si>
  <si>
    <t xml:space="preserve">- Profesional Especializado o Profesional Universitario de la Dirección de Talento Humano autorizado por el(la) Director(a) de Talento Humano.
- Director(a) Técnico(a) de Talento Humano
_______________
</t>
  </si>
  <si>
    <t xml:space="preserve">- Base de Datos de la planta de personal de la entidad actualizada.
- Certificación de cumplimiento de requisitos mínimos proyectada y revisada por los Profesionales de la Dirección de Talento Humano.
_______________
</t>
  </si>
  <si>
    <t xml:space="preserve">15/02/2023
15/02/2023
_______________
</t>
  </si>
  <si>
    <t xml:space="preserve">31/12/2023
31/12/2023
_______________
</t>
  </si>
  <si>
    <t>- Reportar el presunto hecho de Posibilidad de afectación reputacional por perdida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al operador disciplinario, y a la Oficina Asesora de Planeación en el informe de monitoreo en caso que tenga fallo.
- Aplicar las medidas que determine la Oficina de Control Interno Disciplinario y/o ente de control  frente a la materialización del riesgo "Posibilidad de afectación reputacional por perdida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 Actualizar el mapa de riesgos Gestión del Talento Humano</t>
  </si>
  <si>
    <t>- Director(a) de Talento Humano
- Director/a Técnico/a de Talento Humano y Profesional Especializado o Profesional Universitario de Talento Humano.
- Director(a) de Talento Humano</t>
  </si>
  <si>
    <t>- Notificación realizada del presunto hecho de Posibilidad de afectación reputacional por perdida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al operador disciplinario, y reporte de monitoreo a la Oficina Asesora de Planeación en caso que el riesgo tenga fallo definitivo.
- Soportes de la aplicación de las medidas determinadas por la Oficina de Control Interno Disciplinario y/o ente de control.
- Mapa de riesgo  Gestión del Talento Humano, actualizado.</t>
  </si>
  <si>
    <t>1. Se escoge sólo una (1) actividad clave “Ejecutar el Plan Anual de Vacantes y el Plan de Previsión de Recursos Humanos” por el riesgo, teniendo en cuenta la actividad clave que más se asocia al riesgo, y se eliminan: "Administrar la gestión del talento Humano en la Secretaría general que comprende las políticas y prácticas de gestión humana, a través de la vinculación de personal y el fortalecimiento de sus competencias, procurando su desarrollo como factor humano dentro de la entidad, garantizando la retribución económica y prestacional correspondiente y verificando su desempeño, para el cumplimiento de los objetivos y el normal funcionamiento de los procesos de la Secretaría y así mismo tramitar los actos administrativos y novedades de personal de la Secretaría General y los actos administrativos del Gabinete Distrital que por competencia le corresponden a la entidad relacionados con la vinculación de sus miembros, así como las comisiones de servicio y estudio de los servidores Distritales”.
2. El proyecto de inversión posiblemente afectado por la materialización del riesgo, es el proyecto 1125 fortalecimiento y modernización de la gestión pública distrital.
3. Se diligencia la columna de perspectivas en la identificación de efectos.
4. Se Incluye un control detectivo: “El procedimiento 2211300-PR-221 - Gestión Organizacional indica que el Profesional Especializado o Profesional Universitario de Talento Humano, autorizado(a) por el(la) Director(a) Técnico(a) de Talento Humano, bimestralmente en los subcomités de autocontrol valida el seguimiento al envío de las certificaciones de cumplimiento de requisitos mínimos para vinculación de personal, a la Oficina de Control Interno. La(s) fuente(s) de información utilizadas es(son) Base Excel - Planta de personal. En caso de evidenciar observaciones, desviaciones o diferencias, se debe notificar al Director(a) Técnico(a) de Talento Humano y realizar el informe. Queda como evidencia acta del subcomité de autocontrol”. 
5. Se incluyen en el SIG nuevas acciones preventivas para el año 2020 para fortalecer la gestión del riesgo según la valoración.         
6. Se ajusta el plan contingente.</t>
  </si>
  <si>
    <t xml:space="preserve">Se asocia el riesgo al nuevo Mapa de procesos de la Secretaría General de la Alcaldía Mayor de Bogotá, D.C.
Se actualizó el contexto de la gestión del proceso. 
Se ajustaron las causas internas y externas.
Se realizó el cambio del nombre del proceso en el control correctivo pasando de Gestión Estratégica de Talento Humano a Gestión del Talento Humano en el marco del nuevo Mapa de procesos de la Secretaría General de la Alcaldía Mayor de Bogotá, D.C.
Se definieron acciones de tratamiento para la vigencia  2023 </t>
  </si>
  <si>
    <t>Preparar y liquidar la nómina, aportes a seguridad social y parafiscales.</t>
  </si>
  <si>
    <t xml:space="preserve">- Conflicto de intereses.
- Desconocimiento de los principios y valores institucionales.
- Amiguismo.
- Abuso de los privilegios de acceso a la información para la liquidación de nómina por la solicitud y/o aceptación de dádivas
- Personal no calificado para el desempeño de las funciones del cargo.
</t>
  </si>
  <si>
    <t xml:space="preserve">- Profesional Especializado o Profesional Universitario de Talento Humano.
_______________
</t>
  </si>
  <si>
    <t xml:space="preserve">- Soporte del PAC programado generado desde el Sistema de Gestión Contractual.
_______________
</t>
  </si>
  <si>
    <t xml:space="preserve">15/02/2023
_______________
</t>
  </si>
  <si>
    <t>- Reportar el presunto hecho de 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al operador disciplinario, y a la Oficina Asesora de Planeación en el informe de monitoreo en caso que tenga fallo.
- Realizar la liquidación de la nómina por otro responsable diferente al que presuntamente haya generado la materialización del riesgo de corrupción respecto al desvío de recursos físicos o económicos durante la liquidación de nómina para otorgarse beneficios propios o a terceros.
- Aplicar las medidas que determine la Oficina de Control Interno Disciplinario y/o ente de control  frente a la materialización del riesgo 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 Realizar el requerimiento  al/a la servidor/a  sobre la devolución del dinero adicional reconocido en los pagos de nómina  y las demás acciones a que haya lugar para efectiva la recuperación del dinero.
- Actualizar el mapa de riesgos Gestión del Talento Humano</t>
  </si>
  <si>
    <t>- Director(a) de Talento Humano
- Director/a Técnico/a de Talento Humano o quien se designe por competencia.
- Director/a Técnico/a y Profesional Especializado o Profesional Universitario de Talento Humano.
- Director/a Técnico/a de Talento Humano
- Director(a) de Talento Humano</t>
  </si>
  <si>
    <t>- Notificación realizada del presunto hecho de 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al operador disciplinario, y reporte de monitoreo a la Oficina Asesora de Planeación en caso que el riesgo tenga fallo definitivo.
- Soportes de la reliquidación de la nómina que presenta presunta materialización del riesgo de corrupción.
- Soportes de la aplicación de las medidas determinadas por la Oficina de Control Interno Disciplinario y/o ente de control.
- Soportes de requerimiento y de las acciones a que haya lugar para la recuperación de los recursos.
- Mapa de riesgo  Gestión del Talento Humano, actualizado.</t>
  </si>
  <si>
    <t xml:space="preserve">Se ajusta el nombre del riesgo con el ánimo de ajustarlo a acciones netamente contenidas en el marco de la anticorrupción, eliminando las posibles fallas tecnológicas del sistema y/o plataforma utilizada para la liquidación de la nómina. 
Se realiza una reasignación de causas internas de su materialización, dejando como única posible causa tecnológica el Abuso de los privilegios de acceso a la información para la liquidación de nómina por la solicitud y/o aceptación de dádivas, sustentando esta causa en su relación directa con el conflicto de intereses.
Se ajusta actividad de control: "2211300-PR-177 Actividad 4: Verificar la nómina con los reportes (verificación de valores detallados de nómina vs. valor total de nómina)" indica que Profesional de Talento Humano , autorizado(a) por Director (a) de Talento Humano y Profesional de Talento Humano. , Mensualmente El profesional de nómina dentro de su informe de gestión, rendirá cuenta trimestralmente del indicador implementado. . La(s) fuente(s) de información utilizadas es(son) Informes de PERNO mensuales. En caso de evidenciar observaciones, desviaciones o diferencias, se debe notificar al Director(a) Técnico(a) de Talento Humano y realizar la actividad. Queda como evidencia Informes mensuales radicados a la oficina asesora de planeación. Una vez realizada la inclusión de la figura  del(de la) Subsecretario(a) Corporativa(a) como responsable de recibir la notificación de la presentación de novedades o materialización sobre el riesgo, la actividad queda así: "2211300-PR-177 Actividad 4: Verificar la nómina con los reportes (verificación de valores detallados de nómina vs. valor total de nómina) indica que Profesional de Talento Humano, autorizado(a) por Director (a) de Talento Humano y Profesional de Talento Humano, Mensualmente El profesional de nómina dentro de su informe de gestión, rendirá cuenta trimestralmente del indicador implementado. La(s) fuente(s) de información utilizadas es(son) Informes de PERNO mensuales. En caso de evidenciar observaciones, desviaciones o diferencias, se debe notificar al Director(a) Técnico(a) de Talento Humano y este a la vez al(la) Subsecretario(a) Corporativo(a) y realizar la actividad. Queda como evidencia Informes mensuales radicados a la Oficina Asesora de Planeación.
Se definen acciones de tratamiento a implementar para el riesgo en la vigencia 2021. </t>
  </si>
  <si>
    <t xml:space="preserve">Se asocia el riesgo al nuevo Mapa de procesos de la Secretaría General de la Alcaldía Mayor de Bogotá, D.C.
Se actualizó el contexto de la gestión del proceso. 
Se realizó el cambio del nombre del proceso en el control correctivo pasando de Gestión Estratégica de Talento Humano a Gestión del Talento Humano en el marco del nuevo Mapa de procesos de la Secretaría General de la Alcaldía Mayor de Bogotá, D.C.
Se definió definieron acciones de tratamiento para la vigencia  2023 </t>
  </si>
  <si>
    <t xml:space="preserve">Se asocia el riesgo al nuevo Mapa de procesos de la Secretaría General de la Alcaldía Mayor de Bogotá, D.C.
Se actualizó el contexto de la gestión del proceso. 
Se ajustaron las causas internas y externas.
Se realizó el cambio del nombre del proceso en el control correctivo pasando de Gestión Estratégica de Talento Humano a Gestión del Talento Humano en el marco del nuevo Mapa de procesos de la Secretaría General de la Alcaldía Mayor de Bogotá, D.C.
Se definió acción de tratamiento para la vigencia  2023 </t>
  </si>
  <si>
    <t>Ejecutar las actividades del Sistema de Gestión de la Seguridad y Salud en el Trabajo</t>
  </si>
  <si>
    <t xml:space="preserve">- Deficiencias en la administración (custodio, uso y manejo) de los elementos dispuestos para la atención de emergencias en las distintas sedes de la entidad.
- Amiguismo.
- Desconocimiento de los principios y valores institucionales.
</t>
  </si>
  <si>
    <t xml:space="preserve">- Pérdida de credibilidad hacia la entidad de parte de los/as servidores/as, colaboradores/as y ciudadanos/as.
- Detrimento patrimonial
- Investigaciones disciplinarias.
- Generación de reprocesos y desgaste administrativo.
</t>
  </si>
  <si>
    <t xml:space="preserve">- Profesional Universitario de Talento Humano autorizado por el(la) Director(a) Técnico(a) de Talento Humano.
_______________
</t>
  </si>
  <si>
    <t xml:space="preserve">- Cronograma de verificación de la completitud e idoneidad de los productos contenidos en los botiquines de las sedes de la Secretaría General de la Alcaldía Mayor de Bogotá, D.C.
_______________
</t>
  </si>
  <si>
    <t xml:space="preserve">28/02/2023
_______________
</t>
  </si>
  <si>
    <t>- Reportar el presunto hecho de 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 al operador disciplinario, y a la Oficina Asesora de Planeación en el informe de monitoreo en caso que tenga fallo.
- Reponer el inventario de  los botiquines que presentaron novedad y/o desviaciones tras la materialización del riesgo relacionado con el desvío de recursos físicos o económicos en el manejo de los botiquines ubicados en las diferentes sedes de la entidad con el fin de obtener beneficio a nombre propio o de terceros
- Aplicar las medidas que determine la Oficina de Control Interno Disciplinario y/o ente de control  frente a la materialización del riesgo 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
- Actualizar el mapa de riesgos Gestión del Talento Humano</t>
  </si>
  <si>
    <t>- Director(a) de Talento Humano
- Profesional Universitario de Talento Humano. 
- Director(a) Técnico(a) y Profesional Universitario de Talento Humano.
- Director(a) de Talento Humano</t>
  </si>
  <si>
    <t>- Notificación realizada del presunto hecho de 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 al operador disciplinario, y reporte de monitoreo a la Oficina Asesora de Planeación en caso que el riesgo tenga fallo definitivo.
- Botiquín/es con elementos que cumplen con las condiciones establecidas en la normatividad vigente.
Formato Entrega Botiquín en Sede Secretaría General que contiene lista de productos que conforman un botiquín de acuerdo con la normatividad aplicable y que debe contener la firma tanto del Profesional Universitario o Técnico Operativo de Talento Humano que ejerce la entrega como del responsable de la custodia del botiquín en la sede.
- Soportes de la aplicación de las medidas determinadas por la Oficina de Control Interno Disciplinario y/o ente de control.
- Mapa de riesgo  Gestión del Talento Humano, actualizado.</t>
  </si>
  <si>
    <t xml:space="preserve">Se asocia el riesgo al nuevo Mapa de procesos de la Secretaría General de la Alcaldía Mayor de Bogotá, D.C.
Se actualizó el contexto de la gestión del proceso. 
Se ajustaron las causas internas y externas.
Se modificó la calificación de la probabilidad de ocurrencia del riesgo pasando de la calificación por  factibilidad a la calificación por frecuencia y se ajustó la explicación de la  valoración obtenida antes de controles. 
Se realizó el cambio del nombre del proceso en el control correctivo pasando de Gestión Estratégica de Talento Humano a Gestión del Talento Humano en el marco del nuevo Mapa de procesos de la Secretaría General de la Alcaldía Mayor de Bogotá, D.C.
Se definieron acciones de tratamiento para la vigencia  2023. </t>
  </si>
  <si>
    <t>Gestionar las operaciones financieras con cargo al presupuesto asignado a la entidad, a través del registro de las operaciones económicas en contabilidad para garantizar la elaboración y reporte de los estados financieros a los entes de control en forma comprensible, relevante y confiable, para que sean consultados por los ciudadanos y por los interesados en la información financiera.</t>
  </si>
  <si>
    <t>Inicia con la formulación del anteproyecto presupuestal y la apropiación inicial del presupuesto, continúa con el registro y el control de las operaciones económicas durante la vigencia, termina con la elaboración y presentación de los Estados Financieros y de la rendición de cuentas ante organismos de control.</t>
  </si>
  <si>
    <t>Subdirector(a) Financiero(a)</t>
  </si>
  <si>
    <t>7. Mejorar la oportunidad en la ejecución de los recursos, a través del fortalecimiento de una cultura financiera, para lograr una gestión pública efectiva.</t>
  </si>
  <si>
    <t xml:space="preserve">- Subdirector Financiero
_______________
</t>
  </si>
  <si>
    <t xml:space="preserve">- Documento con el análisis de la optimización de la gestión de pagos
_______________
</t>
  </si>
  <si>
    <t xml:space="preserve">30/04/2023
_______________
</t>
  </si>
  <si>
    <t>- Subdirector(a) Financiero(a)
- Subdirector Financiero
- Subdirector Financiero
- Subdirector Financiero
- Profesional de la Subdirección Financiera
- Subdirector(a) Financiero(a)</t>
  </si>
  <si>
    <t>Se ajusta el objetivo y el alcance del proceso y se establece una acción de tratamiento</t>
  </si>
  <si>
    <t>- Subdirector(a) Financiero(a)
- Profesional de la Subdirección Financiera
- Profesional de la Subdirección Financiera
- Subdirector(a) Financiero(a)</t>
  </si>
  <si>
    <t>Asesorar y representar jurídicamente a la Secretaria General de la Alcaldía Mayor Bogotá D.C. mediante el análisis, trámite, defensa y solución de asuntos de carácter jurídico con el fin de solucionar los asuntos de carácter jurídico que surjan en el desarrollo de las funciones.</t>
  </si>
  <si>
    <t xml:space="preserve">Inicia con la identificación de las necesidades jurídicas de la Secretaria General, continúa con la emisión de conceptos jurídicos, la defensa extrajudicial y judicial, la elaboración o revisión de actos administrativos, la emisión de comentarios a los proyectos de Acuerdo y de Ley y la gestión de cobro persuasivo, termina con la verificación, seguimiento y mejoramiento del proceso. </t>
  </si>
  <si>
    <t>Gestionar la defensa judicial y extrajudicial de la Secretaría General</t>
  </si>
  <si>
    <t>La probabilidad de riesgo se ubica en zona Muy baja, teniendo en cuenta que el riesgo no se materializó durante los últimos 4 años. El impacto es moderado de acuerdo al resultado obtenido de diligenciar la encuesta.</t>
  </si>
  <si>
    <t>El resultado de la probabilidad es Muy baja, dado que el riesgo no se ha materializado y se tienen 4 controles preventivos. Es impacto es leve ya que se dispone de 3 controles correctivos para disminuir la calificación.</t>
  </si>
  <si>
    <t xml:space="preserve">- Jefe de Oficina Jurídica 
- Comité de Conciliación. 
_______________
</t>
  </si>
  <si>
    <t xml:space="preserve">- Formatos de publicación y divulgación proactiva de la Declaración de Bienes y Rentas, Registro de Conflicto de Interés y Declaración del Impuesto sobre la Renta y Complementarios. Ley 2013 del 30 de diciembre de 2019, registrados en SIDEAP
- Recomendaciones del Comité de Conciliación - Informe de Gestión del Comité de Conciliación
_______________
</t>
  </si>
  <si>
    <t xml:space="preserve">01/03/2023
15/02/2023
_______________
</t>
  </si>
  <si>
    <t xml:space="preserve">28/04/2023
31/12/2023
_______________
</t>
  </si>
  <si>
    <t>- Reportar el presunto hecho de Posibilidad de afectación económica (o presupuestal) por interposición de reclamaciones,  solicitudes de conciliación, demandas y/o decisiones judiciales adversas a los interés de la Entidad, debido a acción u omisión durante la preparación y ejecución de los actos de defensa para favorecer intereses propios o de terceros al operador disciplinario, y a la Oficina Asesora de Planeación en el informe de monitoreo en caso que tenga fallo.
- Estudia, evalúa y analiza el caso concreto, en esta instancia se evidenciará las causas que originaron la condena, si el apoderado preparó adecuada defensa y si el área técnica aportó elementos para el ejercicio de defensa, según las consideraciones del operador judicial, lo cual se consigna en el acta de Comité de Conciliación
- Estudia, evalúa y analiza el caso, realiza recomendaciones para prevenir la recurrencia de la causa que originó el proceso o la sentencia lo cual se consigna en el acta de Comité de Conciliación
- Actualizar el mapa de riesgos Gestión Jurídica</t>
  </si>
  <si>
    <t>- Jefe de Oficina Jurídica
- Comité de Conciliación
- Comité de Conciliación
- Jefe de Oficina Jurídica</t>
  </si>
  <si>
    <t>- Notificación realizada del presunto hecho de Posibilidad de afectación económica (o presupuestal) por interposición de reclamaciones,  solicitudes de conciliación, demandas y/o decisiones judiciales adversas a los interés de la Entidad, debido a acción u omisión durante la preparación y ejecución de los actos de defensa para favorecer intereses propios o de terceros al operador disciplinario, y reporte de monitoreo a la Oficina Asesora de Planeación en caso que el riesgo tenga fallo definitivo.
- Acta de Comité de Conciliación
- Acta de Comité de Conciliación
- Mapa de riesgo  Gestión Jurídica, actualizado.</t>
  </si>
  <si>
    <t>Se ajusta la actividad clave asociada al riesgo
Se ajustaron los controles de conformidad con la nueva versión del procedimiento PR-355 "Gestión Jurídica para la Defensa de los Intereses de la Secretaría General"
Se ajustó el plan de contingencia para el riesgo identificado
Se definió la acción de tratamiento a 2023</t>
  </si>
  <si>
    <t>Gobierno Abierto y Relacionamiento con la Ciudadanía</t>
  </si>
  <si>
    <t>Gestionar estrategias, lineamientos y proyectos en materia de servicio al ciudadano, gobierno abierto y transformación digital de la Secretaría General y en las entidades distritales mediante los instrumentos de planeación y seguimiento para fortalecer el relacionamiento entre las instituciones de la Administración Distrital y la ciudadanía, así como el aprovechamiento de las tecnologías permitiendo el mejoramiento de las capacidades ciudadanas para un territorio inteligente.</t>
  </si>
  <si>
    <t>Inicia con la formulación de las estrategias, lineamientos y proyectos en materia de servicio al ciudadano, gobierno abierto y transformación digital, continua con su implementación en la Secretaría General, así como el acompañamiento de Gobierno Abierto y transformación digital en las entidades distritales y finaliza con el seguimiento al cumplimiento de las mismas.</t>
  </si>
  <si>
    <t>Subsecretario(a) de Servicio a la Ciudadanía y Alto(a) Consejero(a) Distrital de Tecnologías de la Información y las Comunicaciones</t>
  </si>
  <si>
    <t>Administrar canales de relacionamiento con la ciudadanía</t>
  </si>
  <si>
    <t xml:space="preserve">- Pérdida de credibilidad y de confianza que dificulte la ejecución de las políticas, programas y proyectos de la Secretaría General.  
- Intervenciones o hallazgos por partes de entes de control u otro ente regulador, interno o externo.
- Incumplimiento de objetivos y metas institucionales.
</t>
  </si>
  <si>
    <t xml:space="preserve">- Servidores de la Dirección del Sistema Distrital de Servicio a la Ciudadanía sensibilizados en los valores de integridad y el Código Disciplinario Único.
_______________
</t>
  </si>
  <si>
    <t>- Reportar el presunto hecho de Posibilidad de afectación reputacional por pérdida de credibilidad y confianza en la Secretaría General, debido a realización de cobros indebidos durante la prestación del servicio en el canal presencial de la Red CADE dispuesto para el servicio a la ciudadanía al operador disciplinario, y a la Oficina Asesora de Planeación en el informe de monitoreo en caso que tenga fallo.
- Reportar a la Oficina de Control Interno Disciplinario el presunto hecho de realización de cobros indebidos durante la prestación del servicio en el canal presencial de la Red CADE.
- Actualizar el mapa de riesgos Gobierno Abierto y Relacionamiento con la Ciudadanía</t>
  </si>
  <si>
    <t>- Subsecretario(a) de Servicio a la Ciudadanía y Alto(a) Consejero(a) Distrital de Tecnologías de la Información y las Comunicaciones
- Director (a) del Sistema Distrital de Servicio a la Ciudadanía
- Subsecretario(a) de Servicio a la Ciudadanía y Alto(a) Consejero(a) Distrital de Tecnologías de la Información y las Comunicaciones</t>
  </si>
  <si>
    <t>- Notificación realizada del presunto hecho de Posibilidad de afectación reputacional por pérdida de credibilidad y confianza en la Secretaría General, debido a realización de cobros indebidos durante la prestación del servicio en el canal presencial de la Red CADE dispuesto para el servicio a la ciudadanía al operador disciplinario, y reporte de monitoreo a la Oficina Asesora de Planeación en caso que el riesgo tenga fallo definitivo.
- Memorando o correo electrónico reportando a la Oficina de Control Interno Disciplinario el posible hecho de realización de cobros indebidos durante la prestación del servicio en el canal presencial de la Red CADE.
- Mapa de riesgo  Gobierno Abierto y Relacionamiento con la Ciudadanía, actualizado.</t>
  </si>
  <si>
    <t>Se actualiza el contexto de la gestión del proceso, de acuerdo con las actividades definidas en el proceso Gobierno abierto y relacionamiento con la ciudadanía. 
Se actualizan las causas internas, externas efectos según el análisis DOFA del nuevo proceso.
Se ajustan los controles detectivos y preventivos, acorde con la actualización del procedimiento Administración del Modelo Multicanal de Relacionamiento con la Ciudadanía (2213300-PR-036)  Versión 16.
Se ajustan los controles correctivos acorde con el nombre del nuevo proceso.
Se define acción de tratamiento para fortalecer la gestión del riesgo.
Se ajustan las acciones de contingencia acorde con el nombre del nuevo proceso.</t>
  </si>
  <si>
    <t>Medir y analizar la calidad en la prestación del servicio en los canales de relacionamiento con la Ciudadanía de la administración distrital</t>
  </si>
  <si>
    <t xml:space="preserve">31/10/2023
_______________
</t>
  </si>
  <si>
    <t>- Reportar el presunto hecho de Posibilidad de afectación reputacional por pérdida de confianza de las entidades que prestan el servicio  a la ciudadanía, debido a decisiones ajustadas a intereses propios o de terceros al realizar el seguimiento y monitoreo a las entidades participantes en los puntos de atención al operador disciplinario, y a la Oficina Asesora de Planeación en el informe de monitoreo en caso que tenga fallo.
- Repetir el monitoreo y compararlo con el anterior
- Informar al Operador Disciplinario
- Actualizar el mapa de riesgos Gobierno Abierto y Relacionamiento con la Ciudadanía</t>
  </si>
  <si>
    <t>- Subsecretario(a) de Servicio a la Ciudadanía y Alto(a) Consejero(a) Distrital de Tecnologías de la Información y las Comunicaciones
- Director Distrital de Calidad del Servicio
- Director Distrital de Calidad del Servicio
- Subsecretario(a) de Servicio a la Ciudadanía y Alto(a) Consejero(a) Distrital de Tecnologías de la Información y las Comunicaciones</t>
  </si>
  <si>
    <t>- Notificación realizada del presunto hecho de Posibilidad de afectación reputacional por pérdida de confianza de las entidades que prestan el servicio  a la ciudadanía, debido a decisiones ajustadas a intereses propios o de terceros al realizar el seguimiento y monitoreo a las entidades participantes en los puntos de atención al operador disciplinario, y reporte de monitoreo a la Oficina Asesora de Planeación en caso que el riesgo tenga fallo definitivo.
- Informe comparativo
- Informe remitido a la Oficina de Control Interno Disciplinario
- Mapa de riesgo  Gobierno Abierto y Relacionamiento con la Ciudadanía, actualizado.</t>
  </si>
  <si>
    <t xml:space="preserve">Se actualiza el contexto de la gestión del proceso, de acuerdo con las actividades definidas en el proceso Gobierno abierto y relacionamiento con la ciudadanía. 
Se actualizan las causas internas, externas efectos según el análisis DOFA del nuevo proceso.
Se ajustan los controles correctivos acorde con el nombre del nuevo proceso.
Se define acción de tratamiento para fortalecer la gestión del riesgo.
Se ajustan las acciones de contingencia acorde con el nombre del nuevo proceso.
</t>
  </si>
  <si>
    <t>Se modificó el nombre del riesgo conforme a la nueva forma de operar del proceso.
Se ajustaron las causas del riesgo conforme al nuevo análisis efectuado a los antecedentes y comportamiento del riesgo.
Se ajusta la explicación del riesgo de acuerdo a la nueva realidad del proceso.
Se ajustó al nuevo proyecto de inversión 7872, teniendo en cuenta que el riesgo está directamente asociado al proyecto de inversión.
Se ajustaron las actividades de control conforme a la actualización del procedimiento.</t>
  </si>
  <si>
    <t>Gestionar asesorías y formular e implementar proyectos en materia de transformación digital</t>
  </si>
  <si>
    <t xml:space="preserve">- Pérdidas financieras por mala utilización de recursos en los Proyectos
- Investigaciones disciplinarias.
- Pérdida credibilidad por parte de la entidades interesadas.
- Desviaciones en los Objetivos, el Alcance y el Cronograma del Proyecto.
</t>
  </si>
  <si>
    <t xml:space="preserve">- Profesionales responsables de riesgos de la ACDTIC y Gestor de integridad
_______________
</t>
  </si>
  <si>
    <t xml:space="preserve">- Servidores sensibilizados
_______________
</t>
  </si>
  <si>
    <t xml:space="preserve">01/04/2023
_______________
</t>
  </si>
  <si>
    <t>- Reportar el presunto hecho de Posibilidad de afectación económica (o presupuestal) por sanción de un ente de control o ente regulador, debido a decisiones ajustadas a intereses propios o de terceros en la ejecución de Proyectos en materia TIC y Transformación digital, para obtener dádivas o beneficios al operador disciplinario, y a la Oficina Asesora de Planeación en el informe de monitoreo en caso que tenga fallo.
- Reportar el presunto hecho de Posibilidad de afectación económica (o presupuestal) por sanción de un ente de control o ente regulador, debido a decisiones ajustadas a intereses propios o de terceros en la ejecución de Proyectos en materia TIC y Transformación digital, para obtener dádivas o beneficios al operador disciplinario, y a la Oficina Asesora de Planeación en el informe de monitoreo en caso que tenga fallo.
- realiza informe del hecho identificado y remite mediante memorando a las oficinas competentes
- Actualizar el mapa de riesgos Gobierno Abierto y Relacionamiento con la Ciudadanía</t>
  </si>
  <si>
    <t>- Subsecretario(a) de Servicio a la Ciudadanía y Alto(a) Consejero(a) Distrital de Tecnologías de la Información y las Comunicaciones
- Jefe Oficina de la Alta Consejería Distrital de TIC
- Jefe Oficina de la Alta Consejería Distrital de TIC
- Subsecretario(a) de Servicio a la Ciudadanía y Alto(a) Consejero(a) Distrital de Tecnologías de la Información y las Comunicaciones</t>
  </si>
  <si>
    <t>- Notificación realizada del presunto hecho de Posibilidad de afectación económica (o presupuestal) por sanción de un ente de control o ente regulador, debido a decisiones ajustadas a intereses propios o de terceros en la ejecución de Proyectos en materia TIC y Transformación digital, para obtener dádivas o beneficios al operador disciplinario, y reporte de monitoreo a la Oficina Asesora de Planeación en caso que el riesgo tenga fallo definitivo.
- Notificación realizada del presunto hecho de Posibilidad de afectación económica (o presupuestal) por sanción de un ente de control o ente regulador, debido a decisiones ajustadas a intereses propios o de terceros en la ejecución de Proyectos en materia TIC y Transformación digital, para obtener dádivas o beneficios al operador disciplinario, y reporte de monitoreo a la Oficina Asesora de Planeación en caso que el riesgo tenga fallo definitivo.
- Memorando e informe
- Mapa de riesgo  Gobierno Abierto y Relacionamiento con la Ciudadanía, actualizado.</t>
  </si>
  <si>
    <t xml:space="preserve">
Se actualiza el contexto de la gestión del proceso, de acuerdo con las actividades definidas en el proceso Gobierno abierto y relacionamiento con la ciudadanía. 
Se actualizan las causas internas, externas efectos según el análisis DOFA del nuevo proceso.
Se ajustan los controles correctivos acorde con el nombre del nuevo proceso.
Se define acción de tratamiento para fortalecer la gestión del riesgo.
Se ajustan las acciones de contingencia acorde con el nombre del nuevo proceso.
</t>
  </si>
  <si>
    <t>Paz, Víctimas y Reconciliación</t>
  </si>
  <si>
    <t>Gestionar políticas, programas y estrategias dirigidas a las víctimas, población en proceso de reintegración, reincorporación y ciudadanía en general por medio de la asistencia, atención, reparación, y acciones de memoria, reconciliación y construcción de paz territorial con el propósito de avanzar en la consolidación de Bogotá como epicentro de paz y reconciliación.</t>
  </si>
  <si>
    <t>Inicia con la identificación de necesidades, lineamientos y formulación o implementación de políticas, programas y estrategias dirigidas a víctimas del conflicto armado interno, población en proceso de reintegración, reincorporación y ciudadanía en general, continúa con la ejecución de acciones de asistencia, atención, reparación, memoria, reconciliación, construcción de paz territorial y coordinación interinstitucional; y finaliza con el seguimiento de estas.</t>
  </si>
  <si>
    <t>Jefe de Oficina Alta Consejería de Paz, Víctimas y Reconciliación</t>
  </si>
  <si>
    <t>Otorgar medidas de ayuda o atención humanitaria inmediata para atender las necesidades básicas de la población victima que llega a la ciudad de Bogotá en condiciones de vulnerabilidad acentuada derivada de los hechos victimizantes ocurridos.
Fase (actividad): Gestionar el funcionamiento administrativo y operativo para el otorgamiento de la ayuda humanitaria.</t>
  </si>
  <si>
    <t xml:space="preserve">- Director de Reparación Integral 
_______________
</t>
  </si>
  <si>
    <t xml:space="preserve">31/03/2023
_______________
</t>
  </si>
  <si>
    <t>- Reportar el presunto hecho de Posibilidad de afectación económica (o presupuestal) por desviación de recursos públicos destinados a la atención de ayuda humanitaria inmediata, debido a decisiones ajustadas a intereses propios o de terceros para obtener beneficios no autorizados durante la evaluación del otorgamiento dirigido a la población víctima del conflicto armado que llega o reside a la ciudad de Bogotá D.C. al operador disciplinario, y a la Oficina Asesora de Planeación en el informe de monitoreo en caso que tenga fallo.
- Si el conocimiento de la situación es inmediata, 
1. Comunicarse con el apoyo de la supervisión del operador de la AHÍ (Según sea el caso) y detener temporalmente la entrega.
2. Realizar nueva evaluación de vulnerabilidad por parte de otro profesional; Si no aplica, se realiza revocatoria directa del otorgamiento inicial.
- Si el conocimiento de la situación es espaciado en el Tiempo:
1. Solicitar información sobre lo ocurrido al profesional que otorga, al que revisa y al que aprueba la medida sobre lo sucedido.
2. activar ruta con el equipo jurídico de la OACPVR, con el fin de realizar el análisis del caso y gestionar las acciones según concepto jurídico
- Actualizar el mapa de riesgos Paz, Víctimas y Reconciliación</t>
  </si>
  <si>
    <t>- Jefe de Oficina Alta Consejería de Paz, Víctimas y Reconciliación
- Profesional Universitario y/o especializado Oficina Alta Consejería de Paz, Victimas y Reconciliación
- Profesional Universitario y/o especializado Oficina Alta Consejería de Paz, Victimas y Reconciliación
- Jefe de Oficina Alta Consejería de Paz, Víctimas y Reconciliación</t>
  </si>
  <si>
    <t>- Notificación realizada del presunto hecho de Posibilidad de afectación económica (o presupuestal) por desviación de recursos públicos destinados a la atención de ayuda humanitaria inmediata, debido a decisiones ajustadas a intereses propios o de terceros para obtener beneficios no autorizados durante la evaluación del otorgamiento dirigido a la población víctima del conflicto armado que llega o reside a la ciudad de Bogotá D.C. al operador disciplinario, y reporte de monitoreo a la Oficina Asesora de Planeación en caso que el riesgo tenga fallo definitivo.
- Comunicación del caso con el operador. (Correo electrónico)
- Comunicación del caso con el operador. (Correo electrónico)
- Mapa de riesgo  Paz, Víctimas y Reconciliación, actualizado.</t>
  </si>
  <si>
    <t>Se ajustan los controles, de acuerdo a la actualización del procedimiento
Se actualiza el nombre del proceso al cual esta asociado el riesgo.
Se formula la acción de tratamiento a 2023</t>
  </si>
  <si>
    <t xml:space="preserve">01/08/2023
_______________
</t>
  </si>
  <si>
    <t xml:space="preserve">30/08/2023
_______________
</t>
  </si>
  <si>
    <t>Oficina de Control Disciplinario Interno y Oficina Jurídica</t>
  </si>
  <si>
    <t>- Oficina de Control Disciplinario Interno y Oficina Jurídica
- Jefe Oficina de Control Disciplinario Interno
- Jefe de la Oficina de Control Disciplinario Interno, Jefe de la Oficina Jurídica y/o Despacho de la Secretaría General
- Oficina de Control Disciplinario Interno y Oficina Jurídica</t>
  </si>
  <si>
    <t>Subdirector(a) de Servicios Administrativos y Oficina de Tecnologías de la Información y las Comunicaciones</t>
  </si>
  <si>
    <t>- Subdirector(a) de Servicios Administrativos y Oficina de Tecnologías de la Información y las Comunicaciones
- Subdirector(a) de Servicios Administrativos
- Subdirector(a) de Servicios Administrativos
- Subdirector(a) de Servicios Administrativos
- Subdirector(a) de Servicios Administrativos y Oficina de Tecnologías de la Información y las Comunicaciones</t>
  </si>
  <si>
    <t>- Subdirector(a) de Servicios Administrativos y Oficina de Tecnologías de la Información y las Comunicaciones
- Subdirector(a) de Servicios Administrativos
- Subdirector(a) de Servicios Administrativos
- Subdirector(a) de Servicios Administrativos y Oficina de Tecnologías de la Información y las Comunicaciones</t>
  </si>
  <si>
    <t>Gestión de Servicios Administrativos y Tecnológicos</t>
  </si>
  <si>
    <t>- Reportar el presunto hecho de Posibilidad de afectación reputacional por pérdida de credibilidad y desconfianza en la administración de la caja menor, debido a desvío de recursos físicos o económicos en la legalización de la adquisición de bienes y servicios imprevistos, urgentes, imprescindibles e inaplazables para otorgarse beneficios propios o a terceros. al operador disciplinario, y a la Oficina Asesora de Planeación en el informe de monitoreo en caso que tenga fallo.
- Iniciar la gestión para recuperar los recursos desviados.
- Gestionar ante el corredor de seguros la afectación de la póliza de manejo de la Secretaría General.
- Actualizar el mapa de riesgos Gestión de Servicios Administrativos y Tecnológicos</t>
  </si>
  <si>
    <t>- Subdirector(a) de Servicios Administrativos y Oficina de Tecnologías de la Información y las Comunicaciones
- Subdirector(a) de Servicios Administrativos.
- Subdirector Servicios Administrativos
- Subdirector(a) de Servicios Administrativos y Oficina de Tecnologías de la Información y las Comunicaciones</t>
  </si>
  <si>
    <t>- Notificación realizada del presunto hecho de Posibilidad de afectación reputacional por pérdida de credibilidad y desconfianza en la administración de la caja menor, debido a desvío de recursos físicos o económicos en la legalización de la adquisición de bienes y servicios imprevistos, urgentes, imprescindibles e inaplazables para otorgarse beneficios propios o a terceros. al operador disciplinario, y reporte de monitoreo a la Oficina Asesora de Planeación en caso que el riesgo tenga fallo definitivo.
- Comunicación oficial de traslado a la Oficina de Control Interno Disciplinario.
- Comunicación oficial de informe de los hechos al corredor de seguros.
- Mapa de riesgo  Gestión de Servicios Administrativos y Tecnológicos, actualizado.</t>
  </si>
  <si>
    <t>- Reportar el presunto hecho de Posibilidad de afectación reputacional por sanciones de ente de control o ente regulador, debido a uso indebido de información privilegiada durante el manejo de los documentos que se tramitan en la Subdirección de Gestión Documental con el fin de obtener beneficios propios o de terceros. al operador disciplinario, y a la Oficina Asesora de Planeación en el informe de monitoreo en caso que tenga fallo.
- Reportar al Subdirector de servicios administrativos para que se tomen las medidas pertinentes.
- Reportar a la Oficina de Control Interno Disciplinario, para que se inicie el respectivo proceso al funcionario implicado.
- Notificar a la instancia o autoridad competente para que se tomen las medidas pertinentes.
- Actualizar el mapa de riesgos Gestión de Servicios Administrativos y Tecnológicos</t>
  </si>
  <si>
    <t>- Subdirector(a) de Servicios Administrativos y Oficina de Tecnologías de la Información y las Comunicaciones
- Subdirector de Gestión documental
- Subdirector de Gestión documental
- Subdirector(a) de Servicios Administrativos
- Subdirector(a) de Servicios Administrativos y Oficina de Tecnologías de la Información y las Comunicaciones</t>
  </si>
  <si>
    <t>- Notificación realizada del presunto hecho de Posibilidad de afectación reputacional por sanciones de ente de control o ente regulador, debido a uso indebido de información privilegiada durante el manejo de los documentos que se tramitan en la Subdirección de Gestión Documental con el fin de obtener beneficios propios o de terceros. al operador disciplinario, y reporte de monitoreo a la Oficina Asesora de Planeación en caso que el riesgo tenga fallo definitivo.
- Correo electrónico informando el acto de corrupción
- Memorando informando el acto de corrupción
- Oficio informando el acto de corrupción
- Mapa de riesgo  Gestión de Servicios Administrativos y Tecnológicos, actualizado.</t>
  </si>
  <si>
    <t>Subsecretario(a) Distrital de Fortalecimiento Institucional</t>
  </si>
  <si>
    <t>- Subsecretario(a) Distrital de Fortalecimiento Institucional
- Subdirector(a) de Gestión de Patrimonio Documental del Distrito
- Profesional universitario de la Subdirección de Gestión de Patrimonio Documental del Distrito								
- Director(a) Distrital de Archivo de Bogotá
- Subsecretario(a) Distrital de Fortalecimiento Institucional</t>
  </si>
  <si>
    <t>- Subsecretario(a) Distrital de Fortalecimiento Institucional
- Director(a) Distrital de Archivo de Bogotá
- Profesional(es) Universitario(s)
- Director(a) Distrital de Archivo de Bogotá
- Director(a) Distrital de Archivo de Bogotá
- Subdirector del Sistema Distrital de Archivos
- Director(a) Distrital de Archivo de Bogotá
- Subsecretario(a) Distrital de Fortalecimiento Institucional</t>
  </si>
  <si>
    <t>Objetivos de Desarrollo Sostenible</t>
  </si>
  <si>
    <t>Sin asociación</t>
  </si>
  <si>
    <t>16. Paz, justicia e instituciones sólidas</t>
  </si>
  <si>
    <t>Dependencia</t>
  </si>
  <si>
    <t>Oficina Alta Consejería de Paz, Víctimas y Reconciliación</t>
  </si>
  <si>
    <t>Oficina Alta Consejería Distrital de Tecnologías de la Información y las Comunicaciones</t>
  </si>
  <si>
    <t>Subdirección de Gestión Documental</t>
  </si>
  <si>
    <t>Observaciones</t>
  </si>
  <si>
    <t>CREADO</t>
  </si>
  <si>
    <t>Oficina de Control Disciplinario Interno / Oficina Jurídica</t>
  </si>
  <si>
    <t>CREADO Control Disciplinario_2023</t>
  </si>
  <si>
    <t>Falta crear los demás roles aparte de Cesar</t>
  </si>
  <si>
    <t>CREADO
Evaluación del Sistema de Control Interno_2023</t>
  </si>
  <si>
    <t>CREADO
Fortalecimiento de la Gestión Pública_2023</t>
  </si>
  <si>
    <t>CREADO
Gestión de Contratación_2023</t>
  </si>
  <si>
    <t>CREADO
Gestión de Recursos Físicos_2023</t>
  </si>
  <si>
    <t>CREADO
Gestión de Servicios Administrativos y Tecnológicos_2023</t>
  </si>
  <si>
    <t>CREADO
Gestión del Talento Humano_2023</t>
  </si>
  <si>
    <t>CREADO
Gestión Financiera_2023</t>
  </si>
  <si>
    <t>CREADO
Gestión Jurídica_2023</t>
  </si>
  <si>
    <t>CREADO
Gobierno Abierto y Relacionamiento con la Ciudadanía_2023</t>
  </si>
  <si>
    <t>CREADO
Paz, Víctimas y Reconciliacióna_2023</t>
  </si>
  <si>
    <t>Equipo</t>
  </si>
  <si>
    <t>Elementos de análisis</t>
  </si>
  <si>
    <t>Campos:
Debilidades
Oportunidades
Fortalezas
Amenazas
Consecuencias
ODS</t>
  </si>
  <si>
    <t>Listo para gestión y corrupción</t>
  </si>
  <si>
    <t>Equipo de trabajo</t>
  </si>
  <si>
    <t>Contextos</t>
  </si>
  <si>
    <t>Id DARUMA</t>
  </si>
  <si>
    <t>Identificación</t>
  </si>
  <si>
    <t>OK</t>
  </si>
  <si>
    <t>No se puede asociar varias actividades clave</t>
  </si>
  <si>
    <t>Registrar la gestión contable</t>
  </si>
  <si>
    <t>Ajusté la actividad clave según el nuevo proceso</t>
  </si>
  <si>
    <t>Desarrollar adecuada y oportunamente el trámite financiero para cumplir con las obligaciones que afectan el presupuesto de la entidad y que se originan en desarrollo de las actividades propias de la Secretaría General</t>
  </si>
  <si>
    <t>Análisis</t>
  </si>
  <si>
    <t>Probabilidad e impacto</t>
  </si>
  <si>
    <t>No se ven las calificaciones dadas a la encuesta</t>
  </si>
  <si>
    <t>Ok</t>
  </si>
  <si>
    <t>Incluidos</t>
  </si>
  <si>
    <t>Definir controles</t>
  </si>
  <si>
    <t>Evaluar controles</t>
  </si>
  <si>
    <t>Evaluados</t>
  </si>
  <si>
    <t>CONTROL DE CAMBIOS</t>
  </si>
  <si>
    <t>CONTROL DE CAMBIOS
Conforme al memorando 3-2022-34211 del 2 de diciembre de 2022, se realizó el cargue de este riesgo en DARUMA con las siguientes novedades: 
•	Aspectos: Identificación del riesgo y tratamiento del riesgo
•	Cambios: Se asocia el riesgo al nuevo Mapa de procesos de la Secretaría General. Se plantean acciones de tratamiento para el fortalecimiento del riesgo.
•	Memorando:</t>
  </si>
  <si>
    <t>CONTROL DE CAMBIOS
Conforme al memorando 3-2022-34097 del 2 de diciembre de 2022, se realizó el cargue de este riesgo en DARUMA con las siguientes novedades: 
•	Aspectos: Identificación del riesgo y tratamiento del riesgo
•	Cambios: Se ajustó la actividad clave del riesgo de conformidad con la caracterización del proceso "Gestión de contratación". Se incluyó una acción de tratamiento del riesgo  para la vigencia 2023.
•	Memorando:</t>
  </si>
  <si>
    <t>CONTROL DE CAMBIOS
Conforme al memorando 3-2022-34097 del 2 de diciembre de 2022, se realizó el cargue de este riesgo en DARUMA con las siguientes novedades: 
•	Aspectos: Identificación del riesgo y tratamiento del riesgo
•	Cambios: Se ajustó la actividad clave del riesgo de conformidad con la caracterización del proceso "Gestión de contratación". Se incluyó una acción de tratamiento del riesgo  para la vigencia  2023.
•	Memorando:</t>
  </si>
  <si>
    <t>CONTROL DE CAMBIOS
Conforme al memorando 3-2022-34268 del 3 de diciembre de 2022, se realizó el cargue de este riesgo en DARUMA con las siguientes novedades: 
•	Aspectos: Identificación del riesgo, análisis antes de controles, análisis de controles, análisis después de controles y tratamiento del riesgo
•	Cambios: Se identifica el contexto de la gestión del proceso. Se identifica la probabilidad por exposición. Se identifica la calificación del impacto. Se identifica los controles correctivos. Se identifica las acciones de contingencia. Se identifica acción preventiva.
•	Memorando:</t>
  </si>
  <si>
    <t>CONTROL DE CAMBIOS
Conforme al memorando 3-2022-35584 del 14 de diciembre de 2022, se realizó el cargue de este riesgo en DARUMA con las siguientes novedades: 
•	Aspectos: Identificación del riesgo y tratamiento del riesgo
•	Cambios: Se asocia el riesgo al nuevo Mapa de procesos de la Secretaría General. Se complementó el nombre del riesgo. Se incluyó  acción de tratamiento del riesgo  para la vigencia  2023. Se realizó ajuste en las causas internas y externas según el análisis DOFA del nuevo proceso  gestión de servicios administrativos.
•	Memorando:</t>
  </si>
  <si>
    <t>CONTROL DE CAMBIOS
Conforme al memorando 3-2022-35584 del 14 de diciembre de 2022, se realizó el cargue de este riesgo en DARUMA con las siguientes novedades: 
•	Aspectos: Identificación del riesgo, análisis después de controles y tratamiento del riesgo
•	Cambios: Se asocia el riesgo al nuevo Mapa de procesos de la Secretaría General. Se realizó ajuste en las causas internas, externas según el análisis DOFA de nuevo proceso Gestión de Servicios Administrativos. Se incluyo la acción de tratamiento para la vigencia 2023.
•	Memorando:</t>
  </si>
  <si>
    <t>CONTROL DE CAMBIOS
Conforme al memorando 3-2022-35988 del 16 de diciembre de 2022, se realizó el cargue de este riesgo en DARUMA con las siguientes novedades: 
•	Aspectos: Identificación del riesgo, análisis de controles y tratamiento del riesgo
•	Cambios: Se asocia el riesgo al nuevo Mapa de procesos de la Secretaría General de la Alcaldía Mayor de Bogotá, D.C. Se actualizó el contexto de la gestión del proceso. Se ajustaron las causas internas y externas. Se realizó el cambio del nombre del proceso en el control correctivo pasando de Gestión Estratégica de Talento Humano a Gestión del Talento Humano en el marco del nuevo Mapa de procesos de la Secretaría General de la Alcaldía Mayor de Bogotá, D.C. Se definieron acciones de tratamiento para la vigencia  2023.
•	Memorando:</t>
  </si>
  <si>
    <t>CONTROL DE CAMBIOS
Conforme al memorando 3-2022-35988 del 16 de diciembre de 2022, se realizó el cargue de este riesgo en DARUMA con las siguientes novedades: 
•	Aspectos: Identificación del riesgo, análisis de controles y tratamiento del riesgo
•	Cambios: Se asocia el riesgo al nuevo Mapa de procesos de la Secretaría General de la Alcaldía Mayor de Bogotá, D.C. Se actualizó el contexto de la gestión del proceso. Se ajustaron las causas internas y externas. Se realizó el cambio del nombre del proceso en el control correctivo pasando de Gestión Estratégica de Talento Humano a Gestión del Talento Humano en el marco del nuevo Mapa de procesos de la Secretaría General de la Alcaldía Mayor de Bogotá, D.C. Se definió acción de tratamiento para la vigencia  2023.
•	Memorando:</t>
  </si>
  <si>
    <t>CONTROL DE CAMBIOS
Conforme al memorando 3-2022-35988 del 16 de diciembre de 2022, se realizó el cargue de este riesgo en DARUMA con las siguientes novedades: 
•	Aspectos: Identificación del riesgo, análisis antes de controles, análisis de controles y tratamiento del riesgo
•	Cambios: Se asocia el riesgo al nuevo Mapa de procesos de la Secretaría General de la Alcaldía Mayor de Bogotá, D.C. Se actualizó el contexto de la gestión del proceso. Se ajustaron las causas internas y externas. Se modificó la calificación de la probabilidad de ocurrencia del riesgo pasando de la calificación por  factibilidad a la calificación por frecuencia y se ajustó la explicación de la  valoración obtenida antes de controles. Se realizó el cambio del nombre del proceso en el control correctivo pasando de Gestión Estratégica de Talento Humano a Gestión del Talento Humano en el marco del nuevo Mapa de procesos de la Secretaría General de la Alcaldía Mayor de Bogotá, D.C. Se definieron acciones de tratamiento para la vigencia  2023.
•	Memorando:</t>
  </si>
  <si>
    <t>Se ajusta el objetivo, el alcance del proceso y se establece una acción de tratamiento</t>
  </si>
  <si>
    <t>CONTROL DE CAMBIOS
Conforme al memorando 3-2022-35244 del 12 de diciembre de 2022, se realizó el cargue de este riesgo en DARUMA con las siguientes novedades: 
•	Aspectos: Identificación del riesgo y tratamiento del riesgo
•	Cambios: Se ajusta el objetivo, el alcance del proceso y se establece una acción de tratamiento.
•	Memorando:</t>
  </si>
  <si>
    <t>CONTROL DE CAMBIOS
Conforme al memorando 3-2022-34225 del 2 de diciembre de 2022, se realizó el cargue de este riesgo en DARUMA con las siguientes novedades: 
•	Aspectos: Identificación del riesgo, análisis de controles y tratamiento del riesgo
•	Cambios: Se ajusta la actividad clave asociada al riesgo. Se ajustaron los controles de conformidad con la nueva versión del procedimiento PR-355 "Gestión Jurídica para la Defensa de los Intereses de la Secretaría General". Se ajustó el plan de contingencia para el riesgo identificado. Se definió la acción de tratamiento a 2023.
•	Memorando:</t>
  </si>
  <si>
    <t>CONTROL DE CAMBIOS
Conforme al memorando 3-2022-34240 del 2 de diciembre de 2022, se realizó el cargue de este riesgo en DARUMA con las siguientes novedades: 
•	Aspectos: Identificación del riesgo, análisis de controles y tratamiento del riesgo
•	Cambios: Se actualiza el contexto de la gestión del proceso, de acuerdo con las actividades definidas en el proceso Gobierno abierto y relacionamiento con la ciudadanía. Se actualizan las causas internas, externas efectos según el análisis DOFA del nuevo proceso. Se ajustan los controles detectivos y preventivos, acorde con la actualización del procedimiento Administración del Modelo Multicanal de Relacionamiento con la Ciudadanía (2213300-PR-036)  Versión 16. Se ajustan los controles correctivos acorde con el nombre del nuevo proceso. Se define acción de tratamiento para fortalecer la gestión del riesgo. Se ajustan las acciones de contingencia acorde con el nombre del nuevo proceso.
•	Memorando:</t>
  </si>
  <si>
    <t>CONTROL DE CAMBIOS
Conforme al memorando 3-2022-34240 del 2 de diciembre de 2022, se realizó el cargue de este riesgo en DARUMA con las siguientes novedades: 
•	Aspectos: Identificación del riesgo, análisis de controles y tratamiento del riesgo
•	Cambios: Se actualiza el contexto de la gestión del proceso, de acuerdo con las actividades definidas en el proceso Gobierno abierto y relacionamiento con la ciudadanía. Se actualizan las causas internas, externas efectos según el análisis DOFA del nuevo proceso. Se ajustan los controles correctivos acorde con el nombre del nuevo proceso. Se define acción de tratamiento para fortalecer la gestión del riesgo. Se ajustan las acciones de contingencia acorde con el nombre del nuevo proceso.
•	Memorando:</t>
  </si>
  <si>
    <t>CONTROL DE CAMBIOS
Conforme al memorando 3-2022-34996 del 9 de diciembre de 2022, se realizó el cargue de este riesgo en DARUMA con las siguientes novedades: 
•	Aspectos: Identificación del riesgo, análisis de controles y tratamiento del riesgo
•	Cambios: Se ajustan los controles, de acuerdo a la actualización del procedimiento. Se actualiza el nombre del proceso al cual está asociado el riesgo. Se formula la acción de tratamiento a 2023.
•	Memorando:</t>
  </si>
  <si>
    <t>CONTROL DE CAMBIOS
Conforme al memorando 3-2022-34238 del 2 de diciembre de 2022, se realizó el cargue de este riesgo en DARUMA con las siguientes novedades: 
•	Aspectos: Identificación del riesgo, análisis de controles y tratamiento del riesgo
•	Cambios: Se actualiza el contexto del proceso. Se actualiza la actividad clave según la nueva ficha de caracterización del proceso. Se actualiza las causas internas. Se incluyen los controles preventivos y detectivos relacionados con los procedimientos aplicación de la etapa de instrucción, aplicación de la etapa de juzgamiento juicio ordinario, aplicación de la etapa de juzgamiento juicio verbal y aplicación segunda instancia. Se ajustan los controles correctivos, el plan de contingencia, incluyendo a la Oficina Jurídica y al Despacho de la Secretaría General. Se definen las acciones de tratamiento a 2023 por ser un riesgo de corrupción.
•	Memorando:</t>
  </si>
  <si>
    <t>CONTROL DE CAMBIOS
Conforme al memorando 3-2022-35997 del 16 de diciembre de 2022, se realizó el cargue de este riesgo en DARUMA con las siguientes novedades: 
•	Aspectos: Identificación del riesgo, análisis de controles y tratamiento del riesgo
•	Cambios: Se ajusta la matriz DOFA. Se asocia el riesgo a la nueva estructura del proceso. Se ajusta la definición de controles. Se define la propuesta de acciones de tratamiento 2023.
•	Memorando:</t>
  </si>
  <si>
    <t>Texto</t>
  </si>
  <si>
    <t>María Yennifer Prada</t>
  </si>
  <si>
    <t>Marco Aurelio Gómez</t>
  </si>
  <si>
    <t>Diana Marcela Velazco</t>
  </si>
  <si>
    <t>Ivan Mauricio Durán</t>
  </si>
  <si>
    <t>Maria Camila Reyes</t>
  </si>
  <si>
    <t>Mario Alberto Chacón</t>
  </si>
  <si>
    <t>Johan Sebastián Sáenz</t>
  </si>
  <si>
    <t>Julio Roberto Garzón</t>
  </si>
  <si>
    <t>Carmen Liliana Carrillo</t>
  </si>
  <si>
    <t>Luisa Fernanda Castillo</t>
  </si>
  <si>
    <t>Kelly Mireya Correa</t>
  </si>
  <si>
    <t>Ivan Javier Gómez</t>
  </si>
  <si>
    <t>Heidy Yobanna Moreno Moreno</t>
  </si>
  <si>
    <t>Diana Carolina Cárdenas Clavijo</t>
  </si>
  <si>
    <t>Diego Fernando Peña</t>
  </si>
  <si>
    <t>Maria Camila Barrera</t>
  </si>
  <si>
    <t>Paulo Ernesto Realpe</t>
  </si>
  <si>
    <t>Linda Reales</t>
  </si>
  <si>
    <t>Alvaro Arias Cruz</t>
  </si>
  <si>
    <t>Código</t>
  </si>
  <si>
    <t>Katina Durán Salcedo</t>
  </si>
  <si>
    <t>EYADP-C006</t>
  </si>
  <si>
    <t>EYADP-C008</t>
  </si>
  <si>
    <t>FI-C017</t>
  </si>
  <si>
    <t>EYADP-C009</t>
  </si>
  <si>
    <t>FI-C018</t>
  </si>
  <si>
    <t>FI-C019</t>
  </si>
  <si>
    <t>EYADP-C010</t>
  </si>
  <si>
    <t>FI-C020</t>
  </si>
  <si>
    <t>FI-C021</t>
  </si>
  <si>
    <t>FI-C022</t>
  </si>
  <si>
    <t>FI-C023</t>
  </si>
  <si>
    <t>FI-C024</t>
  </si>
  <si>
    <t>FI-C025</t>
  </si>
  <si>
    <t>EYADP-C011</t>
  </si>
  <si>
    <t>EYADP-C012</t>
  </si>
  <si>
    <t>FI-C026</t>
  </si>
  <si>
    <t>FI-C027</t>
  </si>
  <si>
    <t>UPYP-C002</t>
  </si>
  <si>
    <t>FI-C028</t>
  </si>
  <si>
    <t>FI-C029</t>
  </si>
  <si>
    <t>Diana Janneth Pérez Calderón</t>
  </si>
  <si>
    <t>María Carolina Cardenas Villamil</t>
  </si>
  <si>
    <t>Jorge Eliecer Gómez</t>
  </si>
  <si>
    <t>Gestor</t>
  </si>
  <si>
    <t>Administrador del riesgo</t>
  </si>
  <si>
    <t>VISTO BUENO METODOLÒGICO</t>
  </si>
  <si>
    <t>Linda Katherine Chingate Velez</t>
  </si>
  <si>
    <t>OPCIÓN DE TRATAMIENTO</t>
  </si>
  <si>
    <t>APROBACIÓN</t>
  </si>
  <si>
    <t>MENSAJE</t>
  </si>
  <si>
    <t>RIESGOS REPORTE ESTADO PROCESOS</t>
  </si>
  <si>
    <t>FUENTE PARA ESTADO PROCESOS</t>
  </si>
  <si>
    <t>Cantidad controles</t>
  </si>
  <si>
    <t>Controles preventivos x riesgo</t>
  </si>
  <si>
    <t>Controles preventivos x proceso</t>
  </si>
  <si>
    <t>Controles detectivos x riesgo</t>
  </si>
  <si>
    <t>Controles detectivos x proceso</t>
  </si>
  <si>
    <t>Controles correctivos x riesgo</t>
  </si>
  <si>
    <t>Total controles por riesgo</t>
  </si>
  <si>
    <t>Controles por proceso</t>
  </si>
  <si>
    <t>Controles documentados preventivos y detectivos por riesgo</t>
  </si>
  <si>
    <t>Controles documentados correctivos por riesgo</t>
  </si>
  <si>
    <t>Controles documentados x proceso</t>
  </si>
  <si>
    <t>Controles aplicación continua preventivos y detectivos por riesgo</t>
  </si>
  <si>
    <t>Controles aplicación continua correctivos por riesgo</t>
  </si>
  <si>
    <t>Controles aplicación continua x proceso</t>
  </si>
  <si>
    <t>Controles con registro preventivos y detectivos por riesgo</t>
  </si>
  <si>
    <t>Controles con registro correctivos por riesgo</t>
  </si>
  <si>
    <t>Redacción estado controles</t>
  </si>
  <si>
    <t xml:space="preserve">- PA230-028-554 Definir e implementar una estrategia de divulgación, en materia preventiva disciplinaria, dirigida a los funcionarios y colaboradores de la Secretaría General.
- PA230-028-555 Realizar informes cuatrimestrales sobre acciones preventivas y materialización de riesgos de corrupción, que contengan los riesgos de esta naturaleza susceptibles de materializarse o presentados, así como las denuncias de posibles actos de corrupción recibidas en el periodo.
_______________
</t>
  </si>
  <si>
    <t xml:space="preserve">- PA230-008-527 Realizar un (1) taller interno de fortalecimiento de la ética del auditor.
_______________
</t>
  </si>
  <si>
    <t xml:space="preserve">- Subdirector de Gestión de Patrimonio Documental del Distrito
- Subdirector de Gestión de Patrimonio Documental del Distrito
_______________
</t>
  </si>
  <si>
    <t xml:space="preserve">- Procedimiento Consulta de los Fondos Documentales Custodiados por el Archivo de Bogotá 2215100-PR-082 actualizado
- Procedimiento Gestión de las solicitudes internas de documentos históricos 4213200-PR-375 actualizado
_______________
</t>
  </si>
  <si>
    <t xml:space="preserve">01/02/2023
01/02/2023
_______________
</t>
  </si>
  <si>
    <t xml:space="preserve">31/05/2023
31/05/2023
_______________
</t>
  </si>
  <si>
    <t xml:space="preserve">- PA230-007-525 Actualizar el procedimiento Consulta de los Fondos Documentales Custodiados por el Archivo de Bogotá 2215100-PR-082 fortaleciendo las actividades para mitigar el riesgo.
- PA230-007-526 Actualizar el procedimiento Gestión de las solicitudes internas de documentos históricos 4213200-PR-375 fortaleciendo las actividades para mitigar el riesgo.
_______________
</t>
  </si>
  <si>
    <t xml:space="preserve">-  PA230-011-531 Actualizar el procedimiento Revisión y evaluación de las Tablas de Retención Documental –TRD y Tablas de Valoración Documental –TVD, para su convalidación por parte del Consejo Distrital de Archivos 2215100-PR-293  fortaleciendo las actividades para mitigar el riesgo.
_______________
</t>
  </si>
  <si>
    <t xml:space="preserve">- Subdirección del Sistema Distrital de Archivos
_______________
</t>
  </si>
  <si>
    <t xml:space="preserve">- Procedimiento Retención Documental –TRD y Tablas de Valoración Documental –TVD, para su convalidación por parte del Consejo Distrital de Archivos 2215100-PR-293 actualizado
_______________
</t>
  </si>
  <si>
    <t xml:space="preserve">01/02/2023
_______________
</t>
  </si>
  <si>
    <t xml:space="preserve">31/05/2023
_______________
</t>
  </si>
  <si>
    <t xml:space="preserve">- PA230-017-537 Desarrollar dos (2) jornadas de socializaciones y/o talleres con los enlaces contractuales de cada dependencia sobre la estructuración de estudios y documentos previos así como lo referido al análisis del sector y estudios de mercado en el proceso de contratación.
_______________
</t>
  </si>
  <si>
    <t xml:space="preserve">- PA230-018-538 Desarrollar dos (2) jornadas de socialización y/o talleres con los enlaces contractuales de cada dependencia acerca del cumplimiento a lo establecido en el Manual de Supervisión y el manejo de la plataforma SECOP 2 para la publicación de la información de ejecución contractual.
_______________
</t>
  </si>
  <si>
    <t xml:space="preserve">- PA230-024-546 Programar y ejecutar socializaciones de las actividades más relevantes con respecto al correcto manejo de los inventarios según procedimientos internos.
_______________
</t>
  </si>
  <si>
    <t xml:space="preserve">-  PA230-027-549 Realizar sensibilización cuatrimestral sobre el manejo y custodia de los documentos conforme a los lineamientos establecidos en el proceso.
_______________
</t>
  </si>
  <si>
    <t xml:space="preserve">- PA230-032-559 Actualizar mensualmente la información de la planta de personal de la entidad en la que se encuentran temas relacionados con: 1) ubicación de los/as servidores/as dentro de la planta de la entidad, 2) propósito y funciones esenciales de cada uno de los empleos que conforman la planta de la entidad y 3) vacantes definitivas y temporales de la planta de la entidad.
- PA230-032-560 Expedir la certificación de cumplimiento de requisitos mínimos con base en la información contenida en los soportes (certificaciones académicas o laborales) aportados por el aspirante en su hoja de vida o historia laboral.
_______________
</t>
  </si>
  <si>
    <t>- PA230-033-561 Realizar trimestralmente la reprogramación del Plan Anual de Caja con el propósito de proyectar los recursos requeridos para el pago de las nóminas de los(as) servidores(as) de la Entidad.
                                                                                                                                                                                                                                                                _______________</t>
  </si>
  <si>
    <t xml:space="preserve">- PA230-034-562 Definir cronograma 2023 para la realización de la  verificación de la completitud e idoneidad de los productos contenidos en los botiquines de las sedes de la Secretaría General de la Alcaldía Mayor de Bogotá, D.C.
_______________
</t>
  </si>
  <si>
    <t xml:space="preserve">- PA230-013-533 Realizar un análisis de la ejecución del trámite relacionado con  la gestión de pagos, con el propósito de  encontrar duplicidades con la gestión contable y así poder optimizar su ejecución
_______________
</t>
  </si>
  <si>
    <t xml:space="preserve">- PA230-014-534 Realizar un análisis de la ejecución del trámite relacionado con  la gestión de pagos, con el propósito de  encontrar duplicidades con la gestión de pagos y así poder optimizar su ejecución
_______________
</t>
  </si>
  <si>
    <t xml:space="preserve">- PA230-009-528 Verificar que los contratistas y funcionarios públicos responsables de ejercer la defensa judicial de la Entidad, diligencien y registren en SIDEAP el formato de publicación y divulgación proactiva de la Declaración de Bienes y Rentas, Registro de Conflicto de Interés y Declaración del Impuesto sobre la Renta y Complementarios. Ley 2013 del 30 de diciembre de 2019, en el cual de manera expresa señalen que en ejecución de sus actividades no presentan conflicto de intereses.
- PA230-009-529 Realizar durante el Comité de Conciliación el estudio, evaluación y análisis de las conciliaciones, procesos y laudos arbitrales que fueron de conocimiento de dicho Comité.
_______________
</t>
  </si>
  <si>
    <t xml:space="preserve">- PA230-010-530 Sensibilizar a los servidores de la Dirección del Sistema Distrital de Servicio a la Ciudadanía sobre los valores de integridad y el Código Disciplinario Único. 
_______________
</t>
  </si>
  <si>
    <t xml:space="preserve">- PA230-012-532 Sensibilizar a los servidores de la DDCS sobre los valores de integridad, con relación al servicio a la ciudadanía.
_______________
</t>
  </si>
  <si>
    <t xml:space="preserve">- PA230-015-535 Sensibilizar cuatrimestralmente al equipo de la Alta Consejería Distrital de TIC sobre los valores de integridad.
_______________
</t>
  </si>
  <si>
    <t xml:space="preserve">- PA230-023-545 Implementar validaciones automáticas en el sistema de información SIVIC que permitan:
1.Validar la caracterización inicial de los ciudadanos, verificando de manera automática que todos los campos obligatorios estén diligenciados, además, restringir caracteres especiales que pueden generar inconsistencias en la información.
2. Frente a los criterios para el otorgamiento de ayuda y atención humanitaria inmediata, validar de manera automática los criterios de temporalidad y competencia, de acuerdo a la información consumida del web service del  aplicativo externo VIVANTO, el cual es fuente principal de la información para el proceso de evaluación. 
3. Verificar si los criterios de otorgar ayuda humanitaria se cumplen, arrojando el resultado de la evaluación con un no procede para el otorgamiento, generando el acta de evaluación con el resultado.
4. Generar la tasación de manera automática, validando la caracterización del sistema familiar, sus necesidades especiales y la cantidad de integrantes. 
_______________
</t>
  </si>
  <si>
    <t xml:space="preserve">31/05/2023
_______________
</t>
  </si>
  <si>
    <t xml:space="preserve">15/02/2023
_______________
</t>
  </si>
  <si>
    <t xml:space="preserve">- Procedimiento 4233100-PR-382  "Manejo de la Caja Menor” actualizado
_______________
</t>
  </si>
  <si>
    <t xml:space="preserve">- Subdirector(a) de Servicios Administrativos
_______________
</t>
  </si>
  <si>
    <t xml:space="preserve">- PA230-016-536 Actualizar el procedimiento 4233100-PR-382  "Manejo de la Caja Menor” respecto a la asignación de rubros.              
_______________
</t>
  </si>
  <si>
    <t>Establecimiento de controles</t>
  </si>
  <si>
    <t>Se actualizó el control asociado al procedimiento 42321000-PR-022 "Liquidación de contrato/convenio"</t>
  </si>
  <si>
    <t>Se actualizaron todos los controles
A todos los controles se les modificó el estado "sin documentar" por "documentado"</t>
  </si>
  <si>
    <t xml:space="preserve">
Establecimiento de controles
Evaluación de controles
</t>
  </si>
  <si>
    <t>Establecimiento de controles
Evaluación de controles</t>
  </si>
  <si>
    <t>Establecimiento de controles: Una vez analizado el control de tipo preventivo: “ 4 El procedimiento 4203000-PR-355 “Gestión jurídica para la defensa de los intereses de la secretaría general” actividad No. 39) indica que la Secretaría Técnica del Comité del Conciliación, autorizado(a) por Decreto 1069 de 2015, cada seis meses prepara el informe diligenciando semestralmente el AUTODIAGNÓSTICO DE GESTIÓN - POLÍTICA DEFENSA JURÍDICA, para la cual descarga el formulario actualizado de la página de la función pública, determina si se cumple con los términos en cada uno de los ítems (ver protocolo para la Gestión de los Comités de Conciliación), establece las actividades de mejoramiento continuo y tendrá en cuenta las decisiones adoptadas en el Comité, así mismo, en el informe se presenta análisis del seguimiento y evaluación de la Política de Prevención del Daño Antijurídico. La(s) fuente(s) de información utilizadas es(son) acta de Comité de Conciliación. En caso de evidenciar observaciones, desviaciones o diferencias, se complementa conforme lo requieran los miembros del Comité y se vuelve a presentar. De lo contrario, remite el informe al Secretario(a) General de la Alcaldía. Tipo: Preventivo Implementación: Manual “, se evidencia que el control es de tipo detectivo, por lo cual se ajustó este atributo en el control del riesgo.</t>
  </si>
  <si>
    <t xml:space="preserve">
Establecimiento de controles
</t>
  </si>
  <si>
    <t>Se ajustaron los controles detectivos y preventivos, acorde con la actualización del procedimiento Seguimiento y medición del servicio a la Ciudadanía (4221000-PR-044) Versión 15</t>
  </si>
  <si>
    <t>EQUPO SIG-MIPG ajustes para pasar a Análisis del riego</t>
  </si>
  <si>
    <t>Controles correctivos x proceso</t>
  </si>
  <si>
    <t>Se ajusta la matriz DOFA.
Se asocia el riesgo a la nueva estructura del proceso.
Se ajusta la definición de controles.
Se define la propuesta de acciones de tratamiento 2023.</t>
  </si>
  <si>
    <t>Enfoque del riesgo</t>
  </si>
  <si>
    <r>
      <t xml:space="preserve">Los controles se encuentran anonimizados, por lo cual el detalle podrá ser solicitado al correo electrónico de la Oficina Asesora de Planeación:
</t>
    </r>
    <r>
      <rPr>
        <b/>
        <sz val="15"/>
        <color theme="4" tint="-0.249977111117893"/>
        <rFont val="Arial Narrow"/>
        <family val="2"/>
      </rPr>
      <t>oapsecgeneral@alcaldiabogota.gov.co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</si>
</sst>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d/mm/yyyy;@"/>
    <numFmt numFmtId="165" formatCode="[$-240A]d&quot; de &quot;mmmm&quot; de &quot;yyyy;@"/>
    <numFmt numFmtId="166" formatCode="0.0%"/>
  </numFmts>
  <fonts count="25" x14ac:knownFonts="1">
    <font>
      <sz val="11"/>
      <color theme="1"/>
      <name val="Calibri"/>
      <family val="2"/>
      <scheme val="minor"/>
    </font>
    <font>
      <b/>
      <sz val="11"/>
      <color theme="1"/>
      <name val="Calibri"/>
      <family val="2"/>
      <scheme val="minor"/>
    </font>
    <font>
      <sz val="10"/>
      <color theme="1"/>
      <name val="Arial Narrow"/>
      <family val="2"/>
    </font>
    <font>
      <b/>
      <sz val="10"/>
      <name val="Arial Narrow"/>
      <family val="2"/>
    </font>
    <font>
      <sz val="10"/>
      <name val="Arial"/>
      <family val="2"/>
    </font>
    <font>
      <sz val="10"/>
      <color theme="1"/>
      <name val="Arial"/>
      <family val="2"/>
    </font>
    <font>
      <b/>
      <sz val="10"/>
      <color theme="1"/>
      <name val="Arial"/>
      <family val="2"/>
    </font>
    <font>
      <sz val="10"/>
      <color theme="1"/>
      <name val="Calibri"/>
      <family val="2"/>
      <scheme val="minor"/>
    </font>
    <font>
      <sz val="11"/>
      <name val="Calibri"/>
      <family val="2"/>
      <scheme val="minor"/>
    </font>
    <font>
      <sz val="10"/>
      <name val="Calibri"/>
      <family val="2"/>
      <scheme val="minor"/>
    </font>
    <font>
      <sz val="10"/>
      <name val="Arial Narrow"/>
      <family val="2"/>
    </font>
    <font>
      <u/>
      <sz val="11"/>
      <color theme="10"/>
      <name val="Calibri"/>
      <family val="2"/>
      <scheme val="minor"/>
    </font>
    <font>
      <b/>
      <sz val="10"/>
      <color theme="1"/>
      <name val="Calibri"/>
      <family val="2"/>
      <scheme val="minor"/>
    </font>
    <font>
      <b/>
      <sz val="10"/>
      <color theme="0"/>
      <name val="Arial Narrow"/>
      <family val="2"/>
    </font>
    <font>
      <sz val="11"/>
      <color theme="1"/>
      <name val="Calibri"/>
      <family val="2"/>
      <scheme val="minor"/>
    </font>
    <font>
      <b/>
      <sz val="11"/>
      <color theme="0"/>
      <name val="Calibri"/>
      <family val="2"/>
      <scheme val="minor"/>
    </font>
    <font>
      <sz val="14"/>
      <color theme="1"/>
      <name val="Calibri"/>
      <family val="2"/>
      <scheme val="minor"/>
    </font>
    <font>
      <sz val="20"/>
      <color theme="1"/>
      <name val="Calibri"/>
      <family val="2"/>
      <scheme val="minor"/>
    </font>
    <font>
      <b/>
      <sz val="20"/>
      <color theme="1"/>
      <name val="Calibri"/>
      <family val="2"/>
      <scheme val="minor"/>
    </font>
    <font>
      <b/>
      <sz val="14"/>
      <color theme="1"/>
      <name val="Calibri"/>
      <family val="2"/>
      <scheme val="minor"/>
    </font>
    <font>
      <sz val="12"/>
      <color theme="1"/>
      <name val="Calibri"/>
      <family val="2"/>
      <scheme val="minor"/>
    </font>
    <font>
      <b/>
      <sz val="12"/>
      <color theme="1"/>
      <name val="Calibri"/>
      <family val="2"/>
      <scheme val="minor"/>
    </font>
    <font>
      <sz val="10"/>
      <color theme="0"/>
      <name val="Arial Narrow"/>
      <family val="2"/>
    </font>
    <font>
      <b/>
      <sz val="15"/>
      <color theme="1"/>
      <name val="Arial Narrow"/>
      <family val="2"/>
    </font>
    <font>
      <b/>
      <sz val="15"/>
      <color theme="4" tint="-0.249977111117893"/>
      <name val="Arial Narrow"/>
      <family val="2"/>
    </font>
  </fonts>
  <fills count="28">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rgb="FFFFFF00"/>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theme="6" tint="0.39997558519241921"/>
        <bgColor indexed="64"/>
      </patternFill>
    </fill>
    <fill>
      <patternFill patternType="solid">
        <fgColor theme="5" tint="0.39997558519241921"/>
        <bgColor indexed="64"/>
      </patternFill>
    </fill>
    <fill>
      <patternFill patternType="solid">
        <fgColor rgb="FFFF0000"/>
        <bgColor indexed="64"/>
      </patternFill>
    </fill>
    <fill>
      <patternFill patternType="solid">
        <fgColor rgb="FFFFC000"/>
        <bgColor indexed="64"/>
      </patternFill>
    </fill>
    <fill>
      <patternFill patternType="solid">
        <fgColor rgb="FF92D050"/>
        <bgColor indexed="64"/>
      </patternFill>
    </fill>
    <fill>
      <patternFill patternType="solid">
        <fgColor indexed="13"/>
        <bgColor indexed="64"/>
      </patternFill>
    </fill>
    <fill>
      <patternFill patternType="solid">
        <fgColor theme="4" tint="0.59999389629810485"/>
        <bgColor indexed="64"/>
      </patternFill>
    </fill>
    <fill>
      <patternFill patternType="solid">
        <fgColor theme="4" tint="-0.249977111117893"/>
        <bgColor indexed="64"/>
      </patternFill>
    </fill>
    <fill>
      <patternFill patternType="solid">
        <fgColor theme="5" tint="-0.249977111117893"/>
        <bgColor indexed="64"/>
      </patternFill>
    </fill>
    <fill>
      <patternFill patternType="solid">
        <fgColor theme="6" tint="-0.249977111117893"/>
        <bgColor indexed="64"/>
      </patternFill>
    </fill>
    <fill>
      <patternFill patternType="solid">
        <fgColor theme="9" tint="-0.249977111117893"/>
        <bgColor indexed="64"/>
      </patternFill>
    </fill>
    <fill>
      <patternFill patternType="solid">
        <fgColor rgb="FF912B3C"/>
        <bgColor indexed="64"/>
      </patternFill>
    </fill>
    <fill>
      <patternFill patternType="solid">
        <fgColor theme="8" tint="-0.249977111117893"/>
        <bgColor indexed="64"/>
      </patternFill>
    </fill>
    <fill>
      <patternFill patternType="solid">
        <fgColor theme="7" tint="-0.249977111117893"/>
        <bgColor indexed="64"/>
      </patternFill>
    </fill>
    <fill>
      <patternFill patternType="solid">
        <fgColor theme="7" tint="-0.499984740745262"/>
        <bgColor indexed="64"/>
      </patternFill>
    </fill>
    <fill>
      <patternFill patternType="solid">
        <fgColor theme="3" tint="0.39997558519241921"/>
        <bgColor indexed="64"/>
      </patternFill>
    </fill>
    <fill>
      <patternFill patternType="solid">
        <fgColor theme="2" tint="-0.499984740745262"/>
        <bgColor indexed="64"/>
      </patternFill>
    </fill>
    <fill>
      <patternFill patternType="solid">
        <fgColor theme="3" tint="-0.249977111117893"/>
        <bgColor indexed="64"/>
      </patternFill>
    </fill>
  </fills>
  <borders count="40">
    <border>
      <left/>
      <right/>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medium">
        <color indexed="64"/>
      </right>
      <top style="thin">
        <color indexed="64"/>
      </top>
      <bottom/>
      <diagonal/>
    </border>
    <border>
      <left style="medium">
        <color auto="1"/>
      </left>
      <right style="medium">
        <color auto="1"/>
      </right>
      <top style="thin">
        <color auto="1"/>
      </top>
      <bottom style="thin">
        <color auto="1"/>
      </bottom>
      <diagonal/>
    </border>
    <border>
      <left/>
      <right style="thin">
        <color indexed="64"/>
      </right>
      <top style="dashed">
        <color auto="1"/>
      </top>
      <bottom style="dashed">
        <color auto="1"/>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right style="thin">
        <color indexed="64"/>
      </right>
      <top style="dashed">
        <color indexed="64"/>
      </top>
      <bottom/>
      <diagonal/>
    </border>
    <border>
      <left style="medium">
        <color auto="1"/>
      </left>
      <right style="thin">
        <color indexed="64"/>
      </right>
      <top style="thin">
        <color indexed="64"/>
      </top>
      <bottom style="thin">
        <color indexed="64"/>
      </bottom>
      <diagonal/>
    </border>
    <border>
      <left style="thin">
        <color indexed="64"/>
      </left>
      <right style="dashed">
        <color indexed="64"/>
      </right>
      <top style="dashed">
        <color auto="1"/>
      </top>
      <bottom style="dashed">
        <color auto="1"/>
      </bottom>
      <diagonal/>
    </border>
    <border>
      <left style="thin">
        <color indexed="64"/>
      </left>
      <right style="dashed">
        <color indexed="64"/>
      </right>
      <top/>
      <bottom style="thin">
        <color indexed="64"/>
      </bottom>
      <diagonal/>
    </border>
    <border>
      <left style="thin">
        <color indexed="64"/>
      </left>
      <right style="dashed">
        <color indexed="64"/>
      </right>
      <top style="dashed">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
    <xf numFmtId="0" fontId="0" fillId="0" borderId="0"/>
    <xf numFmtId="0" fontId="11" fillId="0" borderId="0" applyNumberFormat="0" applyFill="0" applyBorder="0" applyAlignment="0" applyProtection="0"/>
    <xf numFmtId="0" fontId="4" fillId="0" borderId="0"/>
    <xf numFmtId="9" fontId="14" fillId="0" borderId="0" applyFont="0" applyFill="0" applyBorder="0" applyAlignment="0" applyProtection="0"/>
  </cellStyleXfs>
  <cellXfs count="271">
    <xf numFmtId="0" fontId="0" fillId="0" borderId="0" xfId="0"/>
    <xf numFmtId="0" fontId="0" fillId="0" borderId="0" xfId="0" applyAlignment="1" applyProtection="1">
      <alignment horizontal="justify" vertical="center" wrapText="1"/>
      <protection hidden="1"/>
    </xf>
    <xf numFmtId="0" fontId="2" fillId="0" borderId="0" xfId="0" applyFont="1" applyAlignment="1" applyProtection="1">
      <alignment wrapText="1"/>
      <protection hidden="1"/>
    </xf>
    <xf numFmtId="0" fontId="2" fillId="0" borderId="11" xfId="0" applyFont="1" applyBorder="1" applyAlignment="1" applyProtection="1">
      <alignment wrapText="1"/>
      <protection hidden="1"/>
    </xf>
    <xf numFmtId="0" fontId="1" fillId="3" borderId="4" xfId="0" applyFont="1" applyFill="1" applyBorder="1" applyAlignment="1" applyProtection="1">
      <alignment horizontal="justify" vertical="center" wrapText="1"/>
      <protection hidden="1"/>
    </xf>
    <xf numFmtId="0" fontId="1" fillId="4" borderId="4" xfId="0" applyFont="1" applyFill="1" applyBorder="1" applyAlignment="1" applyProtection="1">
      <alignment horizontal="justify" vertical="center" wrapText="1"/>
      <protection hidden="1"/>
    </xf>
    <xf numFmtId="0" fontId="1" fillId="6" borderId="4" xfId="0" applyFont="1" applyFill="1" applyBorder="1" applyAlignment="1" applyProtection="1">
      <alignment horizontal="justify" vertical="center" wrapText="1"/>
      <protection hidden="1"/>
    </xf>
    <xf numFmtId="0" fontId="6" fillId="6" borderId="4" xfId="0" applyFont="1" applyFill="1" applyBorder="1" applyAlignment="1" applyProtection="1">
      <alignment horizontal="justify" vertical="center" wrapText="1"/>
      <protection hidden="1"/>
    </xf>
    <xf numFmtId="0" fontId="1" fillId="9" borderId="4" xfId="0" applyFont="1" applyFill="1" applyBorder="1" applyAlignment="1" applyProtection="1">
      <alignment horizontal="justify" vertical="center" wrapText="1"/>
      <protection hidden="1"/>
    </xf>
    <xf numFmtId="0" fontId="6" fillId="2" borderId="4" xfId="0" applyFont="1" applyFill="1" applyBorder="1" applyAlignment="1" applyProtection="1">
      <alignment horizontal="justify" vertical="center" wrapText="1"/>
      <protection hidden="1"/>
    </xf>
    <xf numFmtId="0" fontId="1" fillId="5" borderId="4" xfId="0" applyFont="1" applyFill="1" applyBorder="1" applyAlignment="1" applyProtection="1">
      <alignment horizontal="justify" vertical="center" wrapText="1"/>
      <protection hidden="1"/>
    </xf>
    <xf numFmtId="0" fontId="6" fillId="8" borderId="4" xfId="0" applyFont="1" applyFill="1" applyBorder="1" applyAlignment="1" applyProtection="1">
      <alignment horizontal="justify" vertical="center" wrapText="1"/>
      <protection hidden="1"/>
    </xf>
    <xf numFmtId="0" fontId="6" fillId="11" borderId="4" xfId="0" applyFont="1" applyFill="1" applyBorder="1" applyAlignment="1" applyProtection="1">
      <alignment horizontal="justify" vertical="center" wrapText="1"/>
      <protection hidden="1"/>
    </xf>
    <xf numFmtId="0" fontId="1" fillId="9" borderId="13" xfId="0" applyFont="1" applyFill="1" applyBorder="1" applyAlignment="1" applyProtection="1">
      <alignment horizontal="justify" vertical="center" wrapText="1"/>
      <protection hidden="1"/>
    </xf>
    <xf numFmtId="0" fontId="12" fillId="10" borderId="4" xfId="0" applyFont="1" applyFill="1" applyBorder="1" applyAlignment="1" applyProtection="1">
      <alignment horizontal="justify" vertical="center" wrapText="1"/>
      <protection hidden="1"/>
    </xf>
    <xf numFmtId="0" fontId="12" fillId="9" borderId="4" xfId="0" applyFont="1" applyFill="1" applyBorder="1" applyAlignment="1" applyProtection="1">
      <alignment horizontal="justify" vertical="center" wrapText="1"/>
      <protection hidden="1"/>
    </xf>
    <xf numFmtId="0" fontId="4" fillId="5" borderId="13" xfId="0" applyFont="1" applyFill="1" applyBorder="1" applyAlignment="1" applyProtection="1">
      <alignment horizontal="justify" vertical="center" wrapText="1"/>
      <protection hidden="1"/>
    </xf>
    <xf numFmtId="0" fontId="4" fillId="5" borderId="4" xfId="0" applyFont="1" applyFill="1" applyBorder="1" applyAlignment="1" applyProtection="1">
      <alignment horizontal="justify" vertical="center" wrapText="1"/>
      <protection hidden="1"/>
    </xf>
    <xf numFmtId="0" fontId="0" fillId="5" borderId="4" xfId="0" applyFill="1" applyBorder="1" applyAlignment="1" applyProtection="1">
      <alignment horizontal="justify" vertical="center" wrapText="1"/>
      <protection hidden="1"/>
    </xf>
    <xf numFmtId="0" fontId="8" fillId="5" borderId="4" xfId="0" applyFont="1" applyFill="1" applyBorder="1" applyAlignment="1" applyProtection="1">
      <alignment horizontal="justify" vertical="center" wrapText="1"/>
      <protection hidden="1"/>
    </xf>
    <xf numFmtId="0" fontId="4" fillId="5" borderId="14" xfId="0" applyFont="1" applyFill="1" applyBorder="1" applyAlignment="1" applyProtection="1">
      <alignment horizontal="justify" vertical="center" wrapText="1"/>
      <protection hidden="1"/>
    </xf>
    <xf numFmtId="0" fontId="5" fillId="5" borderId="14" xfId="0" applyFont="1" applyFill="1" applyBorder="1" applyAlignment="1" applyProtection="1">
      <alignment horizontal="justify" vertical="center" wrapText="1"/>
      <protection hidden="1"/>
    </xf>
    <xf numFmtId="0" fontId="7" fillId="5" borderId="4" xfId="0" applyFont="1" applyFill="1" applyBorder="1" applyAlignment="1" applyProtection="1">
      <alignment horizontal="justify" vertical="center" wrapText="1"/>
      <protection hidden="1"/>
    </xf>
    <xf numFmtId="0" fontId="7" fillId="5" borderId="13" xfId="0" applyFont="1" applyFill="1" applyBorder="1" applyAlignment="1" applyProtection="1">
      <alignment horizontal="justify" vertical="center" wrapText="1"/>
      <protection hidden="1"/>
    </xf>
    <xf numFmtId="0" fontId="8" fillId="5" borderId="13" xfId="0" quotePrefix="1" applyFont="1" applyFill="1" applyBorder="1" applyAlignment="1" applyProtection="1">
      <alignment horizontal="justify" vertical="center" wrapText="1"/>
      <protection hidden="1"/>
    </xf>
    <xf numFmtId="0" fontId="9" fillId="5" borderId="13" xfId="0" applyFont="1" applyFill="1" applyBorder="1" applyAlignment="1" applyProtection="1">
      <alignment horizontal="justify" vertical="center" wrapText="1"/>
      <protection hidden="1"/>
    </xf>
    <xf numFmtId="0" fontId="9" fillId="5" borderId="4" xfId="0" applyFont="1" applyFill="1" applyBorder="1" applyAlignment="1" applyProtection="1">
      <alignment horizontal="justify" vertical="center" wrapText="1"/>
      <protection hidden="1"/>
    </xf>
    <xf numFmtId="0" fontId="4" fillId="12" borderId="4" xfId="0" applyFont="1" applyFill="1" applyBorder="1" applyAlignment="1" applyProtection="1">
      <alignment horizontal="justify" vertical="center" wrapText="1"/>
      <protection hidden="1"/>
    </xf>
    <xf numFmtId="0" fontId="0" fillId="5" borderId="13" xfId="0" applyFill="1" applyBorder="1" applyAlignment="1" applyProtection="1">
      <alignment horizontal="justify" vertical="center" wrapText="1"/>
      <protection hidden="1"/>
    </xf>
    <xf numFmtId="0" fontId="7" fillId="14" borderId="4" xfId="0" applyFont="1" applyFill="1" applyBorder="1" applyAlignment="1" applyProtection="1">
      <alignment horizontal="justify" vertical="center" wrapText="1"/>
      <protection hidden="1"/>
    </xf>
    <xf numFmtId="0" fontId="8" fillId="5" borderId="13" xfId="0" applyFont="1" applyFill="1" applyBorder="1" applyAlignment="1" applyProtection="1">
      <alignment horizontal="justify" vertical="center" wrapText="1"/>
      <protection hidden="1"/>
    </xf>
    <xf numFmtId="0" fontId="4" fillId="13" borderId="4" xfId="0" applyFont="1" applyFill="1" applyBorder="1" applyAlignment="1" applyProtection="1">
      <alignment horizontal="justify" vertical="center" wrapText="1"/>
      <protection hidden="1"/>
    </xf>
    <xf numFmtId="0" fontId="7" fillId="7" borderId="4" xfId="0" applyFont="1" applyFill="1" applyBorder="1" applyAlignment="1" applyProtection="1">
      <alignment horizontal="justify" vertical="center" wrapText="1"/>
      <protection hidden="1"/>
    </xf>
    <xf numFmtId="0" fontId="4" fillId="0" borderId="5" xfId="0" applyFont="1" applyBorder="1" applyAlignment="1" applyProtection="1">
      <alignment horizontal="justify" vertical="center" wrapText="1"/>
      <protection hidden="1"/>
    </xf>
    <xf numFmtId="0" fontId="0" fillId="5" borderId="14" xfId="0" applyFill="1" applyBorder="1" applyAlignment="1" applyProtection="1">
      <alignment horizontal="justify" vertical="center" wrapText="1"/>
      <protection hidden="1"/>
    </xf>
    <xf numFmtId="0" fontId="4" fillId="15" borderId="4" xfId="0" applyFont="1" applyFill="1" applyBorder="1" applyAlignment="1" applyProtection="1">
      <alignment horizontal="justify" vertical="center" wrapText="1"/>
      <protection hidden="1"/>
    </xf>
    <xf numFmtId="0" fontId="7" fillId="12" borderId="4" xfId="0" applyFont="1" applyFill="1" applyBorder="1" applyAlignment="1" applyProtection="1">
      <alignment horizontal="justify" vertical="center" wrapText="1"/>
      <protection hidden="1"/>
    </xf>
    <xf numFmtId="0" fontId="4" fillId="0" borderId="0" xfId="0" applyFont="1" applyAlignment="1" applyProtection="1">
      <alignment horizontal="justify" vertical="center" wrapText="1"/>
      <protection hidden="1"/>
    </xf>
    <xf numFmtId="0" fontId="4" fillId="14" borderId="4" xfId="0" applyFont="1" applyFill="1" applyBorder="1" applyAlignment="1" applyProtection="1">
      <alignment horizontal="justify" vertical="center" wrapText="1"/>
      <protection hidden="1"/>
    </xf>
    <xf numFmtId="0" fontId="7" fillId="0" borderId="6" xfId="0" applyFont="1" applyBorder="1" applyAlignment="1" applyProtection="1">
      <alignment horizontal="justify" vertical="center" wrapText="1"/>
      <protection hidden="1"/>
    </xf>
    <xf numFmtId="0" fontId="0" fillId="5" borderId="4" xfId="0" quotePrefix="1" applyFill="1" applyBorder="1" applyAlignment="1" applyProtection="1">
      <alignment horizontal="justify" vertical="center" wrapText="1"/>
      <protection hidden="1"/>
    </xf>
    <xf numFmtId="0" fontId="7" fillId="0" borderId="16" xfId="0" applyFont="1" applyBorder="1" applyAlignment="1" applyProtection="1">
      <alignment horizontal="justify" vertical="center" wrapText="1"/>
      <protection hidden="1"/>
    </xf>
    <xf numFmtId="0" fontId="8" fillId="5" borderId="4" xfId="0" quotePrefix="1" applyFont="1" applyFill="1" applyBorder="1" applyAlignment="1" applyProtection="1">
      <alignment horizontal="justify" vertical="center" wrapText="1"/>
      <protection hidden="1"/>
    </xf>
    <xf numFmtId="0" fontId="7" fillId="0" borderId="0" xfId="0" applyFont="1" applyAlignment="1" applyProtection="1">
      <alignment horizontal="justify" vertical="center" wrapText="1"/>
      <protection hidden="1"/>
    </xf>
    <xf numFmtId="0" fontId="2" fillId="0" borderId="3" xfId="0" applyFont="1" applyBorder="1" applyAlignment="1" applyProtection="1">
      <alignment wrapText="1"/>
      <protection hidden="1"/>
    </xf>
    <xf numFmtId="0" fontId="13" fillId="22" borderId="4" xfId="0" applyFont="1" applyFill="1" applyBorder="1" applyAlignment="1" applyProtection="1">
      <alignment horizontal="center" vertical="center" wrapText="1"/>
      <protection hidden="1"/>
    </xf>
    <xf numFmtId="0" fontId="1" fillId="16" borderId="4" xfId="0" applyFont="1" applyFill="1" applyBorder="1" applyAlignment="1" applyProtection="1">
      <alignment horizontal="justify" vertical="center" wrapText="1"/>
      <protection hidden="1"/>
    </xf>
    <xf numFmtId="0" fontId="0" fillId="0" borderId="4" xfId="0" applyBorder="1" applyAlignment="1" applyProtection="1">
      <alignment horizontal="justify" vertical="center" wrapText="1"/>
      <protection hidden="1"/>
    </xf>
    <xf numFmtId="0" fontId="13" fillId="25" borderId="4" xfId="0" applyFont="1" applyFill="1" applyBorder="1" applyAlignment="1" applyProtection="1">
      <alignment horizontal="center" vertical="center" wrapText="1"/>
      <protection hidden="1"/>
    </xf>
    <xf numFmtId="0" fontId="13" fillId="25" borderId="4" xfId="0" applyFont="1" applyFill="1" applyBorder="1" applyAlignment="1" applyProtection="1">
      <alignment horizontal="center" vertical="center" textRotation="90" wrapText="1"/>
      <protection hidden="1"/>
    </xf>
    <xf numFmtId="0" fontId="2" fillId="0" borderId="3" xfId="0" applyFont="1" applyBorder="1" applyAlignment="1" applyProtection="1">
      <alignment vertical="center" wrapText="1"/>
      <protection hidden="1"/>
    </xf>
    <xf numFmtId="0" fontId="2" fillId="0" borderId="4" xfId="0" applyFont="1" applyBorder="1" applyAlignment="1" applyProtection="1">
      <alignment horizontal="justify" vertical="center" wrapText="1"/>
      <protection hidden="1"/>
    </xf>
    <xf numFmtId="0" fontId="13" fillId="25" borderId="18" xfId="0" applyFont="1" applyFill="1" applyBorder="1" applyAlignment="1" applyProtection="1">
      <alignment horizontal="center" vertical="center" textRotation="90" wrapText="1"/>
      <protection hidden="1"/>
    </xf>
    <xf numFmtId="0" fontId="13" fillId="22" borderId="18" xfId="0" applyFont="1" applyFill="1" applyBorder="1" applyAlignment="1" applyProtection="1">
      <alignment horizontal="center" vertical="center" wrapText="1"/>
      <protection hidden="1"/>
    </xf>
    <xf numFmtId="0" fontId="13" fillId="25" borderId="18" xfId="0" applyFont="1" applyFill="1" applyBorder="1" applyAlignment="1" applyProtection="1">
      <alignment horizontal="center" vertical="center" wrapText="1"/>
      <protection hidden="1"/>
    </xf>
    <xf numFmtId="0" fontId="13" fillId="17" borderId="17" xfId="0" applyFont="1" applyFill="1" applyBorder="1" applyAlignment="1" applyProtection="1">
      <alignment horizontal="center" vertical="center" wrapText="1"/>
      <protection hidden="1"/>
    </xf>
    <xf numFmtId="164" fontId="0" fillId="0" borderId="4" xfId="0" applyNumberFormat="1" applyBorder="1" applyAlignment="1" applyProtection="1">
      <alignment horizontal="justify" vertical="center" wrapText="1"/>
      <protection hidden="1"/>
    </xf>
    <xf numFmtId="164" fontId="0" fillId="0" borderId="6" xfId="0" applyNumberFormat="1" applyBorder="1" applyAlignment="1" applyProtection="1">
      <alignment horizontal="justify" vertical="center" wrapText="1"/>
      <protection hidden="1"/>
    </xf>
    <xf numFmtId="164" fontId="0" fillId="0" borderId="11" xfId="0" applyNumberFormat="1" applyBorder="1" applyAlignment="1" applyProtection="1">
      <alignment horizontal="justify" vertical="center" wrapText="1"/>
      <protection hidden="1"/>
    </xf>
    <xf numFmtId="0" fontId="0" fillId="0" borderId="11" xfId="0" applyBorder="1" applyAlignment="1" applyProtection="1">
      <alignment horizontal="justify" vertical="center" wrapText="1"/>
      <protection hidden="1"/>
    </xf>
    <xf numFmtId="0" fontId="13" fillId="25" borderId="14" xfId="0" applyFont="1" applyFill="1" applyBorder="1" applyAlignment="1" applyProtection="1">
      <alignment horizontal="center" vertical="center" wrapText="1"/>
      <protection hidden="1"/>
    </xf>
    <xf numFmtId="0" fontId="13" fillId="22" borderId="23" xfId="0" applyFont="1" applyFill="1" applyBorder="1" applyAlignment="1" applyProtection="1">
      <alignment horizontal="center" vertical="center" wrapText="1"/>
      <protection hidden="1"/>
    </xf>
    <xf numFmtId="0" fontId="13" fillId="25" borderId="22" xfId="0" applyFont="1" applyFill="1" applyBorder="1" applyAlignment="1" applyProtection="1">
      <alignment horizontal="center" vertical="center" wrapText="1"/>
      <protection hidden="1"/>
    </xf>
    <xf numFmtId="0" fontId="13" fillId="25" borderId="20" xfId="0" applyFont="1" applyFill="1" applyBorder="1" applyAlignment="1" applyProtection="1">
      <alignment horizontal="center" vertical="center" wrapText="1"/>
      <protection hidden="1"/>
    </xf>
    <xf numFmtId="0" fontId="13" fillId="22" borderId="13" xfId="0" applyFont="1" applyFill="1" applyBorder="1" applyAlignment="1" applyProtection="1">
      <alignment horizontal="center" vertical="center" wrapText="1"/>
      <protection hidden="1"/>
    </xf>
    <xf numFmtId="0" fontId="2" fillId="0" borderId="0" xfId="0" applyFont="1" applyBorder="1" applyAlignment="1" applyProtection="1">
      <alignment wrapText="1"/>
      <protection hidden="1"/>
    </xf>
    <xf numFmtId="0" fontId="1" fillId="7" borderId="0" xfId="0" applyFont="1" applyFill="1"/>
    <xf numFmtId="0" fontId="2" fillId="0" borderId="4" xfId="0" applyFont="1" applyBorder="1" applyAlignment="1" applyProtection="1">
      <alignment horizontal="center" vertical="center" wrapText="1"/>
      <protection hidden="1"/>
    </xf>
    <xf numFmtId="0" fontId="0" fillId="0" borderId="0" xfId="0" applyAlignment="1" applyProtection="1">
      <alignment wrapText="1"/>
      <protection hidden="1"/>
    </xf>
    <xf numFmtId="0" fontId="0" fillId="0" borderId="0" xfId="0" applyProtection="1">
      <protection hidden="1"/>
    </xf>
    <xf numFmtId="0" fontId="1" fillId="0" borderId="0" xfId="0" applyFont="1" applyBorder="1" applyAlignment="1" applyProtection="1">
      <alignment horizontal="center" vertical="center"/>
      <protection hidden="1"/>
    </xf>
    <xf numFmtId="0" fontId="0" fillId="0" borderId="11" xfId="0" applyBorder="1" applyProtection="1">
      <protection hidden="1"/>
    </xf>
    <xf numFmtId="0" fontId="0" fillId="2" borderId="0" xfId="0" applyFill="1" applyBorder="1" applyProtection="1">
      <protection hidden="1"/>
    </xf>
    <xf numFmtId="0" fontId="0" fillId="0" borderId="0" xfId="0" applyBorder="1" applyProtection="1">
      <protection hidden="1"/>
    </xf>
    <xf numFmtId="0" fontId="15" fillId="27" borderId="0" xfId="0" applyFont="1" applyFill="1" applyBorder="1" applyAlignment="1" applyProtection="1">
      <alignment horizontal="center" vertical="center"/>
      <protection hidden="1"/>
    </xf>
    <xf numFmtId="0" fontId="18" fillId="13" borderId="0" xfId="0" applyFont="1" applyFill="1" applyBorder="1" applyAlignment="1" applyProtection="1">
      <alignment horizontal="center" vertical="center"/>
      <protection hidden="1"/>
    </xf>
    <xf numFmtId="0" fontId="17" fillId="0" borderId="0" xfId="0" applyFont="1" applyBorder="1" applyAlignment="1" applyProtection="1">
      <alignment horizontal="center" vertical="center"/>
      <protection hidden="1"/>
    </xf>
    <xf numFmtId="0" fontId="18" fillId="12" borderId="0" xfId="0" applyFont="1" applyFill="1" applyBorder="1" applyAlignment="1" applyProtection="1">
      <alignment horizontal="center" vertical="center"/>
      <protection hidden="1"/>
    </xf>
    <xf numFmtId="0" fontId="0" fillId="2" borderId="0" xfId="0" applyFont="1" applyFill="1" applyBorder="1" applyProtection="1">
      <protection hidden="1"/>
    </xf>
    <xf numFmtId="0" fontId="17" fillId="2" borderId="0" xfId="0" applyFont="1" applyFill="1" applyBorder="1" applyAlignment="1" applyProtection="1">
      <alignment horizontal="center" vertical="center"/>
      <protection hidden="1"/>
    </xf>
    <xf numFmtId="0" fontId="18" fillId="7" borderId="0" xfId="0" applyFont="1" applyFill="1" applyBorder="1" applyAlignment="1" applyProtection="1">
      <alignment horizontal="center" vertical="center"/>
      <protection hidden="1"/>
    </xf>
    <xf numFmtId="0" fontId="7" fillId="0" borderId="0" xfId="0" applyFont="1" applyBorder="1" applyProtection="1">
      <protection hidden="1"/>
    </xf>
    <xf numFmtId="0" fontId="0" fillId="2" borderId="0" xfId="0" applyFill="1" applyBorder="1" applyAlignment="1" applyProtection="1">
      <alignment horizontal="center" vertical="center"/>
      <protection hidden="1"/>
    </xf>
    <xf numFmtId="0" fontId="0" fillId="0" borderId="0" xfId="0" applyBorder="1" applyAlignment="1" applyProtection="1">
      <alignment horizontal="center" vertical="center"/>
      <protection hidden="1"/>
    </xf>
    <xf numFmtId="0" fontId="1" fillId="2" borderId="0" xfId="0" applyFont="1" applyFill="1" applyBorder="1" applyAlignment="1" applyProtection="1">
      <alignment horizontal="center" vertical="center"/>
      <protection hidden="1"/>
    </xf>
    <xf numFmtId="0" fontId="0" fillId="0" borderId="12" xfId="0" applyBorder="1" applyProtection="1">
      <protection hidden="1"/>
    </xf>
    <xf numFmtId="0" fontId="18" fillId="0" borderId="0" xfId="0" applyFont="1" applyBorder="1" applyAlignment="1" applyProtection="1">
      <alignment horizontal="center" vertical="center"/>
      <protection hidden="1"/>
    </xf>
    <xf numFmtId="0" fontId="18" fillId="2" borderId="0" xfId="0" applyFont="1" applyFill="1" applyBorder="1" applyAlignment="1" applyProtection="1">
      <alignment horizontal="center" vertical="center"/>
      <protection hidden="1"/>
    </xf>
    <xf numFmtId="0" fontId="16" fillId="0" borderId="0" xfId="0" applyFont="1" applyBorder="1" applyProtection="1">
      <protection hidden="1"/>
    </xf>
    <xf numFmtId="0" fontId="19" fillId="7" borderId="0" xfId="0" applyFont="1" applyFill="1" applyBorder="1" applyAlignment="1" applyProtection="1">
      <alignment horizontal="center" vertical="center"/>
      <protection hidden="1"/>
    </xf>
    <xf numFmtId="0" fontId="19" fillId="13" borderId="0" xfId="0" applyFont="1" applyFill="1" applyBorder="1" applyAlignment="1" applyProtection="1">
      <alignment horizontal="center" vertical="center"/>
      <protection hidden="1"/>
    </xf>
    <xf numFmtId="0" fontId="19" fillId="12" borderId="0" xfId="0" applyFont="1" applyFill="1" applyBorder="1" applyAlignment="1" applyProtection="1">
      <alignment horizontal="center" vertical="center"/>
      <protection hidden="1"/>
    </xf>
    <xf numFmtId="0" fontId="0" fillId="0" borderId="8" xfId="0" applyBorder="1" applyProtection="1">
      <protection hidden="1"/>
    </xf>
    <xf numFmtId="0" fontId="0" fillId="0" borderId="9" xfId="0" applyBorder="1" applyProtection="1">
      <protection hidden="1"/>
    </xf>
    <xf numFmtId="0" fontId="0" fillId="0" borderId="10" xfId="0" applyBorder="1" applyProtection="1">
      <protection hidden="1"/>
    </xf>
    <xf numFmtId="0" fontId="1" fillId="0" borderId="11" xfId="0" applyFont="1" applyBorder="1" applyAlignment="1" applyProtection="1">
      <alignment vertical="center"/>
      <protection hidden="1"/>
    </xf>
    <xf numFmtId="0" fontId="0" fillId="0" borderId="0" xfId="0" pivotButton="1" applyProtection="1">
      <protection hidden="1"/>
    </xf>
    <xf numFmtId="0" fontId="0" fillId="0" borderId="0" xfId="0" applyFill="1" applyAlignment="1">
      <alignment horizontal="center" vertical="center"/>
    </xf>
    <xf numFmtId="0" fontId="0" fillId="0" borderId="5" xfId="0" applyFill="1" applyBorder="1" applyAlignment="1">
      <alignment horizontal="center" vertical="center"/>
    </xf>
    <xf numFmtId="0" fontId="0" fillId="0" borderId="0" xfId="0" applyFill="1" applyAlignment="1" applyProtection="1">
      <alignment horizontal="center" vertical="center"/>
      <protection hidden="1"/>
    </xf>
    <xf numFmtId="0" fontId="1" fillId="0" borderId="15" xfId="0" applyFont="1" applyFill="1" applyBorder="1" applyAlignment="1" applyProtection="1">
      <alignment horizontal="center" vertical="center"/>
      <protection hidden="1"/>
    </xf>
    <xf numFmtId="0" fontId="20" fillId="0" borderId="0" xfId="0" applyFont="1" applyProtection="1">
      <protection hidden="1"/>
    </xf>
    <xf numFmtId="0" fontId="21" fillId="0" borderId="0" xfId="0" applyFont="1" applyProtection="1">
      <protection hidden="1"/>
    </xf>
    <xf numFmtId="0" fontId="21" fillId="0" borderId="0" xfId="0" applyFont="1" applyAlignment="1" applyProtection="1">
      <alignment vertical="center"/>
      <protection hidden="1"/>
    </xf>
    <xf numFmtId="0" fontId="13" fillId="17" borderId="0" xfId="0" applyFont="1" applyFill="1" applyBorder="1" applyAlignment="1" applyProtection="1">
      <alignment vertical="center" wrapText="1"/>
      <protection hidden="1"/>
    </xf>
    <xf numFmtId="0" fontId="13" fillId="17" borderId="3" xfId="0" applyFont="1" applyFill="1" applyBorder="1" applyAlignment="1" applyProtection="1">
      <alignment vertical="center" wrapText="1"/>
      <protection hidden="1"/>
    </xf>
    <xf numFmtId="0" fontId="2" fillId="0" borderId="21" xfId="0" applyFont="1" applyBorder="1" applyAlignment="1" applyProtection="1">
      <alignment wrapText="1"/>
      <protection hidden="1"/>
    </xf>
    <xf numFmtId="0" fontId="0" fillId="0" borderId="0" xfId="0" applyFill="1" applyProtection="1">
      <protection hidden="1"/>
    </xf>
    <xf numFmtId="0" fontId="1" fillId="0" borderId="15" xfId="0" applyFont="1" applyFill="1" applyBorder="1" applyAlignment="1" applyProtection="1">
      <alignment wrapText="1"/>
      <protection hidden="1"/>
    </xf>
    <xf numFmtId="0" fontId="13" fillId="25" borderId="17" xfId="0" applyFont="1" applyFill="1" applyBorder="1" applyAlignment="1" applyProtection="1">
      <alignment horizontal="center" vertical="center" wrapText="1"/>
      <protection hidden="1"/>
    </xf>
    <xf numFmtId="0" fontId="1" fillId="0" borderId="15" xfId="0" applyFont="1" applyFill="1" applyBorder="1" applyProtection="1">
      <protection hidden="1"/>
    </xf>
    <xf numFmtId="0" fontId="1" fillId="0" borderId="9" xfId="0" applyFont="1" applyFill="1" applyBorder="1" applyAlignment="1" applyProtection="1">
      <alignment horizontal="center" vertical="center"/>
      <protection hidden="1"/>
    </xf>
    <xf numFmtId="0" fontId="0" fillId="0" borderId="0" xfId="0" applyFill="1" applyAlignment="1" applyProtection="1">
      <alignment vertical="center"/>
      <protection hidden="1"/>
    </xf>
    <xf numFmtId="10" fontId="0" fillId="0" borderId="0" xfId="3" applyNumberFormat="1" applyFont="1" applyFill="1" applyAlignment="1" applyProtection="1">
      <alignment horizontal="center" vertical="center"/>
      <protection hidden="1"/>
    </xf>
    <xf numFmtId="10" fontId="1" fillId="0" borderId="15" xfId="0" applyNumberFormat="1" applyFont="1" applyFill="1" applyBorder="1" applyAlignment="1" applyProtection="1">
      <alignment horizontal="center" vertical="center"/>
      <protection hidden="1"/>
    </xf>
    <xf numFmtId="165" fontId="2" fillId="2" borderId="4" xfId="0" applyNumberFormat="1" applyFont="1" applyFill="1" applyBorder="1" applyAlignment="1" applyProtection="1">
      <alignment horizontal="center" vertical="center" wrapText="1"/>
      <protection hidden="1"/>
    </xf>
    <xf numFmtId="0" fontId="13" fillId="18" borderId="5" xfId="0" applyFont="1" applyFill="1" applyBorder="1" applyAlignment="1" applyProtection="1">
      <alignment vertical="center" wrapText="1"/>
      <protection hidden="1"/>
    </xf>
    <xf numFmtId="0" fontId="13" fillId="18" borderId="0" xfId="0" applyFont="1" applyFill="1" applyBorder="1" applyAlignment="1" applyProtection="1">
      <alignment vertical="center" wrapText="1"/>
      <protection hidden="1"/>
    </xf>
    <xf numFmtId="0" fontId="13" fillId="18" borderId="9" xfId="0" applyFont="1" applyFill="1" applyBorder="1" applyAlignment="1" applyProtection="1">
      <alignment horizontal="center" vertical="center" wrapText="1"/>
      <protection hidden="1"/>
    </xf>
    <xf numFmtId="0" fontId="13" fillId="22" borderId="6" xfId="0" applyFont="1" applyFill="1" applyBorder="1" applyAlignment="1" applyProtection="1">
      <alignment vertical="center" wrapText="1"/>
      <protection hidden="1"/>
    </xf>
    <xf numFmtId="0" fontId="13" fillId="25" borderId="6" xfId="0" applyFont="1" applyFill="1" applyBorder="1" applyAlignment="1" applyProtection="1">
      <alignment horizontal="center" vertical="center" wrapText="1"/>
      <protection hidden="1"/>
    </xf>
    <xf numFmtId="0" fontId="13" fillId="22" borderId="11" xfId="0" applyFont="1" applyFill="1" applyBorder="1" applyAlignment="1" applyProtection="1">
      <alignment vertical="center" wrapText="1"/>
      <protection hidden="1"/>
    </xf>
    <xf numFmtId="0" fontId="13" fillId="25" borderId="11" xfId="0" applyFont="1" applyFill="1" applyBorder="1" applyAlignment="1" applyProtection="1">
      <alignment horizontal="center" vertical="center" wrapText="1"/>
      <protection hidden="1"/>
    </xf>
    <xf numFmtId="0" fontId="13" fillId="25" borderId="16" xfId="0" applyFont="1" applyFill="1" applyBorder="1" applyAlignment="1" applyProtection="1">
      <alignment horizontal="center" vertical="center" wrapText="1"/>
      <protection hidden="1"/>
    </xf>
    <xf numFmtId="0" fontId="22" fillId="24" borderId="8" xfId="0" applyFont="1" applyFill="1" applyBorder="1" applyAlignment="1" applyProtection="1">
      <alignment wrapText="1"/>
      <protection hidden="1"/>
    </xf>
    <xf numFmtId="0" fontId="22" fillId="24" borderId="10" xfId="0" applyFont="1" applyFill="1" applyBorder="1" applyAlignment="1" applyProtection="1">
      <alignment wrapText="1"/>
      <protection hidden="1"/>
    </xf>
    <xf numFmtId="0" fontId="13" fillId="22" borderId="8" xfId="0" applyFont="1" applyFill="1" applyBorder="1" applyAlignment="1" applyProtection="1">
      <alignment horizontal="center" vertical="center" wrapText="1"/>
      <protection hidden="1"/>
    </xf>
    <xf numFmtId="0" fontId="13" fillId="22" borderId="14" xfId="0" applyFont="1" applyFill="1" applyBorder="1" applyAlignment="1" applyProtection="1">
      <alignment horizontal="center" vertical="center" wrapText="1"/>
      <protection hidden="1"/>
    </xf>
    <xf numFmtId="0" fontId="2" fillId="0" borderId="5" xfId="0" applyFont="1" applyBorder="1" applyAlignment="1" applyProtection="1">
      <alignment wrapText="1"/>
      <protection hidden="1"/>
    </xf>
    <xf numFmtId="0" fontId="2" fillId="0" borderId="24" xfId="0" applyFont="1" applyBorder="1" applyAlignment="1" applyProtection="1">
      <alignment wrapText="1"/>
      <protection hidden="1"/>
    </xf>
    <xf numFmtId="0" fontId="2" fillId="0" borderId="7" xfId="0" applyFont="1" applyBorder="1" applyAlignment="1" applyProtection="1">
      <alignment wrapText="1"/>
      <protection hidden="1"/>
    </xf>
    <xf numFmtId="0" fontId="2" fillId="0" borderId="12" xfId="0" applyFont="1" applyBorder="1" applyAlignment="1" applyProtection="1">
      <alignment wrapText="1"/>
      <protection hidden="1"/>
    </xf>
    <xf numFmtId="0" fontId="3" fillId="0" borderId="16" xfId="0" applyFont="1" applyBorder="1" applyAlignment="1" applyProtection="1">
      <alignment horizontal="left" vertical="center" wrapText="1"/>
      <protection hidden="1"/>
    </xf>
    <xf numFmtId="0" fontId="2" fillId="0" borderId="0" xfId="0" applyFont="1" applyBorder="1" applyAlignment="1" applyProtection="1">
      <alignment vertical="center" wrapText="1"/>
      <protection hidden="1"/>
    </xf>
    <xf numFmtId="0" fontId="2" fillId="0" borderId="8" xfId="0" applyFont="1" applyBorder="1" applyAlignment="1" applyProtection="1">
      <alignment wrapText="1"/>
      <protection hidden="1"/>
    </xf>
    <xf numFmtId="0" fontId="13" fillId="18" borderId="18" xfId="0" applyFont="1" applyFill="1" applyBorder="1" applyAlignment="1" applyProtection="1">
      <alignment vertical="center" wrapText="1"/>
      <protection hidden="1"/>
    </xf>
    <xf numFmtId="0" fontId="13" fillId="18" borderId="16" xfId="0" applyFont="1" applyFill="1" applyBorder="1" applyAlignment="1" applyProtection="1">
      <alignment vertical="center" wrapText="1"/>
      <protection hidden="1"/>
    </xf>
    <xf numFmtId="0" fontId="13" fillId="18" borderId="17" xfId="0" applyFont="1" applyFill="1" applyBorder="1" applyAlignment="1" applyProtection="1">
      <alignment horizontal="center" vertical="center" wrapText="1"/>
      <protection hidden="1"/>
    </xf>
    <xf numFmtId="0" fontId="0" fillId="7" borderId="4" xfId="0" applyFill="1" applyBorder="1" applyAlignment="1" applyProtection="1">
      <alignment horizontal="justify" vertical="center" wrapText="1"/>
      <protection hidden="1"/>
    </xf>
    <xf numFmtId="0" fontId="0" fillId="0" borderId="0" xfId="0" applyAlignment="1">
      <alignment horizontal="center" vertical="center"/>
    </xf>
    <xf numFmtId="0" fontId="1" fillId="0" borderId="15" xfId="0" applyFont="1" applyFill="1" applyBorder="1" applyAlignment="1">
      <alignment horizontal="center" vertical="center"/>
    </xf>
    <xf numFmtId="0" fontId="15" fillId="12" borderId="0" xfId="0" applyFont="1" applyFill="1" applyAlignment="1">
      <alignment horizontal="left" vertical="center"/>
    </xf>
    <xf numFmtId="0" fontId="0" fillId="0" borderId="0" xfId="0" applyFill="1" applyAlignment="1">
      <alignment horizontal="left" vertical="center"/>
    </xf>
    <xf numFmtId="0" fontId="15" fillId="13" borderId="0" xfId="0" applyFont="1" applyFill="1" applyAlignment="1">
      <alignment horizontal="left" vertical="center"/>
    </xf>
    <xf numFmtId="0" fontId="8" fillId="7" borderId="0" xfId="0" applyFont="1" applyFill="1" applyAlignment="1">
      <alignment horizontal="left" vertical="center"/>
    </xf>
    <xf numFmtId="0" fontId="0" fillId="0" borderId="5" xfId="0" applyFill="1" applyBorder="1" applyAlignment="1">
      <alignment horizontal="left" vertical="center"/>
    </xf>
    <xf numFmtId="0" fontId="1" fillId="0" borderId="5" xfId="0" applyFont="1" applyFill="1" applyBorder="1" applyAlignment="1">
      <alignment horizontal="center" vertical="center"/>
    </xf>
    <xf numFmtId="0" fontId="2" fillId="0" borderId="0" xfId="0" applyFont="1" applyFill="1" applyAlignment="1" applyProtection="1">
      <alignment wrapText="1"/>
      <protection hidden="1"/>
    </xf>
    <xf numFmtId="0" fontId="8" fillId="0" borderId="0" xfId="0" applyFont="1" applyFill="1" applyAlignment="1">
      <alignment horizontal="center" vertical="center"/>
    </xf>
    <xf numFmtId="0" fontId="2" fillId="0" borderId="25" xfId="0" applyFont="1" applyBorder="1" applyAlignment="1" applyProtection="1">
      <alignment horizontal="justify" vertical="center" wrapText="1"/>
      <protection hidden="1"/>
    </xf>
    <xf numFmtId="0" fontId="0" fillId="0" borderId="6" xfId="0" pivotButton="1" applyBorder="1" applyAlignment="1" applyProtection="1">
      <alignment horizontal="center" vertical="center" wrapText="1"/>
      <protection hidden="1"/>
    </xf>
    <xf numFmtId="0" fontId="0" fillId="0" borderId="12" xfId="0" applyNumberFormat="1" applyBorder="1" applyAlignment="1" applyProtection="1">
      <alignment horizontal="center" vertical="center" wrapText="1"/>
      <protection hidden="1"/>
    </xf>
    <xf numFmtId="0" fontId="0" fillId="0" borderId="26" xfId="0" applyNumberFormat="1" applyBorder="1" applyAlignment="1" applyProtection="1">
      <alignment horizontal="center" vertical="center" wrapText="1"/>
      <protection hidden="1"/>
    </xf>
    <xf numFmtId="0" fontId="0" fillId="0" borderId="10" xfId="0" applyNumberFormat="1" applyBorder="1" applyAlignment="1" applyProtection="1">
      <alignment horizontal="center" vertical="center" wrapText="1"/>
      <protection hidden="1"/>
    </xf>
    <xf numFmtId="0" fontId="0" fillId="0" borderId="4" xfId="0" applyBorder="1" applyAlignment="1" applyProtection="1">
      <alignment horizontal="left" wrapText="1"/>
      <protection hidden="1"/>
    </xf>
    <xf numFmtId="0" fontId="0" fillId="0" borderId="7" xfId="0" applyNumberFormat="1" applyBorder="1" applyAlignment="1" applyProtection="1">
      <alignment horizontal="center" vertical="center" wrapText="1"/>
      <protection hidden="1"/>
    </xf>
    <xf numFmtId="0" fontId="0" fillId="0" borderId="18" xfId="0" applyBorder="1" applyAlignment="1" applyProtection="1">
      <alignment horizontal="left" vertical="center" wrapText="1"/>
      <protection hidden="1"/>
    </xf>
    <xf numFmtId="0" fontId="0" fillId="0" borderId="17" xfId="0" applyBorder="1" applyAlignment="1" applyProtection="1">
      <alignment horizontal="left" vertical="center" wrapText="1"/>
      <protection hidden="1"/>
    </xf>
    <xf numFmtId="0" fontId="0" fillId="0" borderId="27" xfId="0" applyBorder="1" applyAlignment="1" applyProtection="1">
      <alignment horizontal="left" vertical="center" wrapText="1"/>
      <protection hidden="1"/>
    </xf>
    <xf numFmtId="0" fontId="0" fillId="0" borderId="28" xfId="0" pivotButton="1" applyBorder="1" applyAlignment="1" applyProtection="1">
      <alignment horizontal="center" vertical="center" wrapText="1"/>
      <protection hidden="1"/>
    </xf>
    <xf numFmtId="0" fontId="0" fillId="0" borderId="5" xfId="0" pivotButton="1" applyBorder="1" applyAlignment="1" applyProtection="1">
      <alignment vertical="center" wrapText="1"/>
      <protection hidden="1"/>
    </xf>
    <xf numFmtId="0" fontId="0" fillId="0" borderId="7" xfId="0" applyBorder="1" applyAlignment="1" applyProtection="1">
      <alignment vertical="center" wrapText="1"/>
      <protection hidden="1"/>
    </xf>
    <xf numFmtId="0" fontId="0" fillId="0" borderId="29" xfId="0" applyBorder="1" applyAlignment="1" applyProtection="1">
      <alignment horizontal="center" vertical="center" wrapText="1"/>
      <protection hidden="1"/>
    </xf>
    <xf numFmtId="0" fontId="22" fillId="0" borderId="4" xfId="0" applyFont="1" applyBorder="1" applyAlignment="1" applyProtection="1">
      <alignment horizontal="center" vertical="center" wrapText="1"/>
      <protection hidden="1"/>
    </xf>
    <xf numFmtId="0" fontId="13" fillId="22" borderId="11" xfId="0" applyFont="1" applyFill="1" applyBorder="1" applyAlignment="1" applyProtection="1">
      <alignment horizontal="center" vertical="center" wrapText="1"/>
      <protection hidden="1"/>
    </xf>
    <xf numFmtId="0" fontId="13" fillId="0" borderId="4" xfId="0" applyFont="1" applyBorder="1" applyAlignment="1" applyProtection="1">
      <alignment horizontal="center" vertical="center" wrapText="1"/>
      <protection hidden="1"/>
    </xf>
    <xf numFmtId="0" fontId="13" fillId="0" borderId="4" xfId="0" applyFont="1" applyBorder="1" applyAlignment="1" applyProtection="1">
      <alignment horizontal="center" vertical="center" wrapText="1"/>
      <protection hidden="1"/>
    </xf>
    <xf numFmtId="0" fontId="13" fillId="0" borderId="4" xfId="0" applyFont="1" applyBorder="1" applyAlignment="1" applyProtection="1">
      <alignment horizontal="center" vertical="center" wrapText="1"/>
      <protection hidden="1"/>
    </xf>
    <xf numFmtId="0" fontId="22" fillId="0" borderId="4" xfId="0" applyFont="1" applyBorder="1" applyAlignment="1" applyProtection="1">
      <alignment vertical="center" wrapText="1"/>
      <protection hidden="1"/>
    </xf>
    <xf numFmtId="0" fontId="4" fillId="0" borderId="4" xfId="0" applyFont="1" applyBorder="1" applyAlignment="1" applyProtection="1">
      <alignment horizontal="center" vertical="center" wrapText="1"/>
      <protection hidden="1"/>
    </xf>
    <xf numFmtId="0" fontId="10" fillId="0" borderId="0" xfId="0" applyFont="1" applyBorder="1" applyAlignment="1" applyProtection="1">
      <alignment vertical="center" wrapText="1"/>
      <protection hidden="1"/>
    </xf>
    <xf numFmtId="0" fontId="2" fillId="0" borderId="4" xfId="0" applyFont="1" applyFill="1" applyBorder="1" applyAlignment="1" applyProtection="1">
      <alignment horizontal="center" vertical="center" wrapText="1"/>
      <protection hidden="1"/>
    </xf>
    <xf numFmtId="0" fontId="2" fillId="0" borderId="4" xfId="0" applyFont="1" applyFill="1" applyBorder="1" applyAlignment="1" applyProtection="1">
      <alignment horizontal="justify" vertical="center" wrapText="1"/>
      <protection hidden="1"/>
    </xf>
    <xf numFmtId="0" fontId="2" fillId="0" borderId="13" xfId="0" applyFont="1" applyFill="1" applyBorder="1" applyAlignment="1" applyProtection="1">
      <alignment horizontal="center" vertical="center" wrapText="1"/>
      <protection hidden="1"/>
    </xf>
    <xf numFmtId="0" fontId="11" fillId="0" borderId="13" xfId="1" applyFill="1" applyBorder="1" applyAlignment="1" applyProtection="1">
      <alignment horizontal="center" vertical="center" wrapText="1"/>
      <protection hidden="1"/>
    </xf>
    <xf numFmtId="0" fontId="2" fillId="0" borderId="4" xfId="0" applyFont="1" applyFill="1" applyBorder="1" applyAlignment="1" applyProtection="1">
      <alignment horizontal="center" vertical="center" textRotation="90" wrapText="1"/>
      <protection hidden="1"/>
    </xf>
    <xf numFmtId="9" fontId="2" fillId="0" borderId="4" xfId="0" applyNumberFormat="1" applyFont="1" applyFill="1" applyBorder="1" applyAlignment="1" applyProtection="1">
      <alignment horizontal="center" vertical="center" textRotation="90" wrapText="1"/>
      <protection hidden="1"/>
    </xf>
    <xf numFmtId="0" fontId="2" fillId="0" borderId="4" xfId="0" quotePrefix="1" applyFont="1" applyFill="1" applyBorder="1" applyAlignment="1" applyProtection="1">
      <alignment horizontal="justify" vertical="center" wrapText="1"/>
      <protection hidden="1"/>
    </xf>
    <xf numFmtId="166" fontId="2" fillId="0" borderId="4" xfId="0" applyNumberFormat="1" applyFont="1" applyFill="1" applyBorder="1" applyAlignment="1" applyProtection="1">
      <alignment horizontal="center" vertical="center" wrapText="1"/>
      <protection hidden="1"/>
    </xf>
    <xf numFmtId="0" fontId="0" fillId="0" borderId="4" xfId="0" pivotButton="1" applyBorder="1" applyAlignment="1" applyProtection="1">
      <alignment horizontal="center" vertical="center" wrapText="1"/>
      <protection hidden="1"/>
    </xf>
    <xf numFmtId="0" fontId="0" fillId="0" borderId="4" xfId="0" pivotButton="1" applyBorder="1" applyAlignment="1" applyProtection="1">
      <alignment vertical="center" wrapText="1"/>
      <protection hidden="1"/>
    </xf>
    <xf numFmtId="0" fontId="0" fillId="0" borderId="4" xfId="0" applyBorder="1" applyAlignment="1" applyProtection="1">
      <alignment horizontal="center" vertical="center" wrapText="1"/>
      <protection hidden="1"/>
    </xf>
    <xf numFmtId="0" fontId="0" fillId="0" borderId="14" xfId="0" applyNumberFormat="1" applyBorder="1" applyAlignment="1" applyProtection="1">
      <alignment horizontal="center" wrapText="1"/>
      <protection hidden="1"/>
    </xf>
    <xf numFmtId="0" fontId="10" fillId="0" borderId="4" xfId="0" applyFont="1" applyFill="1" applyBorder="1" applyAlignment="1" applyProtection="1">
      <alignment horizontal="justify" vertical="center" wrapText="1"/>
      <protection hidden="1"/>
    </xf>
    <xf numFmtId="164" fontId="10" fillId="0" borderId="14" xfId="0" applyNumberFormat="1" applyFont="1" applyFill="1" applyBorder="1" applyAlignment="1" applyProtection="1">
      <alignment horizontal="justify" vertical="center" wrapText="1"/>
      <protection hidden="1"/>
    </xf>
    <xf numFmtId="0" fontId="10" fillId="0" borderId="13" xfId="0" applyFont="1" applyFill="1" applyBorder="1" applyAlignment="1" applyProtection="1">
      <alignment horizontal="justify" vertical="center" wrapText="1"/>
      <protection hidden="1"/>
    </xf>
    <xf numFmtId="0" fontId="10" fillId="0" borderId="23" xfId="0" applyFont="1" applyFill="1" applyBorder="1" applyAlignment="1" applyProtection="1">
      <alignment horizontal="justify" vertical="center" wrapText="1"/>
      <protection hidden="1"/>
    </xf>
    <xf numFmtId="164" fontId="10" fillId="0" borderId="4" xfId="0" applyNumberFormat="1" applyFont="1" applyFill="1" applyBorder="1" applyAlignment="1" applyProtection="1">
      <alignment horizontal="justify" vertical="center" wrapText="1"/>
      <protection hidden="1"/>
    </xf>
    <xf numFmtId="0" fontId="10" fillId="0" borderId="22" xfId="0" applyFont="1" applyFill="1" applyBorder="1" applyAlignment="1" applyProtection="1">
      <alignment horizontal="justify" vertical="center" wrapText="1"/>
      <protection hidden="1"/>
    </xf>
    <xf numFmtId="0" fontId="10" fillId="0" borderId="14" xfId="0" applyFont="1" applyFill="1" applyBorder="1" applyAlignment="1" applyProtection="1">
      <alignment horizontal="justify" vertical="center" wrapText="1"/>
      <protection hidden="1"/>
    </xf>
    <xf numFmtId="0" fontId="10" fillId="0" borderId="20" xfId="0" applyFont="1" applyFill="1" applyBorder="1" applyAlignment="1" applyProtection="1">
      <alignment horizontal="justify" vertical="center" wrapText="1"/>
      <protection hidden="1"/>
    </xf>
    <xf numFmtId="0" fontId="2" fillId="0" borderId="0" xfId="0" applyFont="1" applyFill="1" applyAlignment="1" applyProtection="1">
      <alignment horizontal="center" vertical="center" wrapText="1"/>
      <protection hidden="1"/>
    </xf>
    <xf numFmtId="0" fontId="10" fillId="0" borderId="4" xfId="0" quotePrefix="1" applyFont="1" applyFill="1" applyBorder="1" applyAlignment="1" applyProtection="1">
      <alignment horizontal="justify" vertical="center" wrapText="1"/>
      <protection hidden="1"/>
    </xf>
    <xf numFmtId="0" fontId="2" fillId="0" borderId="14" xfId="0" applyFont="1" applyBorder="1" applyAlignment="1" applyProtection="1">
      <alignment horizontal="justify" vertical="center" wrapText="1"/>
      <protection hidden="1"/>
    </xf>
    <xf numFmtId="0" fontId="2" fillId="0" borderId="30" xfId="0" applyFont="1" applyFill="1" applyBorder="1" applyAlignment="1" applyProtection="1">
      <alignment horizontal="justify" vertical="center" wrapText="1"/>
      <protection hidden="1"/>
    </xf>
    <xf numFmtId="0" fontId="0" fillId="0" borderId="10" xfId="0" applyNumberFormat="1" applyBorder="1" applyAlignment="1" applyProtection="1">
      <alignment horizontal="center" wrapText="1"/>
      <protection hidden="1"/>
    </xf>
    <xf numFmtId="0" fontId="0" fillId="0" borderId="8" xfId="0" applyNumberFormat="1" applyBorder="1" applyAlignment="1" applyProtection="1">
      <alignment horizontal="center" wrapText="1"/>
      <protection hidden="1"/>
    </xf>
    <xf numFmtId="0" fontId="0" fillId="0" borderId="17" xfId="0" applyBorder="1" applyAlignment="1" applyProtection="1">
      <alignment horizontal="left" wrapText="1"/>
      <protection hidden="1"/>
    </xf>
    <xf numFmtId="0" fontId="0" fillId="0" borderId="4" xfId="0" applyBorder="1" applyAlignment="1" applyProtection="1">
      <alignment vertical="center" wrapText="1"/>
      <protection hidden="1"/>
    </xf>
    <xf numFmtId="0" fontId="0" fillId="0" borderId="31" xfId="0" applyNumberFormat="1" applyBorder="1" applyAlignment="1" applyProtection="1">
      <alignment horizontal="center" vertical="center" wrapText="1"/>
      <protection hidden="1"/>
    </xf>
    <xf numFmtId="0" fontId="0" fillId="0" borderId="32" xfId="0" applyNumberFormat="1" applyBorder="1" applyAlignment="1" applyProtection="1">
      <alignment horizontal="center" vertical="center" wrapText="1"/>
      <protection hidden="1"/>
    </xf>
    <xf numFmtId="0" fontId="0" fillId="0" borderId="33" xfId="0" applyBorder="1" applyAlignment="1" applyProtection="1">
      <alignment horizontal="center" vertical="center" wrapText="1"/>
      <protection hidden="1"/>
    </xf>
    <xf numFmtId="0" fontId="0" fillId="0" borderId="34" xfId="0" applyNumberFormat="1" applyBorder="1" applyAlignment="1" applyProtection="1">
      <alignment horizontal="center" wrapText="1"/>
      <protection hidden="1"/>
    </xf>
    <xf numFmtId="0" fontId="0" fillId="0" borderId="35" xfId="0" applyNumberFormat="1" applyBorder="1" applyAlignment="1" applyProtection="1">
      <alignment horizontal="center" vertical="center" wrapText="1"/>
      <protection hidden="1"/>
    </xf>
    <xf numFmtId="0" fontId="0" fillId="0" borderId="0" xfId="0" applyFill="1" applyBorder="1" applyProtection="1">
      <protection hidden="1"/>
    </xf>
    <xf numFmtId="0" fontId="15" fillId="0" borderId="0" xfId="0" applyFont="1" applyFill="1" applyBorder="1" applyAlignment="1" applyProtection="1">
      <alignment horizontal="center" vertical="center"/>
      <protection hidden="1"/>
    </xf>
    <xf numFmtId="0" fontId="7" fillId="0" borderId="0" xfId="0" applyFont="1" applyFill="1" applyBorder="1" applyProtection="1">
      <protection hidden="1"/>
    </xf>
    <xf numFmtId="0" fontId="0" fillId="0" borderId="0" xfId="0" applyFill="1" applyBorder="1" applyAlignment="1" applyProtection="1">
      <alignment horizontal="center" vertical="center"/>
      <protection hidden="1"/>
    </xf>
    <xf numFmtId="0" fontId="13" fillId="17" borderId="18" xfId="0" applyFont="1" applyFill="1" applyBorder="1" applyAlignment="1" applyProtection="1">
      <alignment horizontal="center" vertical="center" wrapText="1"/>
      <protection hidden="1"/>
    </xf>
    <xf numFmtId="0" fontId="13" fillId="17" borderId="4" xfId="0" applyFont="1" applyFill="1" applyBorder="1" applyAlignment="1" applyProtection="1">
      <alignment horizontal="center" vertical="center" wrapText="1"/>
      <protection hidden="1"/>
    </xf>
    <xf numFmtId="0" fontId="13" fillId="20" borderId="1" xfId="0" applyFont="1" applyFill="1" applyBorder="1" applyAlignment="1" applyProtection="1">
      <alignment horizontal="left" vertical="center" wrapText="1"/>
      <protection hidden="1"/>
    </xf>
    <xf numFmtId="0" fontId="13" fillId="20" borderId="2" xfId="0" applyFont="1" applyFill="1" applyBorder="1" applyAlignment="1" applyProtection="1">
      <alignment horizontal="left" vertical="center" wrapText="1"/>
      <protection hidden="1"/>
    </xf>
    <xf numFmtId="0" fontId="13" fillId="20" borderId="9" xfId="0" applyFont="1" applyFill="1" applyBorder="1" applyAlignment="1" applyProtection="1">
      <alignment horizontal="left" vertical="center" wrapText="1"/>
      <protection hidden="1"/>
    </xf>
    <xf numFmtId="0" fontId="13" fillId="20" borderId="19" xfId="0" applyFont="1" applyFill="1" applyBorder="1" applyAlignment="1" applyProtection="1">
      <alignment horizontal="left" vertical="center" wrapText="1"/>
      <protection hidden="1"/>
    </xf>
    <xf numFmtId="0" fontId="13" fillId="19" borderId="13" xfId="0" applyFont="1" applyFill="1" applyBorder="1" applyAlignment="1" applyProtection="1">
      <alignment horizontal="center" vertical="center" wrapText="1"/>
      <protection hidden="1"/>
    </xf>
    <xf numFmtId="0" fontId="13" fillId="19" borderId="15" xfId="0" applyFont="1" applyFill="1" applyBorder="1" applyAlignment="1" applyProtection="1">
      <alignment horizontal="center" vertical="center" wrapText="1"/>
      <protection hidden="1"/>
    </xf>
    <xf numFmtId="0" fontId="13" fillId="19" borderId="14" xfId="0" applyFont="1" applyFill="1" applyBorder="1" applyAlignment="1" applyProtection="1">
      <alignment horizontal="center" vertical="center" wrapText="1"/>
      <protection hidden="1"/>
    </xf>
    <xf numFmtId="0" fontId="13" fillId="23" borderId="13" xfId="0" applyFont="1" applyFill="1" applyBorder="1" applyAlignment="1" applyProtection="1">
      <alignment horizontal="center" vertical="center" wrapText="1"/>
      <protection hidden="1"/>
    </xf>
    <xf numFmtId="0" fontId="13" fillId="23" borderId="15" xfId="0" applyFont="1" applyFill="1" applyBorder="1" applyAlignment="1" applyProtection="1">
      <alignment horizontal="center" vertical="center" wrapText="1"/>
      <protection hidden="1"/>
    </xf>
    <xf numFmtId="0" fontId="13" fillId="23" borderId="14" xfId="0" applyFont="1" applyFill="1" applyBorder="1" applyAlignment="1" applyProtection="1">
      <alignment horizontal="center" vertical="center" wrapText="1"/>
      <protection hidden="1"/>
    </xf>
    <xf numFmtId="0" fontId="2" fillId="0" borderId="6" xfId="0" applyFont="1" applyBorder="1" applyAlignment="1" applyProtection="1">
      <alignment horizontal="center" wrapText="1"/>
      <protection hidden="1"/>
    </xf>
    <xf numFmtId="0" fontId="2" fillId="0" borderId="5" xfId="0" applyFont="1" applyBorder="1" applyAlignment="1" applyProtection="1">
      <alignment horizontal="center" wrapText="1"/>
      <protection hidden="1"/>
    </xf>
    <xf numFmtId="0" fontId="13" fillId="23" borderId="6" xfId="0" applyFont="1" applyFill="1" applyBorder="1" applyAlignment="1" applyProtection="1">
      <alignment horizontal="center" vertical="center" wrapText="1"/>
      <protection hidden="1"/>
    </xf>
    <xf numFmtId="0" fontId="13" fillId="23" borderId="5" xfId="0" applyFont="1" applyFill="1" applyBorder="1" applyAlignment="1" applyProtection="1">
      <alignment horizontal="center" vertical="center" wrapText="1"/>
      <protection hidden="1"/>
    </xf>
    <xf numFmtId="0" fontId="13" fillId="23" borderId="7" xfId="0" applyFont="1" applyFill="1" applyBorder="1" applyAlignment="1" applyProtection="1">
      <alignment horizontal="center" vertical="center" wrapText="1"/>
      <protection hidden="1"/>
    </xf>
    <xf numFmtId="0" fontId="13" fillId="23" borderId="8" xfId="0" applyFont="1" applyFill="1" applyBorder="1" applyAlignment="1" applyProtection="1">
      <alignment horizontal="center" vertical="center" wrapText="1"/>
      <protection hidden="1"/>
    </xf>
    <xf numFmtId="0" fontId="13" fillId="23" borderId="9" xfId="0" applyFont="1" applyFill="1" applyBorder="1" applyAlignment="1" applyProtection="1">
      <alignment horizontal="center" vertical="center" wrapText="1"/>
      <protection hidden="1"/>
    </xf>
    <xf numFmtId="0" fontId="13" fillId="23" borderId="10" xfId="0" applyFont="1" applyFill="1" applyBorder="1" applyAlignment="1" applyProtection="1">
      <alignment horizontal="center" vertical="center" wrapText="1"/>
      <protection hidden="1"/>
    </xf>
    <xf numFmtId="0" fontId="13" fillId="26" borderId="6" xfId="0" applyFont="1" applyFill="1" applyBorder="1" applyAlignment="1" applyProtection="1">
      <alignment horizontal="center" vertical="center" wrapText="1"/>
      <protection hidden="1"/>
    </xf>
    <xf numFmtId="0" fontId="13" fillId="26" borderId="5" xfId="0" applyFont="1" applyFill="1" applyBorder="1" applyAlignment="1" applyProtection="1">
      <alignment horizontal="center" vertical="center" wrapText="1"/>
      <protection hidden="1"/>
    </xf>
    <xf numFmtId="0" fontId="13" fillId="26" borderId="7" xfId="0" applyFont="1" applyFill="1" applyBorder="1" applyAlignment="1" applyProtection="1">
      <alignment horizontal="center" vertical="center" wrapText="1"/>
      <protection hidden="1"/>
    </xf>
    <xf numFmtId="0" fontId="13" fillId="26" borderId="8" xfId="0" applyFont="1" applyFill="1" applyBorder="1" applyAlignment="1" applyProtection="1">
      <alignment horizontal="center" vertical="center" wrapText="1"/>
      <protection hidden="1"/>
    </xf>
    <xf numFmtId="0" fontId="13" fillId="26" borderId="9" xfId="0" applyFont="1" applyFill="1" applyBorder="1" applyAlignment="1" applyProtection="1">
      <alignment horizontal="center" vertical="center" wrapText="1"/>
      <protection hidden="1"/>
    </xf>
    <xf numFmtId="0" fontId="13" fillId="26" borderId="10" xfId="0" applyFont="1" applyFill="1" applyBorder="1" applyAlignment="1" applyProtection="1">
      <alignment horizontal="center" vertical="center" wrapText="1"/>
      <protection hidden="1"/>
    </xf>
    <xf numFmtId="0" fontId="22" fillId="24" borderId="18" xfId="0" applyFont="1" applyFill="1" applyBorder="1" applyAlignment="1" applyProtection="1">
      <alignment horizontal="center" wrapText="1"/>
      <protection hidden="1"/>
    </xf>
    <xf numFmtId="0" fontId="13" fillId="24" borderId="5" xfId="0" applyFont="1" applyFill="1" applyBorder="1" applyAlignment="1" applyProtection="1">
      <alignment horizontal="center" vertical="center" wrapText="1"/>
      <protection hidden="1"/>
    </xf>
    <xf numFmtId="0" fontId="13" fillId="24" borderId="7" xfId="0" applyFont="1" applyFill="1" applyBorder="1" applyAlignment="1" applyProtection="1">
      <alignment horizontal="center" vertical="center" wrapText="1"/>
      <protection hidden="1"/>
    </xf>
    <xf numFmtId="0" fontId="13" fillId="24" borderId="8" xfId="0" applyFont="1" applyFill="1" applyBorder="1" applyAlignment="1" applyProtection="1">
      <alignment horizontal="center" vertical="center" wrapText="1"/>
      <protection hidden="1"/>
    </xf>
    <xf numFmtId="0" fontId="13" fillId="24" borderId="9" xfId="0" applyFont="1" applyFill="1" applyBorder="1" applyAlignment="1" applyProtection="1">
      <alignment horizontal="center" vertical="center" wrapText="1"/>
      <protection hidden="1"/>
    </xf>
    <xf numFmtId="0" fontId="13" fillId="24" borderId="10" xfId="0" applyFont="1" applyFill="1" applyBorder="1" applyAlignment="1" applyProtection="1">
      <alignment horizontal="center" vertical="center" wrapText="1"/>
      <protection hidden="1"/>
    </xf>
    <xf numFmtId="0" fontId="13" fillId="20" borderId="6" xfId="0" applyFont="1" applyFill="1" applyBorder="1" applyAlignment="1" applyProtection="1">
      <alignment horizontal="center" vertical="center" wrapText="1"/>
      <protection hidden="1"/>
    </xf>
    <xf numFmtId="0" fontId="13" fillId="20" borderId="5" xfId="0" applyFont="1" applyFill="1" applyBorder="1" applyAlignment="1" applyProtection="1">
      <alignment horizontal="center" vertical="center" wrapText="1"/>
      <protection hidden="1"/>
    </xf>
    <xf numFmtId="0" fontId="13" fillId="20" borderId="7" xfId="0" applyFont="1" applyFill="1" applyBorder="1" applyAlignment="1" applyProtection="1">
      <alignment horizontal="center" vertical="center" wrapText="1"/>
      <protection hidden="1"/>
    </xf>
    <xf numFmtId="0" fontId="13" fillId="20" borderId="8" xfId="0" applyFont="1" applyFill="1" applyBorder="1" applyAlignment="1" applyProtection="1">
      <alignment horizontal="center" vertical="center" wrapText="1"/>
      <protection hidden="1"/>
    </xf>
    <xf numFmtId="0" fontId="13" fillId="20" borderId="9" xfId="0" applyFont="1" applyFill="1" applyBorder="1" applyAlignment="1" applyProtection="1">
      <alignment horizontal="center" vertical="center" wrapText="1"/>
      <protection hidden="1"/>
    </xf>
    <xf numFmtId="0" fontId="13" fillId="20" borderId="10" xfId="0" applyFont="1" applyFill="1" applyBorder="1" applyAlignment="1" applyProtection="1">
      <alignment horizontal="center" vertical="center" wrapText="1"/>
      <protection hidden="1"/>
    </xf>
    <xf numFmtId="0" fontId="13" fillId="17" borderId="11" xfId="0" applyFont="1" applyFill="1" applyBorder="1" applyAlignment="1" applyProtection="1">
      <alignment horizontal="center" vertical="center" wrapText="1"/>
      <protection hidden="1"/>
    </xf>
    <xf numFmtId="0" fontId="13" fillId="17" borderId="0" xfId="0" applyFont="1" applyFill="1" applyBorder="1" applyAlignment="1" applyProtection="1">
      <alignment horizontal="center" vertical="center" wrapText="1"/>
      <protection hidden="1"/>
    </xf>
    <xf numFmtId="0" fontId="2" fillId="0" borderId="11" xfId="0" applyFont="1" applyBorder="1" applyAlignment="1" applyProtection="1">
      <alignment horizontal="center" wrapText="1"/>
      <protection hidden="1"/>
    </xf>
    <xf numFmtId="0" fontId="2" fillId="0" borderId="0" xfId="0" applyFont="1" applyBorder="1" applyAlignment="1" applyProtection="1">
      <alignment horizontal="center" wrapText="1"/>
      <protection hidden="1"/>
    </xf>
    <xf numFmtId="0" fontId="13" fillId="0" borderId="4" xfId="0" applyFont="1" applyBorder="1" applyAlignment="1" applyProtection="1">
      <alignment horizontal="center" vertical="center" wrapText="1"/>
      <protection hidden="1"/>
    </xf>
    <xf numFmtId="0" fontId="13" fillId="21" borderId="13" xfId="0" applyFont="1" applyFill="1" applyBorder="1" applyAlignment="1" applyProtection="1">
      <alignment horizontal="center" vertical="center" wrapText="1"/>
      <protection hidden="1"/>
    </xf>
    <xf numFmtId="0" fontId="13" fillId="21" borderId="15" xfId="0" applyFont="1" applyFill="1" applyBorder="1" applyAlignment="1" applyProtection="1">
      <alignment horizontal="center" vertical="center" wrapText="1"/>
      <protection hidden="1"/>
    </xf>
    <xf numFmtId="0" fontId="13" fillId="21" borderId="14" xfId="0" applyFont="1" applyFill="1" applyBorder="1" applyAlignment="1" applyProtection="1">
      <alignment horizontal="center" vertical="center" wrapText="1"/>
      <protection hidden="1"/>
    </xf>
    <xf numFmtId="0" fontId="4" fillId="0" borderId="4" xfId="0" applyFont="1" applyBorder="1" applyAlignment="1" applyProtection="1">
      <alignment horizontal="center" vertical="center" wrapText="1"/>
      <protection hidden="1"/>
    </xf>
    <xf numFmtId="0" fontId="2" fillId="0" borderId="0" xfId="0" applyFont="1" applyAlignment="1" applyProtection="1">
      <alignment wrapText="1"/>
      <protection hidden="1"/>
    </xf>
    <xf numFmtId="0" fontId="22" fillId="0" borderId="4" xfId="0" applyFont="1" applyBorder="1" applyAlignment="1" applyProtection="1">
      <alignment horizontal="justify" vertical="center" wrapText="1"/>
      <protection hidden="1"/>
    </xf>
    <xf numFmtId="0" fontId="13" fillId="0" borderId="18" xfId="0" applyFont="1" applyBorder="1" applyAlignment="1" applyProtection="1">
      <alignment horizontal="center" vertical="center" wrapText="1"/>
      <protection hidden="1"/>
    </xf>
    <xf numFmtId="0" fontId="1" fillId="2" borderId="0" xfId="0" applyFont="1" applyFill="1" applyBorder="1" applyAlignment="1" applyProtection="1">
      <alignment horizontal="center" vertical="center" textRotation="90"/>
      <protection hidden="1"/>
    </xf>
    <xf numFmtId="0" fontId="1" fillId="0" borderId="6" xfId="0" applyFont="1" applyBorder="1" applyAlignment="1" applyProtection="1">
      <alignment horizontal="center" vertical="center"/>
      <protection hidden="1"/>
    </xf>
    <xf numFmtId="0" fontId="1" fillId="0" borderId="5" xfId="0" applyFont="1" applyBorder="1" applyAlignment="1" applyProtection="1">
      <alignment horizontal="center" vertical="center"/>
      <protection hidden="1"/>
    </xf>
    <xf numFmtId="0" fontId="1" fillId="0" borderId="7" xfId="0" applyFont="1" applyBorder="1" applyAlignment="1" applyProtection="1">
      <alignment horizontal="center" vertical="center"/>
      <protection hidden="1"/>
    </xf>
    <xf numFmtId="0" fontId="1" fillId="0" borderId="8" xfId="0" applyFont="1" applyBorder="1" applyAlignment="1" applyProtection="1">
      <alignment horizontal="center" vertical="center"/>
      <protection hidden="1"/>
    </xf>
    <xf numFmtId="0" fontId="1" fillId="0" borderId="9" xfId="0" applyFont="1" applyBorder="1" applyAlignment="1" applyProtection="1">
      <alignment horizontal="center" vertical="center"/>
      <protection hidden="1"/>
    </xf>
    <xf numFmtId="0" fontId="1" fillId="0" borderId="10" xfId="0" applyFont="1" applyBorder="1" applyAlignment="1" applyProtection="1">
      <alignment horizontal="center" vertical="center"/>
      <protection hidden="1"/>
    </xf>
    <xf numFmtId="0" fontId="23" fillId="0" borderId="36" xfId="0" applyFont="1" applyBorder="1" applyAlignment="1" applyProtection="1">
      <alignment horizontal="center" vertical="center" wrapText="1"/>
      <protection hidden="1"/>
    </xf>
    <xf numFmtId="0" fontId="23" fillId="0" borderId="1" xfId="0" applyFont="1" applyBorder="1" applyAlignment="1" applyProtection="1">
      <alignment horizontal="center" vertical="center" wrapText="1"/>
      <protection hidden="1"/>
    </xf>
    <xf numFmtId="0" fontId="23" fillId="0" borderId="2" xfId="0" applyFont="1" applyBorder="1" applyAlignment="1" applyProtection="1">
      <alignment horizontal="center" vertical="center" wrapText="1"/>
      <protection hidden="1"/>
    </xf>
    <xf numFmtId="0" fontId="23" fillId="0" borderId="37" xfId="0" applyFont="1" applyBorder="1" applyAlignment="1" applyProtection="1">
      <alignment horizontal="center" vertical="center" wrapText="1"/>
      <protection hidden="1"/>
    </xf>
    <xf numFmtId="0" fontId="23" fillId="0" borderId="38" xfId="0" applyFont="1" applyBorder="1" applyAlignment="1" applyProtection="1">
      <alignment horizontal="center" vertical="center" wrapText="1"/>
      <protection hidden="1"/>
    </xf>
    <xf numFmtId="0" fontId="23" fillId="0" borderId="39" xfId="0" applyFont="1" applyBorder="1" applyAlignment="1" applyProtection="1">
      <alignment horizontal="center" vertical="center" wrapText="1"/>
      <protection hidden="1"/>
    </xf>
  </cellXfs>
  <cellStyles count="4">
    <cellStyle name="Hipervínculo" xfId="1" builtinId="8"/>
    <cellStyle name="Normal" xfId="0" builtinId="0"/>
    <cellStyle name="Normal 2" xfId="2" xr:uid="{00000000-0005-0000-0000-000002000000}"/>
    <cellStyle name="Porcentaje" xfId="3" builtinId="5"/>
  </cellStyles>
  <dxfs count="119">
    <dxf>
      <font>
        <color rgb="FFFF0000"/>
      </font>
      <fill>
        <patternFill>
          <bgColor rgb="FFFF0000"/>
        </patternFill>
      </fill>
    </dxf>
    <dxf>
      <font>
        <color rgb="FFFFC000"/>
      </font>
      <fill>
        <patternFill>
          <bgColor rgb="FFFFC000"/>
        </patternFill>
      </fill>
    </dxf>
    <dxf>
      <font>
        <color rgb="FFFFFF00"/>
      </font>
      <fill>
        <patternFill>
          <bgColor rgb="FFFFFF00"/>
        </patternFill>
      </fill>
    </dxf>
    <dxf>
      <font>
        <color rgb="FFFF0000"/>
      </font>
      <fill>
        <patternFill>
          <bgColor rgb="FFFF0000"/>
        </patternFill>
      </fill>
    </dxf>
    <dxf>
      <font>
        <color rgb="FFFFC000"/>
      </font>
      <fill>
        <patternFill>
          <bgColor rgb="FFFFC000"/>
        </patternFill>
      </fill>
    </dxf>
    <dxf>
      <font>
        <color rgb="FFFFFF00"/>
      </font>
      <fill>
        <patternFill>
          <bgColor rgb="FFFFFF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92D050"/>
        </patternFill>
      </fill>
    </dxf>
    <dxf>
      <fill>
        <patternFill>
          <bgColor rgb="FFFF0000"/>
        </patternFill>
      </fill>
    </dxf>
    <dxf>
      <fill>
        <patternFill>
          <bgColor rgb="FFFFFF00"/>
        </patternFill>
      </fill>
    </dxf>
    <dxf>
      <fill>
        <patternFill>
          <bgColor rgb="FFFFC000"/>
        </patternFill>
      </fill>
    </dxf>
    <dxf>
      <fill>
        <patternFill>
          <bgColor rgb="FFFFFF00"/>
        </patternFill>
      </fill>
    </dxf>
    <dxf>
      <fill>
        <patternFill>
          <bgColor rgb="FFFF0000"/>
        </patternFill>
      </fill>
    </dxf>
    <dxf>
      <fill>
        <patternFill>
          <bgColor rgb="FFFFC000"/>
        </patternFill>
      </fill>
    </dxf>
    <dxf>
      <fill>
        <patternFill>
          <bgColor rgb="FF92D050"/>
        </patternFill>
      </fill>
    </dxf>
    <dxf>
      <border>
        <right style="dashed">
          <color indexed="64"/>
        </right>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top style="dashed">
          <color indexed="64"/>
        </top>
        <horizontal style="dashed">
          <color indexed="64"/>
        </horizontal>
      </border>
    </dxf>
    <dxf>
      <border>
        <top style="dashed">
          <color indexed="64"/>
        </top>
        <horizontal style="dashed">
          <color indexed="64"/>
        </horizontal>
      </border>
    </dxf>
    <dxf>
      <border>
        <bottom style="dashed">
          <color indexed="64"/>
        </bottom>
      </border>
    </dxf>
    <dxf>
      <border>
        <bottom style="dashed">
          <color indexed="64"/>
        </bottom>
      </border>
    </dxf>
    <dxf>
      <alignment vertical="center"/>
    </dxf>
    <dxf>
      <alignment vertical="cent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alignment horizontal="center"/>
    </dxf>
    <dxf>
      <alignment horizontal="center"/>
    </dxf>
    <dxf>
      <alignment horizontal="center"/>
    </dxf>
    <dxf>
      <alignment horizontal="center"/>
    </dxf>
    <dxf>
      <alignment horizontal="center"/>
    </dxf>
    <dxf>
      <alignment horizontal="center"/>
    </dxf>
    <dxf>
      <alignment vertical="center"/>
    </dxf>
    <dxf>
      <alignment vertical="center"/>
    </dxf>
    <dxf>
      <alignment vertical="center"/>
    </dxf>
    <dxf>
      <alignment vertical="center"/>
    </dxf>
    <dxf>
      <alignment vertical="center"/>
    </dxf>
    <dxf>
      <alignment vertical="center"/>
    </dxf>
    <dxf>
      <border>
        <left style="dashed">
          <color auto="1"/>
        </left>
      </border>
    </dxf>
    <dxf>
      <border>
        <bottom style="dashed">
          <color auto="1"/>
        </bottom>
      </border>
    </dxf>
    <dxf>
      <border>
        <bottom style="dashed">
          <color auto="1"/>
        </bottom>
      </border>
    </dxf>
    <dxf>
      <border>
        <bottom style="dashed">
          <color auto="1"/>
        </bottom>
      </border>
    </dxf>
    <dxf>
      <border>
        <left style="dashed">
          <color auto="1"/>
        </left>
      </border>
    </dxf>
    <dxf>
      <border>
        <left style="dashed">
          <color auto="1"/>
        </left>
        <right style="dashed">
          <color auto="1"/>
        </right>
      </border>
    </dxf>
    <dxf>
      <border>
        <left style="dashed">
          <color auto="1"/>
        </left>
        <right style="dashed">
          <color auto="1"/>
        </right>
      </border>
    </dxf>
    <dxf>
      <border>
        <top style="dashed">
          <color auto="1"/>
        </top>
        <bottom style="dashed">
          <color auto="1"/>
        </bottom>
        <horizontal style="dashed">
          <color auto="1"/>
        </horizontal>
      </border>
    </dxf>
    <dxf>
      <border>
        <left style="dashed">
          <color auto="1"/>
        </left>
      </border>
    </dxf>
    <dxf>
      <border>
        <left style="dashed">
          <color auto="1"/>
        </left>
      </border>
    </dxf>
    <dxf>
      <alignment wrapText="1"/>
    </dxf>
    <dxf>
      <alignment wrapText="1"/>
    </dxf>
    <dxf>
      <alignment wrapText="1"/>
    </dxf>
    <dxf>
      <alignment wrapText="1"/>
    </dxf>
    <dxf>
      <protection hidden="1"/>
    </dxf>
    <dxf>
      <protection hidden="1"/>
    </dxf>
    <dxf>
      <protection hidden="1"/>
    </dxf>
    <dxf>
      <protection hidden="1"/>
    </dxf>
    <dxf>
      <border>
        <right style="dashed">
          <color indexed="64"/>
        </right>
      </border>
    </dxf>
    <dxf>
      <border>
        <right style="dashed">
          <color indexed="64"/>
        </right>
      </border>
    </dxf>
    <dxf>
      <border>
        <top style="thin">
          <color indexed="64"/>
        </top>
      </border>
    </dxf>
    <dxf>
      <alignment horizontal="center"/>
    </dxf>
    <dxf>
      <alignment horizontal="center"/>
    </dxf>
    <dxf>
      <alignment horizontal="center"/>
    </dxf>
    <dxf>
      <alignment horizontal="center"/>
    </dxf>
    <dxf>
      <alignment vertical="center"/>
    </dxf>
    <dxf>
      <alignment vertical="center"/>
    </dxf>
    <dxf>
      <alignment vertical="center"/>
    </dxf>
    <dxf>
      <alignment vertical="center"/>
    </dxf>
    <dxf>
      <alignment vertical="center"/>
    </dxf>
    <dxf>
      <alignment vertical="center"/>
    </dxf>
    <dxf>
      <border>
        <top style="dashed">
          <color indexed="64"/>
        </top>
      </border>
    </dxf>
    <dxf>
      <border>
        <top style="dashed">
          <color indexed="64"/>
        </top>
      </border>
    </dxf>
    <dxf>
      <border>
        <top style="dashed">
          <color indexed="64"/>
        </top>
      </border>
    </dxf>
    <dxf>
      <border>
        <left style="dashed">
          <color indexed="64"/>
        </left>
        <right style="dashed">
          <color indexed="64"/>
        </right>
        <top style="dashed">
          <color indexed="64"/>
        </top>
        <vertical style="dashed">
          <color indexed="64"/>
        </vertical>
      </border>
    </dxf>
    <dxf>
      <border>
        <top style="dashed">
          <color indexed="64"/>
        </top>
        <bottom style="dashed">
          <color indexed="64"/>
        </bottom>
        <horizontal style="dashed">
          <color indexed="64"/>
        </horizontal>
      </border>
    </dxf>
    <dxf>
      <border>
        <top style="dashed">
          <color indexed="64"/>
        </top>
        <bottom style="dashed">
          <color indexed="64"/>
        </bottom>
        <horizontal style="dashed">
          <color indexed="64"/>
        </horizontal>
      </border>
    </dxf>
    <dxf>
      <alignment vertical="center"/>
    </dxf>
    <dxf>
      <alignment vertical="cent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alignment horizontal="center"/>
    </dxf>
    <dxf>
      <alignment horizontal="center"/>
    </dxf>
    <dxf>
      <alignment horizontal="center"/>
    </dxf>
    <dxf>
      <alignment vertical="center"/>
    </dxf>
    <dxf>
      <alignment vertical="center"/>
    </dxf>
    <dxf>
      <border>
        <left style="dashed">
          <color auto="1"/>
        </left>
      </border>
    </dxf>
    <dxf>
      <border>
        <left style="dashed">
          <color auto="1"/>
        </left>
      </border>
    </dxf>
    <dxf>
      <border>
        <top style="dashed">
          <color auto="1"/>
        </top>
        <bottom style="dashed">
          <color auto="1"/>
        </bottom>
        <horizontal style="dashed">
          <color auto="1"/>
        </horizontal>
      </border>
    </dxf>
    <dxf>
      <alignment wrapText="1"/>
    </dxf>
    <dxf>
      <alignment wrapText="1"/>
    </dxf>
    <dxf>
      <alignment wrapText="1"/>
    </dxf>
    <dxf>
      <alignment wrapText="1"/>
    </dxf>
    <dxf>
      <protection hidden="1"/>
    </dxf>
    <dxf>
      <protection hidden="1"/>
    </dxf>
    <dxf>
      <protection hidden="1"/>
    </dxf>
    <dxf>
      <protection hidden="1"/>
    </dxf>
    <dxf>
      <protection hidden="1"/>
    </dxf>
    <dxf>
      <protection hidden="1"/>
    </dxf>
    <dxf>
      <protection hidden="1"/>
    </dxf>
    <dxf>
      <protection hidden="1"/>
    </dxf>
    <dxf>
      <protection hidden="1"/>
    </dxf>
    <dxf>
      <protection hidden="1"/>
    </dxf>
    <dxf>
      <protection hidden="1"/>
    </dxf>
  </dxfs>
  <tableStyles count="0" defaultTableStyle="TableStyleMedium2" defaultPivotStyle="PivotStyleLight16"/>
  <colors>
    <mruColors>
      <color rgb="FF912B3C"/>
      <color rgb="FFBE384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pivotCacheDefinition" Target="pivotCache/pivotCacheDefinition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pivotCacheDefinition" Target="pivotCache/pivotCacheDefinition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[Mapa_de_Riesgos_Institucional_Corrupción_2023-04-26_SC.xlsx]Procesos_riesgos!TablaDinámica3</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b="0" i="0" u="none" strike="noStrike" baseline="0">
                <a:effectLst/>
              </a:rPr>
              <a:t>NÚMERO DE RIESGOS POR </a:t>
            </a:r>
            <a:r>
              <a:rPr lang="en-US"/>
              <a:t>PROCESO / PROYECTO DE INVERSIÓN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bar"/>
        <c:grouping val="clustered"/>
        <c:varyColors val="0"/>
        <c:ser>
          <c:idx val="0"/>
          <c:order val="0"/>
          <c:tx>
            <c:strRef>
              <c:f>Procesos_riesgos!$B$4:$B$5</c:f>
              <c:strCache>
                <c:ptCount val="1"/>
                <c:pt idx="0">
                  <c:v>Corrupción</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Procesos_riesgos!$A$6:$A$17</c:f>
              <c:strCache>
                <c:ptCount val="11"/>
                <c:pt idx="0">
                  <c:v>Control Disciplinario</c:v>
                </c:pt>
                <c:pt idx="1">
                  <c:v>Evaluación del Sistema de Control Interno</c:v>
                </c:pt>
                <c:pt idx="2">
                  <c:v>Gestión de Recursos Físicos</c:v>
                </c:pt>
                <c:pt idx="3">
                  <c:v>Gestión Financiera</c:v>
                </c:pt>
                <c:pt idx="4">
                  <c:v>Gestión Jurídica</c:v>
                </c:pt>
                <c:pt idx="5">
                  <c:v>Fortalecimiento de la Gestión Pública</c:v>
                </c:pt>
                <c:pt idx="6">
                  <c:v>Gestión de Contratación</c:v>
                </c:pt>
                <c:pt idx="7">
                  <c:v>Gestión de Servicios Administrativos y Tecnológicos</c:v>
                </c:pt>
                <c:pt idx="8">
                  <c:v>Gestión del Talento Humano</c:v>
                </c:pt>
                <c:pt idx="9">
                  <c:v>Gobierno Abierto y Relacionamiento con la Ciudadanía</c:v>
                </c:pt>
                <c:pt idx="10">
                  <c:v>Paz, Víctimas y Reconciliación</c:v>
                </c:pt>
              </c:strCache>
            </c:strRef>
          </c:cat>
          <c:val>
            <c:numRef>
              <c:f>Procesos_riesgos!$B$6:$B$17</c:f>
              <c:numCache>
                <c:formatCode>General</c:formatCode>
                <c:ptCount val="11"/>
                <c:pt idx="0">
                  <c:v>1</c:v>
                </c:pt>
                <c:pt idx="1">
                  <c:v>1</c:v>
                </c:pt>
                <c:pt idx="2">
                  <c:v>2</c:v>
                </c:pt>
                <c:pt idx="3">
                  <c:v>2</c:v>
                </c:pt>
                <c:pt idx="4">
                  <c:v>1</c:v>
                </c:pt>
                <c:pt idx="5">
                  <c:v>2</c:v>
                </c:pt>
                <c:pt idx="6">
                  <c:v>2</c:v>
                </c:pt>
                <c:pt idx="7">
                  <c:v>2</c:v>
                </c:pt>
                <c:pt idx="8">
                  <c:v>3</c:v>
                </c:pt>
                <c:pt idx="9">
                  <c:v>3</c:v>
                </c:pt>
                <c:pt idx="10">
                  <c:v>1</c:v>
                </c:pt>
              </c:numCache>
            </c:numRef>
          </c:val>
          <c:extLst>
            <c:ext xmlns:c16="http://schemas.microsoft.com/office/drawing/2014/chart" uri="{C3380CC4-5D6E-409C-BE32-E72D297353CC}">
              <c16:uniqueId val="{00000003-9178-4760-AE89-2D7F63177546}"/>
            </c:ext>
          </c:extLst>
        </c:ser>
        <c:dLbls>
          <c:dLblPos val="outEnd"/>
          <c:showLegendKey val="0"/>
          <c:showVal val="1"/>
          <c:showCatName val="0"/>
          <c:showSerName val="0"/>
          <c:showPercent val="0"/>
          <c:showBubbleSize val="0"/>
        </c:dLbls>
        <c:gapWidth val="182"/>
        <c:axId val="717272264"/>
        <c:axId val="717275872"/>
      </c:barChart>
      <c:catAx>
        <c:axId val="71727226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17275872"/>
        <c:crosses val="autoZero"/>
        <c:auto val="1"/>
        <c:lblAlgn val="ctr"/>
        <c:lblOffset val="100"/>
        <c:noMultiLvlLbl val="0"/>
      </c:catAx>
      <c:valAx>
        <c:axId val="717275872"/>
        <c:scaling>
          <c:orientation val="minMax"/>
        </c:scaling>
        <c:delete val="1"/>
        <c:axPos val="b"/>
        <c:numFmt formatCode="General" sourceLinked="1"/>
        <c:majorTickMark val="none"/>
        <c:minorTickMark val="none"/>
        <c:tickLblPos val="nextTo"/>
        <c:crossAx val="71727226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[Mapa_de_Riesgos_Institucional_Corrupción_2023-04-26_SC.xlsx]Procesos_riesgos!TablaDinámica3</c:name>
    <c:fmtId val="2"/>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b="0" i="0" u="none" strike="noStrike" baseline="0">
                <a:effectLst/>
              </a:rPr>
              <a:t>NÚMERO DE RIESGOS POR DEPENDENCIA</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bar"/>
        <c:grouping val="clustered"/>
        <c:varyColors val="0"/>
        <c:ser>
          <c:idx val="0"/>
          <c:order val="0"/>
          <c:tx>
            <c:strRef>
              <c:f>Procesos_riesgos!$B$4:$B$5</c:f>
              <c:strCache>
                <c:ptCount val="1"/>
                <c:pt idx="0">
                  <c:v>Corrupción</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Procesos_riesgos!$A$6:$A$17</c:f>
              <c:strCache>
                <c:ptCount val="11"/>
                <c:pt idx="0">
                  <c:v>Control Disciplinario</c:v>
                </c:pt>
                <c:pt idx="1">
                  <c:v>Evaluación del Sistema de Control Interno</c:v>
                </c:pt>
                <c:pt idx="2">
                  <c:v>Gestión de Recursos Físicos</c:v>
                </c:pt>
                <c:pt idx="3">
                  <c:v>Gestión Financiera</c:v>
                </c:pt>
                <c:pt idx="4">
                  <c:v>Gestión Jurídica</c:v>
                </c:pt>
                <c:pt idx="5">
                  <c:v>Fortalecimiento de la Gestión Pública</c:v>
                </c:pt>
                <c:pt idx="6">
                  <c:v>Gestión de Contratación</c:v>
                </c:pt>
                <c:pt idx="7">
                  <c:v>Gestión de Servicios Administrativos y Tecnológicos</c:v>
                </c:pt>
                <c:pt idx="8">
                  <c:v>Gestión del Talento Humano</c:v>
                </c:pt>
                <c:pt idx="9">
                  <c:v>Gobierno Abierto y Relacionamiento con la Ciudadanía</c:v>
                </c:pt>
                <c:pt idx="10">
                  <c:v>Paz, Víctimas y Reconciliación</c:v>
                </c:pt>
              </c:strCache>
            </c:strRef>
          </c:cat>
          <c:val>
            <c:numRef>
              <c:f>Procesos_riesgos!$B$6:$B$17</c:f>
              <c:numCache>
                <c:formatCode>General</c:formatCode>
                <c:ptCount val="11"/>
                <c:pt idx="0">
                  <c:v>1</c:v>
                </c:pt>
                <c:pt idx="1">
                  <c:v>1</c:v>
                </c:pt>
                <c:pt idx="2">
                  <c:v>2</c:v>
                </c:pt>
                <c:pt idx="3">
                  <c:v>2</c:v>
                </c:pt>
                <c:pt idx="4">
                  <c:v>1</c:v>
                </c:pt>
                <c:pt idx="5">
                  <c:v>2</c:v>
                </c:pt>
                <c:pt idx="6">
                  <c:v>2</c:v>
                </c:pt>
                <c:pt idx="7">
                  <c:v>2</c:v>
                </c:pt>
                <c:pt idx="8">
                  <c:v>3</c:v>
                </c:pt>
                <c:pt idx="9">
                  <c:v>3</c:v>
                </c:pt>
                <c:pt idx="10">
                  <c:v>1</c:v>
                </c:pt>
              </c:numCache>
            </c:numRef>
          </c:val>
          <c:extLst>
            <c:ext xmlns:c16="http://schemas.microsoft.com/office/drawing/2014/chart" uri="{C3380CC4-5D6E-409C-BE32-E72D297353CC}">
              <c16:uniqueId val="{00000000-8929-4F06-8734-EBB216D23EB5}"/>
            </c:ext>
          </c:extLst>
        </c:ser>
        <c:dLbls>
          <c:dLblPos val="outEnd"/>
          <c:showLegendKey val="0"/>
          <c:showVal val="1"/>
          <c:showCatName val="0"/>
          <c:showSerName val="0"/>
          <c:showPercent val="0"/>
          <c:showBubbleSize val="0"/>
        </c:dLbls>
        <c:gapWidth val="182"/>
        <c:axId val="717272264"/>
        <c:axId val="717275872"/>
      </c:barChart>
      <c:catAx>
        <c:axId val="71727226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17275872"/>
        <c:crosses val="autoZero"/>
        <c:auto val="1"/>
        <c:lblAlgn val="ctr"/>
        <c:lblOffset val="100"/>
        <c:noMultiLvlLbl val="0"/>
      </c:catAx>
      <c:valAx>
        <c:axId val="717275872"/>
        <c:scaling>
          <c:orientation val="minMax"/>
        </c:scaling>
        <c:delete val="1"/>
        <c:axPos val="b"/>
        <c:numFmt formatCode="General" sourceLinked="1"/>
        <c:majorTickMark val="none"/>
        <c:minorTickMark val="none"/>
        <c:tickLblPos val="nextTo"/>
        <c:crossAx val="71727226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161925</xdr:colOff>
      <xdr:row>0</xdr:row>
      <xdr:rowOff>38100</xdr:rowOff>
    </xdr:from>
    <xdr:to>
      <xdr:col>4</xdr:col>
      <xdr:colOff>1128663</xdr:colOff>
      <xdr:row>0</xdr:row>
      <xdr:rowOff>952500</xdr:rowOff>
    </xdr:to>
    <xdr:pic>
      <xdr:nvPicPr>
        <xdr:cNvPr id="3" name="Imagen 2">
          <a:extLst>
            <a:ext uri="{FF2B5EF4-FFF2-40B4-BE49-F238E27FC236}">
              <a16:creationId xmlns:a16="http://schemas.microsoft.com/office/drawing/2014/main" id="{00000000-0008-0000-1100-000003000000}"/>
            </a:ext>
          </a:extLst>
        </xdr:cNvPr>
        <xdr:cNvPicPr>
          <a:picLocks noChangeAspect="1"/>
        </xdr:cNvPicPr>
      </xdr:nvPicPr>
      <xdr:blipFill rotWithShape="1">
        <a:blip xmlns:r="http://schemas.openxmlformats.org/officeDocument/2006/relationships" r:embed="rId1"/>
        <a:srcRect l="330" t="37880" r="7252" b="43830"/>
        <a:stretch/>
      </xdr:blipFill>
      <xdr:spPr>
        <a:xfrm>
          <a:off x="2527300" y="38100"/>
          <a:ext cx="8265835" cy="914400"/>
        </a:xfrm>
        <a:prstGeom prst="rect">
          <a:avLst/>
        </a:prstGeom>
        <a:ln>
          <a:solidFill>
            <a:schemeClr val="accent1"/>
          </a:solidFill>
        </a:ln>
      </xdr:spPr>
    </xdr:pic>
    <xdr:clientData/>
  </xdr:twoCellAnchor>
  <xdr:twoCellAnchor editAs="oneCell">
    <xdr:from>
      <xdr:col>0</xdr:col>
      <xdr:colOff>127000</xdr:colOff>
      <xdr:row>0</xdr:row>
      <xdr:rowOff>190500</xdr:rowOff>
    </xdr:from>
    <xdr:to>
      <xdr:col>1</xdr:col>
      <xdr:colOff>0</xdr:colOff>
      <xdr:row>0</xdr:row>
      <xdr:rowOff>909320</xdr:rowOff>
    </xdr:to>
    <xdr:pic>
      <xdr:nvPicPr>
        <xdr:cNvPr id="4" name="Imagen 3">
          <a:extLst>
            <a:ext uri="{FF2B5EF4-FFF2-40B4-BE49-F238E27FC236}">
              <a16:creationId xmlns:a16="http://schemas.microsoft.com/office/drawing/2014/main" id="{D2800FB5-FD5C-4F4A-B5EA-21C96A2FD029}"/>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35996" t="49477" r="38400"/>
        <a:stretch/>
      </xdr:blipFill>
      <xdr:spPr bwMode="auto">
        <a:xfrm>
          <a:off x="127000" y="190500"/>
          <a:ext cx="2247900" cy="718820"/>
        </a:xfrm>
        <a:prstGeom prst="rect">
          <a:avLst/>
        </a:prstGeom>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372036</xdr:colOff>
      <xdr:row>2</xdr:row>
      <xdr:rowOff>100572</xdr:rowOff>
    </xdr:from>
    <xdr:to>
      <xdr:col>8</xdr:col>
      <xdr:colOff>2924736</xdr:colOff>
      <xdr:row>24</xdr:row>
      <xdr:rowOff>143435</xdr:rowOff>
    </xdr:to>
    <xdr:graphicFrame macro="">
      <xdr:nvGraphicFramePr>
        <xdr:cNvPr id="5" name="Gráfico 4">
          <a:extLst>
            <a:ext uri="{FF2B5EF4-FFF2-40B4-BE49-F238E27FC236}">
              <a16:creationId xmlns:a16="http://schemas.microsoft.com/office/drawing/2014/main" id="{C357747B-416F-4A75-A1E2-4FAC0459996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372035</xdr:colOff>
      <xdr:row>29</xdr:row>
      <xdr:rowOff>111778</xdr:rowOff>
    </xdr:from>
    <xdr:to>
      <xdr:col>9</xdr:col>
      <xdr:colOff>1075765</xdr:colOff>
      <xdr:row>51</xdr:row>
      <xdr:rowOff>154641</xdr:rowOff>
    </xdr:to>
    <xdr:graphicFrame macro="">
      <xdr:nvGraphicFramePr>
        <xdr:cNvPr id="3" name="Gráfico 2">
          <a:extLst>
            <a:ext uri="{FF2B5EF4-FFF2-40B4-BE49-F238E27FC236}">
              <a16:creationId xmlns:a16="http://schemas.microsoft.com/office/drawing/2014/main" id="{C7A4971A-5049-4D21-B438-C25C4B30BCF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esktop/Metodolog&#237;a%20riesgos/Matr&#237;oz%20riesgos%20MSP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esar%20Arcos/Desktop/Alcald&#237;a%20Bogot&#225;/Metodolog&#237;a%20riesgos%20Alcald&#237;a/Instrumento/Formatos/2021/Nuevos/2210111-FT-471%20Mapa%20de%20riesgos%20del%20proceso%20o%20proyecto%20de%20inversi&#243;n%20V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Contexto Estrat. Ins"/>
      <sheetName val="Contexto Proceso"/>
      <sheetName val="Ficha1"/>
      <sheetName val="Ficha2"/>
      <sheetName val="Ficha3"/>
      <sheetName val="Ficha4"/>
      <sheetName val="Ficha5"/>
      <sheetName val="Ficha6"/>
      <sheetName val="Ficha7"/>
      <sheetName val="Ficha8"/>
      <sheetName val="Ficha9"/>
      <sheetName val="Ficha10"/>
      <sheetName val="Ficha11"/>
      <sheetName val="Ficha12"/>
      <sheetName val="Ficha13"/>
      <sheetName val="Ficha14"/>
      <sheetName val="Ficha15"/>
      <sheetName val="Ficha16"/>
      <sheetName val="Ficha17"/>
      <sheetName val="Ficha18"/>
      <sheetName val="Ficha19"/>
      <sheetName val="Ficha20"/>
      <sheetName val="Mapa del Proceso"/>
      <sheetName val="Enc_Imp_Corrupción"/>
      <sheetName val="Imp_Est_Pro_Seg"/>
      <sheetName val="Imp_oportunidad"/>
      <sheetName val="Inventario de Activos"/>
      <sheetName val="Factibilidad"/>
      <sheetName val="Frecuencia"/>
    </sheetNames>
    <sheetDataSet>
      <sheetData sheetId="0">
        <row r="1">
          <cell r="AB1" t="str">
            <v>-- Oportunidades (Contexto Estratégico) --</v>
          </cell>
        </row>
        <row r="2">
          <cell r="C2" t="str">
            <v xml:space="preserve">Afiliación y Recaudo de Aportes </v>
          </cell>
          <cell r="D2" t="str">
            <v>Decisiones ajustadas a intereses propios o de terceros</v>
          </cell>
          <cell r="E2" t="str">
            <v>Daño de activos</v>
          </cell>
          <cell r="F2" t="str">
            <v>Daño de activos</v>
          </cell>
          <cell r="G2" t="str">
            <v>Modificación o eliminación no autorizada de información</v>
          </cell>
          <cell r="H2" t="str">
            <v>Preservación de activos</v>
          </cell>
          <cell r="Y2" t="str">
            <v>1 Mejorar las condiciones de salud de la población y reducir las brechas en los resultados en salud</v>
          </cell>
          <cell r="AB2" t="str">
            <v>La consolidación del nuevo Modelo Integrado de Planeación y Gestión-MIPG</v>
          </cell>
          <cell r="AD2" t="str">
            <v>--- Trámites</v>
          </cell>
          <cell r="AF2" t="str">
            <v>desconocimiento normativo en materia de seguridad social en pensiones</v>
          </cell>
          <cell r="AG2" t="str">
            <v>demora en la confirmacion de la informacion laboral</v>
          </cell>
          <cell r="AH2" t="str">
            <v>Asignado</v>
          </cell>
          <cell r="AI2" t="str">
            <v>Adecuado</v>
          </cell>
          <cell r="AJ2" t="str">
            <v>Oportuna</v>
          </cell>
          <cell r="AK2" t="str">
            <v>Prevenir o detectar</v>
          </cell>
          <cell r="AL2" t="str">
            <v>Confiable</v>
          </cell>
          <cell r="AM2" t="str">
            <v>Se investigan y resuelven oportunamente</v>
          </cell>
          <cell r="AN2" t="str">
            <v>Completa</v>
          </cell>
          <cell r="AP2" t="str">
            <v>Siempre</v>
          </cell>
        </row>
        <row r="3">
          <cell r="C3" t="str">
            <v xml:space="preserve">Atención al Usuario y al Ciudadano </v>
          </cell>
          <cell r="D3" t="str">
            <v>Desvío de recursos físicos o económicos</v>
          </cell>
          <cell r="E3" t="str">
            <v>Decisiones erróneas</v>
          </cell>
          <cell r="F3" t="str">
            <v>Decisiones erróneas</v>
          </cell>
          <cell r="G3" t="str">
            <v>Interrupción en la prestación del servicio</v>
          </cell>
          <cell r="H3" t="str">
            <v>Decisiones acertadas</v>
          </cell>
          <cell r="Y3" t="str">
            <v>2 Aumentar el acceso a servicios sanitarios y Mejorar la calidad en la atención</v>
          </cell>
          <cell r="AB3" t="str">
            <v>Los instrumentos definidos en el marco de la transparencia y la rendición de cuentas</v>
          </cell>
          <cell r="AD3" t="str">
            <v>1 Auxilio Funerario</v>
          </cell>
          <cell r="AF3" t="str">
            <v>ausencia de elementos tecnologicos</v>
          </cell>
          <cell r="AG3" t="str">
            <v xml:space="preserve">informacion certificada inconsistente </v>
          </cell>
          <cell r="AH3" t="str">
            <v>No Asignado</v>
          </cell>
          <cell r="AI3" t="str">
            <v>Inadecuado</v>
          </cell>
          <cell r="AJ3" t="str">
            <v>Inoportuna</v>
          </cell>
          <cell r="AK3" t="str">
            <v>No es un control</v>
          </cell>
          <cell r="AL3" t="str">
            <v>No confiable</v>
          </cell>
          <cell r="AM3" t="str">
            <v>No se investigan y resuelven oportunamente</v>
          </cell>
          <cell r="AN3" t="str">
            <v>Incompleta</v>
          </cell>
          <cell r="AP3" t="str">
            <v>Algunas veces</v>
          </cell>
        </row>
        <row r="4">
          <cell r="C4" t="str">
            <v xml:space="preserve">Control Interno a la Gestión </v>
          </cell>
          <cell r="D4" t="str">
            <v>Exceso de las facultades otorgadas</v>
          </cell>
          <cell r="E4" t="str">
            <v>Incumplimiento de compromisos</v>
          </cell>
          <cell r="F4" t="str">
            <v>Incumplimiento de compromisos</v>
          </cell>
          <cell r="G4" t="str">
            <v>Revelación no autorizada de Información</v>
          </cell>
          <cell r="H4" t="str">
            <v>Cumplimiento de compromisos</v>
          </cell>
          <cell r="Y4" t="str">
            <v>3 Recuperar la confianza y la legitimidad del sistema de salud</v>
          </cell>
          <cell r="AB4" t="str">
            <v>El reconocimiento del sistema de salud colombiano</v>
          </cell>
          <cell r="AD4" t="str">
            <v>2 Pensión de Invalidez</v>
          </cell>
          <cell r="AF4" t="str">
            <v>recurso humano insuficiente</v>
          </cell>
          <cell r="AG4" t="str">
            <v/>
          </cell>
          <cell r="AN4" t="str">
            <v>No existe</v>
          </cell>
          <cell r="AP4" t="str">
            <v>No se ejecuta</v>
          </cell>
        </row>
        <row r="5">
          <cell r="C5" t="str">
            <v xml:space="preserve">Direccionamiento Estratégico </v>
          </cell>
          <cell r="D5" t="str">
            <v>Realización de cobros indebidos</v>
          </cell>
          <cell r="E5" t="str">
            <v>Incumplimiento legal</v>
          </cell>
          <cell r="F5" t="str">
            <v>Incumplimiento legal</v>
          </cell>
          <cell r="G5" t="str">
            <v>Pérdida de integridad de la información</v>
          </cell>
          <cell r="H5" t="str">
            <v>Cumplimiento legal</v>
          </cell>
          <cell r="Y5" t="str">
            <v>4 Garantizar la sostenibilidad financiera de sistema de salud</v>
          </cell>
          <cell r="AB5" t="str">
            <v>El ingreso del país a la OCDE</v>
          </cell>
          <cell r="AD5" t="str">
            <v>3 Pensión de Jubilación y Vejez</v>
          </cell>
          <cell r="AF5" t="str">
            <v>errores de digitacion en la liquidacion</v>
          </cell>
          <cell r="AG5" t="str">
            <v/>
          </cell>
        </row>
        <row r="6">
          <cell r="C6" t="str">
            <v xml:space="preserve">Gestión Administrativa y Financiera </v>
          </cell>
          <cell r="D6" t="str">
            <v>Tráfico de influencias</v>
          </cell>
          <cell r="E6" t="str">
            <v>Inexactitud</v>
          </cell>
          <cell r="F6" t="str">
            <v>Inexactitud</v>
          </cell>
          <cell r="H6" t="str">
            <v>Exactitud</v>
          </cell>
          <cell r="AB6" t="str">
            <v>La implementación de nueva normatividad e instrumentos en el sistema de salud (Ley Estatutaria en Salud, mecanismo de exclusiones, Modelo Integrado de Atención en Salud-MIAS, aplicativo MiPres)</v>
          </cell>
          <cell r="AD6" t="str">
            <v>4 Pensión de Sustitución y de Sobrevivientes</v>
          </cell>
          <cell r="AF6" t="str">
            <v/>
          </cell>
          <cell r="AG6" t="str">
            <v/>
          </cell>
        </row>
        <row r="7">
          <cell r="C7" t="str">
            <v xml:space="preserve">Gestión de Bienes y Servicios </v>
          </cell>
          <cell r="D7" t="str">
            <v>Uso indebido de información privilegiada</v>
          </cell>
          <cell r="AB7" t="str">
            <v>La consolidación de la política farmacéutica: instrumentos de transparencia, uso racional de tecnologías en salud, cultura de autorregulación</v>
          </cell>
          <cell r="AD7" t="str">
            <v>5 Pensión Familiar</v>
          </cell>
          <cell r="AF7" t="str">
            <v/>
          </cell>
          <cell r="AG7" t="str">
            <v/>
          </cell>
        </row>
        <row r="8">
          <cell r="C8" t="str">
            <v>Gestión de Talento Humano</v>
          </cell>
          <cell r="AB8" t="str">
            <v>La promoción de una nueva cultura de la seguridad social</v>
          </cell>
          <cell r="AD8" t="str">
            <v>6 Reconocimiento y Pago del Auxilio de Cesantías</v>
          </cell>
          <cell r="AF8" t="str">
            <v/>
          </cell>
          <cell r="AG8" t="str">
            <v/>
          </cell>
        </row>
        <row r="9">
          <cell r="C9" t="str">
            <v xml:space="preserve">Gestión Jurídica </v>
          </cell>
          <cell r="AB9" t="str">
            <v>La nueva EPS MEDIMAS</v>
          </cell>
          <cell r="AD9" t="str">
            <v>7 Sustitución Pensional Ley 44 de 1980 - Ley 1204 de 2008</v>
          </cell>
          <cell r="AF9" t="str">
            <v/>
          </cell>
          <cell r="AG9" t="str">
            <v/>
          </cell>
        </row>
        <row r="10">
          <cell r="C10" t="str">
            <v xml:space="preserve">Gestión Tecnológica </v>
          </cell>
          <cell r="AB10" t="str">
            <v>El fortalecimiento patrimonial de las EPS</v>
          </cell>
          <cell r="AD10" t="str">
            <v>--- Otros Procedimientos Administrativos (OPA´S)</v>
          </cell>
          <cell r="AF10" t="str">
            <v/>
          </cell>
          <cell r="AG10" t="str">
            <v/>
          </cell>
        </row>
        <row r="11">
          <cell r="C11" t="str">
            <v xml:space="preserve">Pago de Prestaciones Económicas </v>
          </cell>
          <cell r="AB11" t="str">
            <v>El postconflicto</v>
          </cell>
          <cell r="AD11" t="str">
            <v>1 Certificados en Línea para Pensionados, Afiliados y Entidades</v>
          </cell>
          <cell r="AF11" t="str">
            <v/>
          </cell>
          <cell r="AG11" t="str">
            <v/>
          </cell>
        </row>
        <row r="12">
          <cell r="C12" t="str">
            <v xml:space="preserve">Reconocimiento de Prestaciones Económicas </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DOFA_proceso_o_proyecto"/>
      <sheetName val="Ficha1"/>
      <sheetName val="Ficha2"/>
      <sheetName val="Ficha3"/>
      <sheetName val="Ficha4"/>
      <sheetName val="Ficha5"/>
      <sheetName val="Ficha6"/>
      <sheetName val="Ficha7"/>
      <sheetName val="Ficha8"/>
      <sheetName val="Ficha9"/>
      <sheetName val="Ficha10"/>
      <sheetName val="Ficha11"/>
      <sheetName val="Ficha12"/>
      <sheetName val="Ficha13"/>
      <sheetName val="Ficha14"/>
      <sheetName val="Ficha15"/>
      <sheetName val="Mapa_riesgos"/>
      <sheetName val="Frecuencia"/>
      <sheetName val="Factibilidad"/>
      <sheetName val="Exposición"/>
      <sheetName val="Enc_Imp_Corrupción"/>
      <sheetName val="Imp_Pro"/>
      <sheetName val="Imp_proy"/>
      <sheetName val="Texto_Act_Control1"/>
      <sheetName val="Texto_Act_Control2"/>
      <sheetName val="Texto_Act_Control3"/>
      <sheetName val="Texto_Act_Control4"/>
      <sheetName val="Texto_Act_Control5"/>
      <sheetName val="Texto_Act_Control6"/>
      <sheetName val="Texto_Act_Control7"/>
      <sheetName val="Texto_Act_Control8"/>
      <sheetName val="Texto_Act_Control9"/>
      <sheetName val="Texto_Act_Control10"/>
      <sheetName val="Texto_Act_Control11"/>
      <sheetName val="Texto_Act_Control12"/>
      <sheetName val="Texto_Act_Control13"/>
      <sheetName val="Texto_Act_Control14"/>
      <sheetName val="Texto_Act_Control15"/>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CESAR" refreshedDate="45063.425797222226" createdVersion="6" refreshedVersion="7" minRefreshableVersion="3" recordCount="20" xr:uid="{00000000-000A-0000-FFFF-FFFF00000000}">
  <cacheSource type="worksheet">
    <worksheetSource ref="A11:CD31" sheet="Mapa_riesgos"/>
  </cacheSource>
  <cacheFields count="106">
    <cacheField name="Proceso / Proyecto de inversión" numFmtId="0">
      <sharedItems count="33">
        <s v="Control Disciplinario"/>
        <s v="Evaluación del Sistema de Control Interno"/>
        <s v="Fortalecimiento de la Gestión Pública"/>
        <s v="Gestión de Contratación"/>
        <s v="Gestión de Recursos Físicos"/>
        <s v="Gestión de Servicios Administrativos y Tecnológicos"/>
        <s v="Gestión del Talento Humano"/>
        <s v="Gestión Financiera"/>
        <s v="Gestión Jurídica"/>
        <s v="Gobierno Abierto y Relacionamiento con la Ciudadanía"/>
        <s v="Paz, Víctimas y Reconciliación"/>
        <s v="Elaboración de Impresos y Registro Distrital" u="1"/>
        <s v="Comunicación Pública" u="1"/>
        <s v="7869 Implementación del modelo de gobierno abierto, accesible e incluyente de Bogotá" u="1"/>
        <s v="Gestión Documental Interna" u="1"/>
        <s v="Gestión Estratégica de Talento Humano" u="1"/>
        <s v="Gestión, Administración y Soporte de infraestructura y Recursos tecnológicos" u="1"/>
        <s v="Gestión del Conocimiento" u="1"/>
        <s v="7868 Desarrollo Institucional para una Gestión Pública Eficiente" u="1"/>
        <s v="Internacionalización de Bogotá" u="1"/>
        <s v="Fortalecimiento Institucional" u="1"/>
        <s v="Asesoría Técnica y Proyectos en Materia TIC" u="1"/>
        <s v="Fortalecimiento de la Administración y la Gestión Pública Distrital" u="1"/>
        <s v="Direccionamiento Estratégico" u="1"/>
        <s v="Asistencia, atención y reparación integral a víctimas del conflicto armado e implementación de acciones de memoria, paz y reconciliación en Bogotá" u="1"/>
        <s v="Gestión de Alianzas e Internacionalización de Bogotá" u="1"/>
        <s v="Gestión de Seguridad y Salud en el Trabajo" u="1"/>
        <s v="Gestión Estratégica de Comunicación e Información" u="1"/>
        <s v="Gestión del Sistema Distrital de Servicio a la Ciudadanía" u="1"/>
        <s v="Contratación" u="1"/>
        <s v="Estrategia de Tecnologías de la Información y las Comunicaciones" u="1"/>
        <s v="Gestión de la Función Archivística y del Patrimonio Documental del Distrito Capital" u="1"/>
        <s v="Gestión de Servicios Administrativos" u="1"/>
      </sharedItems>
    </cacheField>
    <cacheField name="Objetivo" numFmtId="0">
      <sharedItems longText="1"/>
    </cacheField>
    <cacheField name="Alcance u objetivos específicos" numFmtId="0">
      <sharedItems longText="1"/>
    </cacheField>
    <cacheField name="Líder de proceso o Gerente de proyecto" numFmtId="0">
      <sharedItems/>
    </cacheField>
    <cacheField name="Tipo de proceso o proyecto" numFmtId="0">
      <sharedItems/>
    </cacheField>
    <cacheField name="Actividad clave o fase del proyecto" numFmtId="0">
      <sharedItems longText="1"/>
    </cacheField>
    <cacheField name="Id DARUMA" numFmtId="0">
      <sharedItems containsSemiMixedTypes="0" containsString="0" containsNumber="1" containsInteger="1" minValue="113" maxValue="197"/>
    </cacheField>
    <cacheField name="Código" numFmtId="0">
      <sharedItems/>
    </cacheField>
    <cacheField name="Descripción del riesgo" numFmtId="0">
      <sharedItems longText="1"/>
    </cacheField>
    <cacheField name="Fuente del riesgo" numFmtId="0">
      <sharedItems count="3">
        <s v="Corrupción"/>
        <s v="Gestión de procesos" u="1"/>
        <s v="Proyecto de inversión" u="1"/>
      </sharedItems>
    </cacheField>
    <cacheField name="Clasificación o tipo de riesgo" numFmtId="0">
      <sharedItems/>
    </cacheField>
    <cacheField name="Riesgo estratégico" numFmtId="0">
      <sharedItems/>
    </cacheField>
    <cacheField name="Internas" numFmtId="0">
      <sharedItems longText="1"/>
    </cacheField>
    <cacheField name="Externas" numFmtId="0">
      <sharedItems longText="1"/>
    </cacheField>
    <cacheField name="Efectos (consecuencias)" numFmtId="0">
      <sharedItems longText="1"/>
    </cacheField>
    <cacheField name="Objetivos estratégicos asociados" numFmtId="0">
      <sharedItems/>
    </cacheField>
    <cacheField name="Trámites, OPA's y consultas asociados" numFmtId="0">
      <sharedItems/>
    </cacheField>
    <cacheField name="Otros procesos del Sistema de Gestión de Calidad" numFmtId="0">
      <sharedItems/>
    </cacheField>
    <cacheField name="Objetivos de Desarrollo Sostenible" numFmtId="0">
      <sharedItems/>
    </cacheField>
    <cacheField name="Proyectos de inversión asociados" numFmtId="0">
      <sharedItems/>
    </cacheField>
    <cacheField name="Probabilidad inherente" numFmtId="0">
      <sharedItems/>
    </cacheField>
    <cacheField name="Valor porcentual probabilidad inherente" numFmtId="9">
      <sharedItems containsSemiMixedTypes="0" containsString="0" containsNumber="1" minValue="0.2" maxValue="0.4"/>
    </cacheField>
    <cacheField name="Financiero" numFmtId="0">
      <sharedItems/>
    </cacheField>
    <cacheField name="Imagen" numFmtId="0">
      <sharedItems/>
    </cacheField>
    <cacheField name="Medidas de control interno y externo" numFmtId="0">
      <sharedItems/>
    </cacheField>
    <cacheField name="Operativo" numFmtId="0">
      <sharedItems/>
    </cacheField>
    <cacheField name="Información" numFmtId="0">
      <sharedItems/>
    </cacheField>
    <cacheField name="Cumplimiento" numFmtId="0">
      <sharedItems/>
    </cacheField>
    <cacheField name="Impacto inherente" numFmtId="0">
      <sharedItems/>
    </cacheField>
    <cacheField name="Valor porcentual impacto inherente" numFmtId="9">
      <sharedItems containsSemiMixedTypes="0" containsString="0" containsNumber="1" minValue="0.6" maxValue="1"/>
    </cacheField>
    <cacheField name="Valoración inherente" numFmtId="0">
      <sharedItems/>
    </cacheField>
    <cacheField name="Explicación de la valoración" numFmtId="0">
      <sharedItems longText="1"/>
    </cacheField>
    <cacheField name="Controles preventivos y detectivos" numFmtId="0">
      <sharedItems longText="1"/>
    </cacheField>
    <cacheField name="Documentación (controles preventivos y detectivos)" numFmtId="0">
      <sharedItems/>
    </cacheField>
    <cacheField name="Frecuencia (controles preventivos y detectivos)" numFmtId="0">
      <sharedItems/>
    </cacheField>
    <cacheField name="Evidencia (controles preventivos y detectivos)" numFmtId="0">
      <sharedItems/>
    </cacheField>
    <cacheField name="Tipo de control (preventivos y detectivos)" numFmtId="0">
      <sharedItems/>
    </cacheField>
    <cacheField name="Valor porcentual tipo de control (preventivos y detectivos)" numFmtId="9">
      <sharedItems/>
    </cacheField>
    <cacheField name="Implementación (controles preventivos y detectivos)" numFmtId="0">
      <sharedItems/>
    </cacheField>
    <cacheField name="Valor porcentual implementación (controles preventivos y detectivos)" numFmtId="9">
      <sharedItems/>
    </cacheField>
    <cacheField name="Calificación del diseño (controles preventivos y detectivos)" numFmtId="9">
      <sharedItems/>
    </cacheField>
    <cacheField name="Controles correctivos" numFmtId="0">
      <sharedItems longText="1"/>
    </cacheField>
    <cacheField name="Documentación (controles correctivos)" numFmtId="0">
      <sharedItems/>
    </cacheField>
    <cacheField name="Frecuencia (controles correctivos)" numFmtId="0">
      <sharedItems/>
    </cacheField>
    <cacheField name="Evidencia (controles correctivos)" numFmtId="0">
      <sharedItems/>
    </cacheField>
    <cacheField name="Tipo de control (correctivos)" numFmtId="0">
      <sharedItems/>
    </cacheField>
    <cacheField name="Valor porcentual tipo de control (correctivos)" numFmtId="9">
      <sharedItems/>
    </cacheField>
    <cacheField name="Implementación (controles correctivos)" numFmtId="0">
      <sharedItems/>
    </cacheField>
    <cacheField name="Valor porcentual implementación (controles correctivos)" numFmtId="9">
      <sharedItems/>
    </cacheField>
    <cacheField name="Calificación del diseño (controles correctivos)" numFmtId="9">
      <sharedItems/>
    </cacheField>
    <cacheField name="Probabilidad residual" numFmtId="0">
      <sharedItems/>
    </cacheField>
    <cacheField name="Valor porcentual probabilidad residual" numFmtId="166">
      <sharedItems containsSemiMixedTypes="0" containsString="0" containsNumber="1" minValue="2.6138246399999999E-3" maxValue="0.11759999999999998"/>
    </cacheField>
    <cacheField name="impacto residual" numFmtId="0">
      <sharedItems/>
    </cacheField>
    <cacheField name="Valor porcentual impacto residual" numFmtId="166">
      <sharedItems containsSemiMixedTypes="0" containsString="0" containsNumber="1" minValue="0.6" maxValue="1"/>
    </cacheField>
    <cacheField name="Valoración residual" numFmtId="0">
      <sharedItems/>
    </cacheField>
    <cacheField name="Explicación de la valoración2" numFmtId="0">
      <sharedItems longText="1"/>
    </cacheField>
    <cacheField name="Opción de manejo" numFmtId="0">
      <sharedItems/>
    </cacheField>
    <cacheField name="Acciones (características):_x000a__x000a_Probabilidad_x000a_---------------_x000a_Impacto" numFmtId="0">
      <sharedItems longText="1"/>
    </cacheField>
    <cacheField name="Responsable de ejecución (acciones características)" numFmtId="0">
      <sharedItems/>
    </cacheField>
    <cacheField name="Producto (acciones características)" numFmtId="0">
      <sharedItems/>
    </cacheField>
    <cacheField name="Fecha de inicio (acciones características)" numFmtId="0">
      <sharedItems/>
    </cacheField>
    <cacheField name="Fecha de terminación (acciones características)" numFmtId="0">
      <sharedItems/>
    </cacheField>
    <cacheField name="Acciones (valoración):_x000a__x000a_Probabilidad_x000a_---------------_x000a_Impacto" numFmtId="0">
      <sharedItems longText="1"/>
    </cacheField>
    <cacheField name="Responsable de ejecución (acciones valoración)" numFmtId="0">
      <sharedItems/>
    </cacheField>
    <cacheField name="Producto (acciones valoración)" numFmtId="0">
      <sharedItems longText="1"/>
    </cacheField>
    <cacheField name="Fecha de inicio (acciones valoración)" numFmtId="0">
      <sharedItems/>
    </cacheField>
    <cacheField name="Fecha de terminación (acciones valoración)" numFmtId="0">
      <sharedItems/>
    </cacheField>
    <cacheField name="Acciones contingencia" numFmtId="0">
      <sharedItems longText="1"/>
    </cacheField>
    <cacheField name="Responsable de ejecución (acciones contingencia)" numFmtId="0">
      <sharedItems longText="1"/>
    </cacheField>
    <cacheField name="Producto (acciones contingencia)" numFmtId="0">
      <sharedItems longText="1"/>
    </cacheField>
    <cacheField name="Fecha de cambio" numFmtId="164">
      <sharedItems containsSemiMixedTypes="0" containsNonDate="0" containsDate="1" containsString="0" minDate="2018-09-06T00:00:00" maxDate="2021-12-18T00:00:00"/>
    </cacheField>
    <cacheField name="Aspecto(s) que cambiaron" numFmtId="0">
      <sharedItems/>
    </cacheField>
    <cacheField name="Descripción de los cambios efectuados" numFmtId="0">
      <sharedItems longText="1"/>
    </cacheField>
    <cacheField name="Fecha de cambio2" numFmtId="164">
      <sharedItems containsSemiMixedTypes="0" containsNonDate="0" containsDate="1" containsString="0" minDate="2019-05-07T00:00:00" maxDate="2022-02-09T00:00:00"/>
    </cacheField>
    <cacheField name="Aspecto(s) que cambiaron2" numFmtId="0">
      <sharedItems/>
    </cacheField>
    <cacheField name="Descripción de los cambios efectuados2" numFmtId="0">
      <sharedItems longText="1"/>
    </cacheField>
    <cacheField name="Fecha de cambio3" numFmtId="164">
      <sharedItems containsSemiMixedTypes="0" containsNonDate="0" containsDate="1" containsString="0" minDate="2019-10-17T00:00:00" maxDate="2022-12-17T00:00:00"/>
    </cacheField>
    <cacheField name="Aspecto(s) que cambiaron3" numFmtId="0">
      <sharedItems/>
    </cacheField>
    <cacheField name="Descripción de los cambios efectuados3" numFmtId="0">
      <sharedItems longText="1"/>
    </cacheField>
    <cacheField name="Fecha de cambio4" numFmtId="164">
      <sharedItems containsSemiMixedTypes="0" containsNonDate="0" containsDate="1" containsString="0" minDate="2020-03-05T00:00:00" maxDate="2023-04-20T00:00:00"/>
    </cacheField>
    <cacheField name="Aspecto(s) que cambiaron4" numFmtId="0">
      <sharedItems/>
    </cacheField>
    <cacheField name="Descripción de los cambios efectuados4" numFmtId="0">
      <sharedItems longText="1"/>
    </cacheField>
    <cacheField name="Fecha de cambio5" numFmtId="164">
      <sharedItems containsDate="1" containsMixedTypes="1" minDate="2020-04-02T00:00:00" maxDate="2022-12-15T00:00:00"/>
    </cacheField>
    <cacheField name="Aspecto(s) que cambiaron5" numFmtId="0">
      <sharedItems/>
    </cacheField>
    <cacheField name="Descripción de los cambios efectuados5" numFmtId="0">
      <sharedItems longText="1"/>
    </cacheField>
    <cacheField name="Fecha de cambio6" numFmtId="164">
      <sharedItems containsDate="1" containsMixedTypes="1" minDate="2020-09-10T00:00:00" maxDate="2021-12-05T00:00:00"/>
    </cacheField>
    <cacheField name="Aspecto(s) que cambiaron6" numFmtId="0">
      <sharedItems/>
    </cacheField>
    <cacheField name="Descripción de los cambios efectuados6" numFmtId="0">
      <sharedItems longText="1"/>
    </cacheField>
    <cacheField name="Fecha de cambio7" numFmtId="164">
      <sharedItems containsDate="1" containsMixedTypes="1" minDate="2020-12-03T00:00:00" maxDate="2021-12-17T00:00:00"/>
    </cacheField>
    <cacheField name="Aspecto(s) que cambiaron7" numFmtId="0">
      <sharedItems/>
    </cacheField>
    <cacheField name="Descripción de los cambios efectuados7" numFmtId="0">
      <sharedItems longText="1"/>
    </cacheField>
    <cacheField name="Fecha de cambio8" numFmtId="164">
      <sharedItems containsDate="1" containsMixedTypes="1" minDate="2021-02-22T00:00:00" maxDate="2022-12-13T00:00:00"/>
    </cacheField>
    <cacheField name="Aspecto(s) que cambiaron8" numFmtId="0">
      <sharedItems/>
    </cacheField>
    <cacheField name="Descripción de los cambios efectuados8" numFmtId="0">
      <sharedItems longText="1"/>
    </cacheField>
    <cacheField name="Fecha de cambio9" numFmtId="164">
      <sharedItems containsDate="1" containsMixedTypes="1" minDate="2021-09-13T00:00:00" maxDate="2022-12-13T00:00:00"/>
    </cacheField>
    <cacheField name="Aspecto(s) que cambiaron9" numFmtId="0">
      <sharedItems/>
    </cacheField>
    <cacheField name="Descripción de los cambios efectuados9" numFmtId="0">
      <sharedItems longText="1"/>
    </cacheField>
    <cacheField name="Fecha de cambio10" numFmtId="164">
      <sharedItems containsDate="1" containsMixedTypes="1" minDate="2021-12-03T00:00:00" maxDate="2023-04-22T00:00:00"/>
    </cacheField>
    <cacheField name="Aspecto(s) que cambiaron10" numFmtId="0">
      <sharedItems/>
    </cacheField>
    <cacheField name="Descripción de los cambios efectuados10" numFmtId="0">
      <sharedItems longText="1"/>
    </cacheField>
    <cacheField name="Fecha de cambio11" numFmtId="164">
      <sharedItems containsDate="1" containsMixedTypes="1" minDate="2022-12-02T00:00:00" maxDate="2022-12-17T00:00:00"/>
    </cacheField>
    <cacheField name="Aspecto(s) que cambiaron11" numFmtId="0">
      <sharedItems/>
    </cacheField>
    <cacheField name="Descripción de los cambios efectuados11" numFmtId="0">
      <sharedItems longText="1"/>
    </cacheField>
    <cacheField name="Fecha de cambio12" numFmtId="164">
      <sharedItems containsDate="1" containsMixedTypes="1" minDate="2023-04-26T00:00:00" maxDate="2023-04-27T00:00:00"/>
    </cacheField>
    <cacheField name="Aspecto(s) que cambiaron12" numFmtId="0">
      <sharedItems/>
    </cacheField>
    <cacheField name="Descripción de los cambios efectuados12" numFmtId="0">
      <sharedItems longText="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CESAR" refreshedDate="45063.425798611112" createdVersion="7" refreshedVersion="7" minRefreshableVersion="3" recordCount="20" xr:uid="{00000000-000A-0000-FFFF-FFFF01000000}">
  <cacheSource type="worksheet">
    <worksheetSource ref="A11:CG31" sheet="Mapa_riesgos"/>
  </cacheSource>
  <cacheFields count="109">
    <cacheField name="Proceso / Proyecto de inversión" numFmtId="0">
      <sharedItems/>
    </cacheField>
    <cacheField name="Objetivo" numFmtId="0">
      <sharedItems longText="1"/>
    </cacheField>
    <cacheField name="Alcance u objetivos específicos" numFmtId="0">
      <sharedItems longText="1"/>
    </cacheField>
    <cacheField name="Líder de proceso o Gerente de proyecto" numFmtId="0">
      <sharedItems/>
    </cacheField>
    <cacheField name="Tipo de proceso o proyecto" numFmtId="0">
      <sharedItems/>
    </cacheField>
    <cacheField name="Actividad clave o fase del proyecto" numFmtId="0">
      <sharedItems longText="1"/>
    </cacheField>
    <cacheField name="Id DARUMA" numFmtId="0">
      <sharedItems containsSemiMixedTypes="0" containsString="0" containsNumber="1" containsInteger="1" minValue="113" maxValue="197"/>
    </cacheField>
    <cacheField name="Código" numFmtId="0">
      <sharedItems/>
    </cacheField>
    <cacheField name="Descripción del riesgo" numFmtId="0">
      <sharedItems longText="1"/>
    </cacheField>
    <cacheField name="Fuente del riesgo" numFmtId="0">
      <sharedItems count="3">
        <s v="Corrupción"/>
        <s v="Gestión de procesos" u="1"/>
        <s v="Proyecto de inversión" u="1"/>
      </sharedItems>
    </cacheField>
    <cacheField name="Clasificación o tipo de riesgo" numFmtId="0">
      <sharedItems/>
    </cacheField>
    <cacheField name="Riesgo estratégico" numFmtId="0">
      <sharedItems/>
    </cacheField>
    <cacheField name="Internas" numFmtId="0">
      <sharedItems longText="1"/>
    </cacheField>
    <cacheField name="Externas" numFmtId="0">
      <sharedItems longText="1"/>
    </cacheField>
    <cacheField name="Efectos (consecuencias)" numFmtId="0">
      <sharedItems longText="1"/>
    </cacheField>
    <cacheField name="Objetivos estratégicos asociados" numFmtId="0">
      <sharedItems/>
    </cacheField>
    <cacheField name="Trámites, OPA's y consultas asociados" numFmtId="0">
      <sharedItems/>
    </cacheField>
    <cacheField name="Otros procesos del Sistema de Gestión de Calidad" numFmtId="0">
      <sharedItems/>
    </cacheField>
    <cacheField name="Objetivos de Desarrollo Sostenible" numFmtId="0">
      <sharedItems/>
    </cacheField>
    <cacheField name="Proyectos de inversión asociados" numFmtId="0">
      <sharedItems/>
    </cacheField>
    <cacheField name="Probabilidad inherente" numFmtId="0">
      <sharedItems/>
    </cacheField>
    <cacheField name="Valor porcentual probabilidad inherente" numFmtId="9">
      <sharedItems containsSemiMixedTypes="0" containsString="0" containsNumber="1" minValue="0.2" maxValue="0.4"/>
    </cacheField>
    <cacheField name="Financiero" numFmtId="0">
      <sharedItems/>
    </cacheField>
    <cacheField name="Imagen" numFmtId="0">
      <sharedItems/>
    </cacheField>
    <cacheField name="Medidas de control interno y externo" numFmtId="0">
      <sharedItems/>
    </cacheField>
    <cacheField name="Operativo" numFmtId="0">
      <sharedItems/>
    </cacheField>
    <cacheField name="Información" numFmtId="0">
      <sharedItems/>
    </cacheField>
    <cacheField name="Cumplimiento" numFmtId="0">
      <sharedItems/>
    </cacheField>
    <cacheField name="Impacto inherente" numFmtId="0">
      <sharedItems/>
    </cacheField>
    <cacheField name="Valor porcentual impacto inherente" numFmtId="9">
      <sharedItems containsSemiMixedTypes="0" containsString="0" containsNumber="1" minValue="0.6" maxValue="1"/>
    </cacheField>
    <cacheField name="Valoración inherente" numFmtId="0">
      <sharedItems/>
    </cacheField>
    <cacheField name="Explicación de la valoración" numFmtId="0">
      <sharedItems longText="1"/>
    </cacheField>
    <cacheField name="Controles preventivos y detectivos" numFmtId="0">
      <sharedItems longText="1"/>
    </cacheField>
    <cacheField name="Documentación (controles preventivos y detectivos)" numFmtId="0">
      <sharedItems/>
    </cacheField>
    <cacheField name="Frecuencia (controles preventivos y detectivos)" numFmtId="0">
      <sharedItems/>
    </cacheField>
    <cacheField name="Evidencia (controles preventivos y detectivos)" numFmtId="0">
      <sharedItems/>
    </cacheField>
    <cacheField name="Tipo de control (preventivos y detectivos)" numFmtId="0">
      <sharedItems/>
    </cacheField>
    <cacheField name="Valor porcentual tipo de control (preventivos y detectivos)" numFmtId="9">
      <sharedItems/>
    </cacheField>
    <cacheField name="Implementación (controles preventivos y detectivos)" numFmtId="0">
      <sharedItems/>
    </cacheField>
    <cacheField name="Valor porcentual implementación (controles preventivos y detectivos)" numFmtId="9">
      <sharedItems/>
    </cacheField>
    <cacheField name="Calificación del diseño (controles preventivos y detectivos)" numFmtId="9">
      <sharedItems/>
    </cacheField>
    <cacheField name="Controles correctivos" numFmtId="0">
      <sharedItems longText="1"/>
    </cacheField>
    <cacheField name="Documentación (controles correctivos)" numFmtId="0">
      <sharedItems/>
    </cacheField>
    <cacheField name="Frecuencia (controles correctivos)" numFmtId="0">
      <sharedItems/>
    </cacheField>
    <cacheField name="Evidencia (controles correctivos)" numFmtId="0">
      <sharedItems/>
    </cacheField>
    <cacheField name="Tipo de control (correctivos)" numFmtId="0">
      <sharedItems/>
    </cacheField>
    <cacheField name="Valor porcentual tipo de control (correctivos)" numFmtId="9">
      <sharedItems/>
    </cacheField>
    <cacheField name="Implementación (controles correctivos)" numFmtId="0">
      <sharedItems/>
    </cacheField>
    <cacheField name="Valor porcentual implementación (controles correctivos)" numFmtId="9">
      <sharedItems/>
    </cacheField>
    <cacheField name="Calificación del diseño (controles correctivos)" numFmtId="9">
      <sharedItems/>
    </cacheField>
    <cacheField name="Probabilidad residual" numFmtId="0">
      <sharedItems/>
    </cacheField>
    <cacheField name="Valor porcentual probabilidad residual" numFmtId="166">
      <sharedItems containsSemiMixedTypes="0" containsString="0" containsNumber="1" minValue="2.6138246399999999E-3" maxValue="0.11759999999999998"/>
    </cacheField>
    <cacheField name="impacto residual" numFmtId="0">
      <sharedItems/>
    </cacheField>
    <cacheField name="Valor porcentual impacto residual" numFmtId="166">
      <sharedItems containsSemiMixedTypes="0" containsString="0" containsNumber="1" minValue="0.6" maxValue="1"/>
    </cacheField>
    <cacheField name="Valoración residual" numFmtId="0">
      <sharedItems/>
    </cacheField>
    <cacheField name="Explicación de la valoración2" numFmtId="0">
      <sharedItems longText="1"/>
    </cacheField>
    <cacheField name="Opción de manejo" numFmtId="0">
      <sharedItems/>
    </cacheField>
    <cacheField name="Acciones (características):_x000a__x000a_Probabilidad_x000a_---------------_x000a_Impacto" numFmtId="0">
      <sharedItems longText="1"/>
    </cacheField>
    <cacheField name="Responsable de ejecución (acciones características)" numFmtId="0">
      <sharedItems/>
    </cacheField>
    <cacheField name="Producto (acciones características)" numFmtId="0">
      <sharedItems/>
    </cacheField>
    <cacheField name="Fecha de inicio (acciones características)" numFmtId="0">
      <sharedItems/>
    </cacheField>
    <cacheField name="Fecha de terminación (acciones características)" numFmtId="0">
      <sharedItems/>
    </cacheField>
    <cacheField name="Acciones (valoración):_x000a__x000a_Probabilidad_x000a_---------------_x000a_Impacto" numFmtId="0">
      <sharedItems longText="1"/>
    </cacheField>
    <cacheField name="Responsable de ejecución (acciones valoración)" numFmtId="0">
      <sharedItems/>
    </cacheField>
    <cacheField name="Producto (acciones valoración)" numFmtId="0">
      <sharedItems longText="1"/>
    </cacheField>
    <cacheField name="Fecha de inicio (acciones valoración)" numFmtId="0">
      <sharedItems/>
    </cacheField>
    <cacheField name="Fecha de terminación (acciones valoración)" numFmtId="0">
      <sharedItems/>
    </cacheField>
    <cacheField name="Acciones contingencia" numFmtId="0">
      <sharedItems longText="1"/>
    </cacheField>
    <cacheField name="Responsable de ejecución (acciones contingencia)" numFmtId="0">
      <sharedItems longText="1"/>
    </cacheField>
    <cacheField name="Producto (acciones contingencia)" numFmtId="0">
      <sharedItems longText="1"/>
    </cacheField>
    <cacheField name="Fecha de cambio" numFmtId="164">
      <sharedItems containsSemiMixedTypes="0" containsNonDate="0" containsDate="1" containsString="0" minDate="2018-09-06T00:00:00" maxDate="2021-12-18T00:00:00"/>
    </cacheField>
    <cacheField name="Aspecto(s) que cambiaron" numFmtId="0">
      <sharedItems/>
    </cacheField>
    <cacheField name="Descripción de los cambios efectuados" numFmtId="0">
      <sharedItems longText="1"/>
    </cacheField>
    <cacheField name="Fecha de cambio2" numFmtId="164">
      <sharedItems containsSemiMixedTypes="0" containsNonDate="0" containsDate="1" containsString="0" minDate="2019-05-07T00:00:00" maxDate="2022-02-09T00:00:00"/>
    </cacheField>
    <cacheField name="Aspecto(s) que cambiaron2" numFmtId="0">
      <sharedItems/>
    </cacheField>
    <cacheField name="Descripción de los cambios efectuados2" numFmtId="0">
      <sharedItems longText="1"/>
    </cacheField>
    <cacheField name="Fecha de cambio3" numFmtId="164">
      <sharedItems containsSemiMixedTypes="0" containsNonDate="0" containsDate="1" containsString="0" minDate="2019-10-17T00:00:00" maxDate="2022-12-17T00:00:00"/>
    </cacheField>
    <cacheField name="Aspecto(s) que cambiaron3" numFmtId="0">
      <sharedItems/>
    </cacheField>
    <cacheField name="Descripción de los cambios efectuados3" numFmtId="0">
      <sharedItems longText="1"/>
    </cacheField>
    <cacheField name="Fecha de cambio4" numFmtId="164">
      <sharedItems containsSemiMixedTypes="0" containsNonDate="0" containsDate="1" containsString="0" minDate="2020-03-05T00:00:00" maxDate="2023-04-20T00:00:00"/>
    </cacheField>
    <cacheField name="Aspecto(s) que cambiaron4" numFmtId="0">
      <sharedItems/>
    </cacheField>
    <cacheField name="Descripción de los cambios efectuados4" numFmtId="0">
      <sharedItems longText="1"/>
    </cacheField>
    <cacheField name="Fecha de cambio5" numFmtId="164">
      <sharedItems containsDate="1" containsMixedTypes="1" minDate="2020-04-02T00:00:00" maxDate="2022-12-15T00:00:00"/>
    </cacheField>
    <cacheField name="Aspecto(s) que cambiaron5" numFmtId="0">
      <sharedItems/>
    </cacheField>
    <cacheField name="Descripción de los cambios efectuados5" numFmtId="0">
      <sharedItems longText="1"/>
    </cacheField>
    <cacheField name="Fecha de cambio6" numFmtId="164">
      <sharedItems containsDate="1" containsMixedTypes="1" minDate="2020-09-10T00:00:00" maxDate="2021-12-05T00:00:00"/>
    </cacheField>
    <cacheField name="Aspecto(s) que cambiaron6" numFmtId="0">
      <sharedItems/>
    </cacheField>
    <cacheField name="Descripción de los cambios efectuados6" numFmtId="0">
      <sharedItems longText="1"/>
    </cacheField>
    <cacheField name="Fecha de cambio7" numFmtId="164">
      <sharedItems containsDate="1" containsMixedTypes="1" minDate="2020-12-03T00:00:00" maxDate="2021-12-17T00:00:00"/>
    </cacheField>
    <cacheField name="Aspecto(s) que cambiaron7" numFmtId="0">
      <sharedItems/>
    </cacheField>
    <cacheField name="Descripción de los cambios efectuados7" numFmtId="0">
      <sharedItems longText="1"/>
    </cacheField>
    <cacheField name="Fecha de cambio8" numFmtId="164">
      <sharedItems containsDate="1" containsMixedTypes="1" minDate="2021-02-22T00:00:00" maxDate="2022-12-13T00:00:00"/>
    </cacheField>
    <cacheField name="Aspecto(s) que cambiaron8" numFmtId="0">
      <sharedItems/>
    </cacheField>
    <cacheField name="Descripción de los cambios efectuados8" numFmtId="0">
      <sharedItems longText="1"/>
    </cacheField>
    <cacheField name="Fecha de cambio9" numFmtId="164">
      <sharedItems containsDate="1" containsMixedTypes="1" minDate="2021-09-13T00:00:00" maxDate="2022-12-13T00:00:00"/>
    </cacheField>
    <cacheField name="Aspecto(s) que cambiaron9" numFmtId="0">
      <sharedItems/>
    </cacheField>
    <cacheField name="Descripción de los cambios efectuados9" numFmtId="0">
      <sharedItems longText="1"/>
    </cacheField>
    <cacheField name="Fecha de cambio10" numFmtId="164">
      <sharedItems containsDate="1" containsMixedTypes="1" minDate="2021-12-03T00:00:00" maxDate="2023-04-22T00:00:00"/>
    </cacheField>
    <cacheField name="Aspecto(s) que cambiaron10" numFmtId="0">
      <sharedItems/>
    </cacheField>
    <cacheField name="Descripción de los cambios efectuados10" numFmtId="0">
      <sharedItems longText="1"/>
    </cacheField>
    <cacheField name="Fecha de cambio11" numFmtId="164">
      <sharedItems containsDate="1" containsMixedTypes="1" minDate="2022-12-02T00:00:00" maxDate="2022-12-17T00:00:00"/>
    </cacheField>
    <cacheField name="Aspecto(s) que cambiaron11" numFmtId="0">
      <sharedItems/>
    </cacheField>
    <cacheField name="Descripción de los cambios efectuados11" numFmtId="0">
      <sharedItems longText="1"/>
    </cacheField>
    <cacheField name="Fecha de cambio12" numFmtId="164">
      <sharedItems containsDate="1" containsMixedTypes="1" minDate="2023-04-26T00:00:00" maxDate="2023-04-27T00:00:00"/>
    </cacheField>
    <cacheField name="Aspecto(s) que cambiaron12" numFmtId="0">
      <sharedItems/>
    </cacheField>
    <cacheField name="Descripción de los cambios efectuados12" numFmtId="0">
      <sharedItems longText="1"/>
    </cacheField>
    <cacheField name="Área" numFmtId="0">
      <sharedItems/>
    </cacheField>
    <cacheField name="Blancos borrar si 54" numFmtId="0">
      <sharedItems containsSemiMixedTypes="0" containsString="0" containsNumber="1" containsInteger="1" minValue="0" maxValue="20"/>
    </cacheField>
    <cacheField name="Dependencia" numFmtId="0">
      <sharedItems count="20">
        <s v="Oficina de Control Disciplinario Interno / Oficina Jurídica"/>
        <s v="Oficina de Control Interno"/>
        <s v="Dirección Distrital de Archivo de Bogotá"/>
        <s v="Dirección de Contratación"/>
        <s v="Subdirección de Servicios Administrativos"/>
        <s v="Subdirección de Gestión Documental"/>
        <s v="Dirección de Talento Humano"/>
        <s v="Subdirección Financiera"/>
        <s v="Oficina Jurídica"/>
        <s v="Subsecretaría de Servicio a la Ciudadanía"/>
        <s v="Oficina Alta Consejería Distrital de Tecnologías de la Información y las Comunicaciones"/>
        <s v="Oficina Alta Consejería de Paz, Víctimas y Reconciliación"/>
        <s v="Oficina Asesora de Planeación" u="1"/>
        <s v="Oficina Consejería de Comunicaciones" u="1"/>
        <s v="Oficina de Control Disciplinario Interno" u="1"/>
        <s v="Subdirección de Imprenta Distrital" u="1"/>
        <s v="Dirección Distrital de Desarrollo Institucional" u="1"/>
        <s v="Dirección Distrital de Relaciones Internacionales" u="1"/>
        <s v="Subsecretaría Distrital de Fortalecimiento Institucional" u="1"/>
        <s v="Oficina de Tecnologías de la Información y las Comunicaciones" u="1"/>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0">
  <r>
    <x v="0"/>
    <s v="Adelantar los procesos disciplinarios contra los(as) servidores(as) y ex servidores(/as) de la Secretaría General de la Alcaldía Mayor de Bogotá D.C., y prevenir las conductas disciplinarias, mediante la aplicación de las normas vigentes en materia disciplinaria y el desarrollo de la estrategia preventiva, con el fin de determinar la posible responsabilidad disciplinaria emitiendo bien sea un fallo sancionatorio o absolutorio, o un auto de archivo, y evitar la ocurrencia de faltas disciplinarias por parte de estos."/>
    <s v="Inicia con la recepción, registro y revisión de la queja disciplinaria, informe de servidor público u otro medio que amerite credibilidad, y con la elaboración de la estrategia preventiva, continúa con el desarrollo de las etapas procesales pertinentes consagradas en la norma vigente en materia disciplinaria, y la ejecución de las acciones preventivas, termina con la decisión disciplinaria que corresponda, el archivo físico del expediente en el archivo de gestión, y seguimiento a la implementación de la estrategia preventiva."/>
    <s v="Oficina de Control Disciplinario Interno y Oficina Jurídica"/>
    <s v="Evaluación"/>
    <s v="Adelantar los procesos disciplinarios en etapa de instrucción_x000a_Adelantar los procesos disciplinarios en etapa de juzgamiento ordinario o verbal_x000a_Adelantar los procesos disciplinarios en etapa de segunda instancia_x000a_Adelantar los procesos disciplinarios según el procedimiento ordinario (Ley 734 de 2002)"/>
    <n v="113"/>
    <s v="EYADP-C006"/>
    <s v="Posibilidad de afectación reputacional por sanción de un ente de control u otro ente regulador en materia disciplinaria, debido a decisiones ajustadas a intereses propios o de terceros al evaluar y tramitar los procesos disciplinarios, que genere la configuración y decreto de la prescripción y/o caducidad en beneficio de un tercero"/>
    <x v="0"/>
    <s v="Ejecución y administración de procesos"/>
    <s v="No"/>
    <s v="- Alta rotación de personal generando retrasos en la curva de aprendizaje y represamiento de trámites._x000a_- Dificultades en la transferencia de conocimiento entre los servidores que se vinculan y retiran de la entidad._x000a_- Presentarse una situación de conflicto de interés y no manifestarlo._x000a_- Presentarse una situación de conflicto de interés y no manifestarlo. Dificultad en la implementación de la normatividad disciplinaria por modificación de legislación._x000a__x000a__x000a__x000a__x000a__x000a_"/>
    <s v="- Presiones o motivaciones individuales, sociales o colectivas que inciten a realizar conductas contrarias al deber ser._x000a_- Presión o exigencias por parte de personas interesadas o motivación individual en el resultado del proceso disciplinario._x000a__x000a__x000a__x000a__x000a__x000a__x000a__x000a_"/>
    <s v="- Configuración y decreto de la prescripción y/o caducidad de la acción disciplinaria._x000a_- Daño a la imagen institucional por impunidad disciplinaria._x000a_- Investigación disciplinaria por parte del ente de control correspondiente por eventual impunidad disciplinaria._x000a__x000a__x000a__x000a__x000a__x000a__x000a_"/>
    <s v="3. Consolidar una gestión pública eficiente, a través del desarrollo de capacidades institucionales, para contribuir a la generación de valor público."/>
    <s v="- -- Ningún trámite y/o procedimiento administrativo_x000a__x000a_"/>
    <s v="- Todos los procesos en el Sistema de Gestión de Calidad_x000a__x000a__x000a__x000a_"/>
    <s v="Sin asociación"/>
    <s v="- No aplica_x000a__x000a__x000a__x000a_"/>
    <s v="Muy baja (1)"/>
    <n v="0.2"/>
    <s v="Leve (1)"/>
    <s v="Moderado (3)"/>
    <s v="Moderado (3)"/>
    <s v="Leve (1)"/>
    <s v="Menor (2)"/>
    <s v="Menor (2)"/>
    <s v="Mayor (4)"/>
    <n v="0.8"/>
    <s v="Alto"/>
    <s v="El proceso estima que el riesgo se ubica en una zona alta, debido a que el riesgo no se ha materializado en los últimos cuatro años, sin embargo, ante su materialización, podrían presentarse los efectos significativos, señalados en la encuesta del Departamento Administrativo de la Función Pública."/>
    <s v="- 1 El Procedimiento Proceso Disciplinario Ordinario 2210113-PR-007 indica que el(la) Jefe de Oficina de Control Interno Disciplinario, autorizado(a) por Resolución 160 de 2019 - Manual Específico de Funciones y Competencias Laborales, mensualmente verifica durante los Subcomités de Autocontrol los procesos disciplinarios que están próximos a vencer su etapa procesal y los procesos disciplinarios que a la fecha se encuentren con los términos vencidos. La(s) fuente(s) de información utilizadas es(son) la información que reposa en la base de datos de los expedientes a cargo de la Oficina de Control Interno Disciplinario. En caso de evidenciar observaciones, desviaciones o diferencias, emite directrices al profesional asignado frente a la necesidad de dar cumplimiento a: a. Actualizar el Sistema de Información Disciplinario en cada uno de los expedientes disciplinarios; b. Llevar en debida forma los expedientes disciplinarios; c. Custodiar el expediente disciplinario a cargo de cada servidor de la dependencia; d. Términos procesales en cada una de las etapas del proceso disciplinario y e. Evacuar o dar prioridad a los procesos que a la fecha se encuentren vencidos, dando prioridad a la proyección de la correspondiente actuación procesal. De lo contrario, informa al profesional asignado la conformidad mediante el Acta del Subcomité de Autocontrol, de cumplimiento de la actuación procesal._x000a_- 2 El procedimiento Proceso Disciplinario Verbal  2210113-PR-008 indica que el(la) Jefe de Oficina de Control Interno Disciplinario, autorizado(a) por Resolución 160 de 2019 -  Manual Específico de Funciones y Competencias Laborales, mensualmente  verifica durante los Subcomités de Autocontrol los procesos disciplinarios que están próximos a vencer su etapa procesal y los procesos disciplinarios que a la fecha se encuentren con los términos vencidos. La(s) fuente(s) de información utilizadas es(son) la información que reposa en la base de datos de los expedientes a cargo de la Oficina de Control Interno Disciplinario. En caso de evidenciar observaciones, desviaciones o diferencias, emite directrices al profesional asignado frente a la necesidad de dar cumplimiento a: a. Actualizar el Sistema de Información Disciplinario en cada uno de los expedientes disciplinarios; b. Llevar en debida forma los expedientes disciplinarios; c. Custodiar el expediente disciplinario a cargo de cada servidor de la dependencia; d. Términos procesales en cada una de las etapas del proceso disciplinario y e. Evacuar o dar prioridad a los procesos que a la fecha se encuentren vencidos, dando prioridad a la proyección de la correspondiente audiencia. De lo contrario, informa al profesional asignado la conformidad mediante el Acta del Subcomité de Autocontrol, de cumplimiento de la actuación procesal._x000a_- 3 El Procedimiento Proceso Disciplinario Ordinario 2210113-PR-007 indica que el(la) Jefe de Oficina de Control Interno Disciplinario, autorizado(a) por Resolución 160 de 2019 - Manual Específico de Funciones y Competencias Laborales, mensualmente verifica durante los Subcomités de Autocontrol los procesos disciplinarios que están próximos a vencer su etapa procesal y los procesos disciplinarios que a la fecha se encuentren con los términos vencidos. La(s) fuente(s) de información utilizadas es(son) la información que reposa en la base de datos de los expedientes a cargo de la Oficina de Control Interno Disciplinario. En caso de evidenciar observaciones, desviaciones o diferencias, emite directrices al profesional asignado frente a la necesidad de dar cumplimiento a: a. Actualizar el Sistema de Información Disciplinario en cada uno de los expedientes disciplinarios; b. Llevar en debida forma los expedientes disciplinarios; c. Custodiar el expediente disciplinario a cargo de cada servidor de la dependencia; d. Términos procesales en cada una de las etapas del proceso disciplinario y e. Evacuar o dar prioridad a los procesos que a la fecha se encuentren vencidos, dando prioridad a la proyección de la correspondiente actuación procesal. De lo contrario, informa al profesional asignado la conformidad mediante el Acta del Subcomité de Autocontrol, de cumplimiento de la actuación procesal._x000a_- 4 El procedimiento Proceso Disciplinario Verbal  2210113-PR-008 indica que el(la) Jefe de Oficina de Control Interno Disciplinario, autorizado(a) por Resolución 160 de 2019 -  Manual Específico de Funciones y Competencias Laborales, mensualmente  verifica durante los Subcomités de Autocontrol los procesos disciplinarios que están próximos a vencer su etapa procesal y los procesos disciplinarios que a la fecha se encuentren con los términos vencidos. La(s) fuente(s) de información utilizadas es(son) la información que reposa en la base de datos de los expedientes a cargo de la Oficina de Control Interno Disciplinario. En caso de evidenciar observaciones, desviaciones o diferencias, emite directrices al profesional asignado frente a la necesidad de dar cumplimiento a: a. Actualizar el Sistema de Información Disciplinario en cada uno de los expedientes disciplinarios; b. Llevar en debida forma los expedientes disciplinarios; c. Custodiar el expediente disciplinario a cargo de cada servidor de la dependencia; d. Términos procesales en cada una de las etapas del proceso disciplinario y e. Evacuar o dar prioridad a los procesos que a la fecha se encuentren vencidos, dando prioridad a la proyección de la correspondiente audiencia. De lo contrario, informa al profesional asignado la conformidad mediante el Acta del Subcomité de Autocontrol, de cumplimiento de la actuación procesal._x000a_- 5 El procedimiento Aplicación de la Etapa de Instrucción 4205000-PR-385, actividad 33 indica que el(la) Jefe de la Oficina de Control Disciplinario Interno, autorizado(a) por el Manual Específico de Funciones y Competencias Laborales, mensualmente durante los Subcomités de Autocontrol y reuniones de seguimiento con cada profesional, verifica el estado de las actuaciones disciplinarias teniendo en cuenta: a) Procesos disciplinarios que están próximos a vencer;  b) Procesos disciplinarios que a la fecha se encuentren con los términos vencidos; c) Términos procesales en cada una de las etapas del proceso disciplinario; d) Llevar en debida forma los expedientes disciplinarios; e) Custodiar los expedientes disciplinarios;  f) Actualización en el Sistema de Información Distrital Disciplinario en cada uno de los expedientes disciplinarios; g) Actualización en el aplicativo OCDI de los expedientes disciplinarios. La(s) fuente(s) de información utilizadas es(son) los procesos disciplinarios, el Sistema de Información Distrital Disciplinario - SID y el aplicativo OCDI de reporte de actos procesales. En caso de evidenciar observaciones, desviaciones o diferencias, indica al profesional las acciones a tomar, quedando registradas en el acta. De lo contrario, indica al profesional el cumplimiento de los aspectos revisados en la reunión, quedando registradas en el acta._x000a_- 6 El procedimiento Aplicación de la Etapa de Instrucción 4205000-PR-385, actividad 33 indica que el(la) Jefe de la Oficina de Control Disciplinario Interno, autorizado(a) por el Manual Específico de Funciones y Competencias Laborales, mensualmente durante los Subcomités de Autocontrol y reuniones de seguimiento con cada profesional, verifica el estado de las actuaciones disciplinarias teniendo en cuenta: a) Procesos disciplinarios que están próximos a vencer;  b) Procesos disciplinarios que a la fecha se encuentren con los términos vencidos; c) Términos procesales en cada una de las etapas del proceso disciplinario; d) Llevar en debida forma los expedientes disciplinarios; e) Custodiar los expedientes disciplinarios;  f) Actualización en el Sistema de Información Distrital Disciplinario en cada uno de los expedientes disciplinarios; g) Actualización en el aplicativo OCDI de los expedientes disciplinarios. La(s) fuente(s) de información utilizadas es(son) los procesos disciplinarios, el Sistema de Información Distrital Disciplinario - SID y el aplicativo OCDI de reporte de actos procesales. En caso de evidenciar observaciones, desviaciones o diferencias, indica al profesional las acciones a tomar, quedando registradas en el acta. De lo contrario, indica al profesional el cumplimiento de los aspectos revisados en la reunión, quedando registradas en el acta._x000a_- 7 El procedimiento Aplicación de la Etapa de Juzgamiento juicio ordinario 4205000-PR-387, en su actividad 38 indica que el (la) Jefe de la Oficina Jurídica, autorizado(a) por el Manual de Funciones, cada vez que realiza seguimiento a la actuación disciplinaria verifica en cada uno de los expedientes disciplinarios, los términos procesales, la actualización en el Sistema de Información Distrital Disciplinario y en el Sistema de Información OCDI y las decisiones emitidas dentro del proceso disciplinario adelantados en juicio ordinario. La(s) fuente(s) de información utilizadas es(son) el Acta de Subcomité de Autocontrol con observaciones y/o conformidad al estado de las actuaciones disciplinarias. En caso de evidenciar observaciones, desviaciones o diferencias, relacionados con lo anterior, se indica al profesional asignado las acciones a tomar, quedando registradas en el acta. De lo contrario, se indica al profesional asignado el cumplimiento de los aspectos revisados en la reunión, quedando registradas en el acta._x000a_- 8 El procedimiento Aplicación de la Etapa de Juzgamiento juicio ordinario 4205000-PR-387, en su actividad 38 indica que el (la) Jefe de la Oficina Jurídica, autorizado(a) por el Manual de Funciones, cada vez que realiza seguimiento a la actuación disciplinaria verifica en cada uno de los expedientes disciplinarios, los términos procesales, la actualización en el Sistema de Información Distrital Disciplinario y en el Sistema de Información OCDI y las decisiones emitidas dentro del proceso disciplinario adelantados en juicio ordinario. La(s) fuente(s) de información utilizadas es(son) el Acta de Subcomité de Autocontrol con observaciones y/o conformidad al estado de las actuaciones disciplinarias. En caso de evidenciar observaciones, desviaciones o diferencias, relacionados con lo anterior, se indica al profesional asignado las acciones a tomar, quedando registradas en el acta. De lo contrario, se indica al profesional asignado el cumplimiento de los aspectos revisados en la reunión, quedando registradas en el acta._x000a_- 9 El procedimiento Aplicación de la Etapa de Juzgamiento juicio verbal 4205000-PR-388, en su actividad 14 indica que el (la) Jefe de la Oficina Jurídica, autorizado(a) por el Manual de Funciones, cada vez que realiza seguimiento a la actuación disciplinaria verifica en cada uno de los expedientes disciplinarios, los términos procesales, la actualización en el Sistema de Información Distrital Disciplinario y en el Sistema de Información OCDI y las decisiones emitidas dentro del proceso disciplinario adelantados en juicio verbal. La(s) fuente(s) de información utilizadas es(son) el Acta de Subcomité de Autocontrol con observaciones y/o conformidad al estado de las actuaciones disciplinarias. En caso de evidenciar observaciones, desviaciones o diferencias, relacionados con lo anterior, se indica al profesional asignado las acciones a tomar, quedando registradas en el acta. De lo contrario, se indica al profesional asignado el cumplimiento de los aspectos revisados en la reunión, quedando registradas en el acta._x000a_- 10 El procedimiento Aplicación de la Etapa de Juzgamiento juicio verbal 4205000-PR-388, en su actividad 14 indica que el (la) Jefe de la Oficina Jurídica, autorizado(a) por el Manual de Funciones, cada vez que realiza seguimiento a la actuación disciplinaria verifica en cada uno de los expedientes disciplinarios, los términos procesales, la actualización en el Sistema de Información Distrital Disciplinario y en el Sistema de Información OCDI y las decisiones emitidas dentro del proceso disciplinario adelantados en juicio verbal. La(s) fuente(s) de información utilizadas es(son) el Acta de Subcomité de Autocontrol con observaciones y/o conformidad al estado de las actuaciones disciplinarias. En caso de evidenciar observaciones, desviaciones o diferencias, relacionados con lo anterior, se indica al profesional asignado las acciones a tomar, quedando registradas en el acta. De lo contrario, se indica al profesional asignado el cumplimiento de los aspectos revisados en la reunión, quedando registradas en el acta._x000a__x000a__x000a__x000a__x000a__x000a__x000a__x000a__x000a__x000a_"/>
    <s v="- Documentado_x000a_- Documentado_x000a_- Documentado_x000a_- Documentado_x000a_- Documentado_x000a_- Documentado_x000a_- Documentado_x000a_- Documentado_x000a_- Documentado_x000a_- Documentado_x000a__x000a__x000a__x000a__x000a__x000a__x000a__x000a__x000a__x000a_"/>
    <s v="- Continua_x000a_- Continua_x000a_- Continua_x000a_- Continua_x000a_- Continua_x000a_- Continua_x000a_- Continua_x000a_- Continua_x000a_- Continua_x000a_- Continua_x000a__x000a__x000a__x000a__x000a__x000a__x000a__x000a__x000a__x000a_"/>
    <s v="- Con registro_x000a_- Con registro_x000a_- Con registro_x000a_- Con registro_x000a_- Con registro_x000a_- Con registro_x000a_- Con registro_x000a_- Con registro_x000a_- Con registro_x000a_- Con registro_x000a__x000a__x000a__x000a__x000a__x000a__x000a__x000a__x000a__x000a_"/>
    <s v="- Preventivo_x000a_- Preventivo_x000a_- Detectivo_x000a_- Detectivo_x000a_- Preventivo_x000a_- Detectivo_x000a_- Preventivo_x000a_- Detectivo_x000a_- Preventivo_x000a_- Detectivo_x000a__x000a__x000a__x000a__x000a__x000a__x000a__x000a__x000a__x000a_"/>
    <s v="25%_x000a_25%_x000a_15%_x000a_15%_x000a_25%_x000a_15%_x000a_25%_x000a_15%_x000a_25%_x000a_15%_x000a__x000a__x000a__x000a__x000a__x000a__x000a__x000a__x000a__x000a_"/>
    <s v="- Manual_x000a_- Manual_x000a_- Manual_x000a_- Manual_x000a_- Manual_x000a_- Manual_x000a_- Manual_x000a_- Manual_x000a_- Manual_x000a_- Manual_x000a__x000a__x000a__x000a__x000a__x000a__x000a__x000a__x000a__x000a_"/>
    <s v="15%_x000a_15%_x000a_15%_x000a_15%_x000a_15%_x000a_15%_x000a_15%_x000a_15%_x000a_15%_x000a_15%_x000a__x000a__x000a__x000a__x000a__x000a__x000a__x000a__x000a__x000a_"/>
    <s v="40%_x000a_40%_x000a_30%_x000a_30%_x000a_40%_x000a_30%_x000a_40%_x000a_30%_x000a_40%_x000a_30%_x000a__x000a__x000a__x000a__x000a__x000a__x000a__x000a__x000a__x000a_"/>
    <s v="- 1 El mapa de riesgos del proceso de Control Disciplinario indica que el Jefe de la Oficina de Control  Disciplinario Interno, autorizado(a) por el Manual Específico de Funciones y Competencias Laborales, cada vez que se identifique la materialización del riesgo, adelanta las actuaciones disciplinarias pertinentes en contra del funcionario que dio lugar a la configuración de la prescripción y/o caducidad._x000a_- 2 El mapa de riesgos del proceso de Control Disciplinario indica que el Jefe de la Oficina de Control Disciplinario Interno, Jefe de la Oficina Jurídica y/o Despacho de la Secretaría General, según corresponda, autorizado(a) por el Manual Específico de Funciones y Competencias Laborales, cada vez que se identifique la materialización del riesgo, reasigna el expediente disciplinario a otro profesional de la Oficina de Control Disciplinario Interno, Oficina Jurídica y/o Despacho de la Secretaría General, con el fin de tramitar las actuaciones derivadas de la declaratoria de prescripción y/o caducidad._x000a__x000a__x000a__x000a__x000a__x000a__x000a__x000a_"/>
    <s v="- Documentado_x000a_- Documentado_x000a__x000a__x000a__x000a__x000a__x000a__x000a__x000a_"/>
    <s v="- Continua_x000a_- Continua_x000a__x000a__x000a__x000a__x000a__x000a__x000a__x000a_"/>
    <s v="- Con registro_x000a_- Con registro_x000a__x000a__x000a__x000a__x000a__x000a__x000a__x000a_"/>
    <s v="- Correctivo_x000a_- Correctivo_x000a__x000a__x000a__x000a__x000a__x000a__x000a__x000a_"/>
    <s v="10%_x000a_10%_x000a__x000a__x000a__x000a__x000a__x000a__x000a__x000a_"/>
    <s v="- Manual_x000a_- Manual_x000a__x000a__x000a__x000a__x000a__x000a__x000a__x000a_"/>
    <s v="15%_x000a_15%_x000a__x000a__x000a__x000a__x000a__x000a__x000a__x000a_"/>
    <s v="25%_x000a_25%_x000a__x000a__x000a__x000a__x000a__x000a__x000a__x000a_"/>
    <s v="Muy baja (1)"/>
    <n v="2.6138246399999999E-3"/>
    <s v="Mayor (4)"/>
    <n v="0.8"/>
    <s v="Alto"/>
    <s v="El proceso estima que el riesgo se ubica en una zona alta, debido a que los controles establecidos son los adecuados y la calificación de los criterios es satisfactoria, ubicando el riesgo en la escala de probabilidad mas baja, y ante su materialización, podrían disminuirse los efectos, aplicando las acciones de contingencia, sin embargo, el impacto no disminuye en riesgos de corrupción."/>
    <s v="Reducir"/>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 PA230-028-554 Definir e implementar una estrategia de divulgación, en materia preventiva disciplinaria, dirigida a los funcionarios y colaboradores de la Secretaría General._x000a_- PA230-028-555 Realizar informes cuatrimestrales sobre acciones preventivas y materialización de riesgos de corrupción, que contengan los riesgos de esta naturaleza susceptibles de materializarse o presentados, así como las denuncias de posibles actos de corrupción recibidas en el periodo._x000a__x000a__x000a__x000a__x000a__x000a__x000a__x000a__x000a_________________x000a__x000a__x000a__x000a__x000a__x000a__x000a__x000a__x000a__x000a__x000a_"/>
    <s v="- Jefe de la Oficina de Control Disciplinario Interno_x000a_- Jefe de la Oficina de Control Disciplinario Interno_x000a__x000a__x000a__x000a__x000a__x000a__x000a__x000a__x000a_________________x000a__x000a__x000a__x000a__x000a__x000a__x000a__x000a__x000a__x000a__x000a_"/>
    <s v="- Estrategia de divulgación definida e implementada._x000a_- Informes cuatrimestrales sobre acciones preventivas, materialización de riesgos de corrupción y denuncias de posibles actos de corrupción recibidas en el período._x000a__x000a__x000a__x000a__x000a__x000a__x000a__x000a__x000a_________________x000a__x000a__x000a__x000a__x000a__x000a__x000a__x000a__x000a__x000a__x000a_"/>
    <s v="13/02/2023_x000a_01/04/2023_x000a__x000a__x000a__x000a__x000a__x000a__x000a__x000a__x000a_________________x000a__x000a__x000a__x000a__x000a__x000a__x000a__x000a__x000a__x000a__x000a_"/>
    <s v="30/11/2023_x000a_31/12/2023_x000a__x000a__x000a__x000a__x000a__x000a__x000a__x000a__x000a_________________x000a__x000a__x000a__x000a__x000a__x000a__x000a__x000a__x000a__x000a__x000a_"/>
    <s v="- Reportar el presunto hecho de Posibilidad de afectación reputacional por sanción de un ente de control u otro ente regulador en materia disciplinaria, debido a decisiones ajustadas a intereses propios o de terceros al evaluar y tramitar los procesos disciplinarios, que genere la configuración y decreto de la prescripción y/o caducidad en beneficio de un tercero al operador disciplinario, y a la Oficina Asesora de Planeación en el informe de monitoreo en caso que tenga fallo._x000a_- Adelantar las actuaciones disciplinarias pertinentes en contra del funcionario que dio lugar a la configuración de la prescripción y/o caducidad._x000a_- Reasignar el expediente disciplinario a otro profesional de la Oficina de Control Disciplinario Interno, Oficina Jurídica o Despacho de la Secretaría General, según corresponda, con el fin de tramitar las actuaciones derivadas de la declaratoria de prescripción y/o caducidad._x000a__x000a__x000a__x000a__x000a__x000a__x000a_- Actualizar el mapa de riesgos Control Disciplinario"/>
    <s v="- Oficina de Control Disciplinario Interno y Oficina Jurídica_x000a_- Jefe Oficina de Control Disciplinario Interno_x000a_- Jefe de la Oficina de Control Disciplinario Interno, Jefe de la Oficina Jurídica y/o Despacho de la Secretaría General_x000a__x000a__x000a__x000a__x000a__x000a__x000a_- Oficina de Control Disciplinario Interno y Oficina Jurídica"/>
    <s v="- Notificación realizada del presunto hecho de Posibilidad de afectación reputacional por sanción de un ente de control u otro ente regulador en materia disciplinaria, debido a decisiones ajustadas a intereses propios o de terceros al evaluar y tramitar los procesos disciplinarios, que genere la configuración y decreto de la prescripción y/o caducidad en beneficio de un tercero al operador disciplinario, y reporte de monitoreo a la Oficina Asesora de Planeación en caso que el riesgo tenga fallo definitivo._x000a_- Investigación disciplinaria en contra del funcionario que dio lugar a la configuración de la prescripción y/o caducidad._x000a_- Acta de reparto reasignando el expediente disciplinario a otro profesional, autos y comunicaciones de las actuaciones derivadas de la declaratoria de prescripción y/o caducidad._x000a__x000a__x000a__x000a__x000a__x000a__x000a_- Mapa de riesgo  Control Disciplinario, actualizado."/>
    <d v="2018-09-10T00:00:00"/>
    <s v="Identificación del riesgo_x000a_Análisis antes de controles_x000a_Análisis de controles_x000a_Análisis después de controles_x000a_Tratamiento del riesgo"/>
    <s v="Identificación del riesgo "/>
    <d v="2019-05-08T00:00:00"/>
    <s v="Identificación del riesgo_x000a_Análisis antes de controles_x000a_Análisis de controles_x000a_Análisis después de controles_x000a_Tratamiento del riesgo"/>
    <s v="Se cambió el enfoque del riesgo, se encontraba dentro de los riesgos de gestión, ahora está dentro de los riesgos de corrupción del proceso_x000a_Se analizan y se ajustan causas internas y externas de acuerdo a las fortalezas, oportunidades, debilidades y amenazas identificadas por el proceso y de acuerdo al nuevo enfoque del riesgo._x000a_Se analiza y realiza la nueva evaluación de frecuencia e impacto de acuerdo al nuevo enfoque del riesgo y conforme a la nueva herramienta de gestión de riesgos_x000a_Se incluyeron nuevas actividades de control que implican la actualización de los dos procedimientos: Procedimiento Proceso Verbal Disciplinario y Procedimiento Proceso Ordinario Disciplinario, lo cual está contenido en la Acción de mejora No. 4_x000a_Se incluyó plan de contingencia para el riesgo"/>
    <d v="2019-10-25T00:00:00"/>
    <s v="_x000a__x000a_Análisis de controles_x000a__x000a_Tratamiento del riesgo"/>
    <s v="Se corrige error en la descripción de los controles teniendo en cuenta que no se identificó el procedimiento que lo contiene, además de que el control no puede ser preventivo y correctivo a la vez, por tanto, se elimina la información incompleta que quedó como control detectivo en el mapa de riesgos inicial._x000a_Se ajusta la información relacionada con la acción de mejora No. 4 de acuerdo con lo registrado en el aplicativo del SIG._x000a_Las acciones formuladas para fortalecer los controles se trasladan al campo de acciones por valoración"/>
    <d v="2020-03-05T00:00:00"/>
    <s v="Identificación del riesgo_x000a_Análisis antes de controles_x000a__x000a__x000a_Tratamiento del riesgo"/>
    <s v="Se actualiza el contexto de la gestión del proceso._x000a_Se analizan los proyectos de inversión que posiblemente se afecten con la materialización del riesgo._x000a_Se revisó y ajustó la información de causas internas, externas y efectos._x000a_Se ajustó la calificación de la encuesta para corrupción manteniendo el mismo impacto._x000a_Se calificó el impacto por perspectivas._x000a_Se establecen acciones de tratamiento a 2020 producto de la valoración después de controles."/>
    <d v="2020-08-31T00:00:00"/>
    <s v="Identificación del riesgo_x000a__x000a_Análisis de controles_x000a__x000a_"/>
    <s v="Se ajusta la tipología del riesgo pasando de operativo a cumplimiento._x000a_Se suprimen los controles detectivos institucionales, asociados con la realización de auditorías internas de gestión y de calidad, y se incluyen controles propios del proceso."/>
    <d v="2020-12-02T00:00:00"/>
    <s v="_x000a__x000a__x000a__x000a_Tratamiento del riesgo"/>
    <s v="Se define la propuesta de acciones de tratamiento a ejecutar durante la vigencia 2021."/>
    <d v="2021-02-18T00:00:00"/>
    <s v="Identificación del riesgo_x000a__x000a__x000a__x000a_Tratamiento del riesgo"/>
    <s v="Se indica que el riesgo no tiene proyectos de inversión  vigentes asociados_x000a_Se incluye la acción preventiva # 21, según el aplicativo _x000a_"/>
    <d v="2021-04-07T00:00:00"/>
    <s v="_x000a__x000a_Análisis de controles_x000a__x000a_Tratamiento del riesgo"/>
    <s v="Se modificó la totalidad de las actividades de control en cuanto a su diseño, teniendo en cuenta la actualización de los procedimientos Proceso Ordinario Disciplinario 2210113-PR-007 y Proceso Disciplinario Verbal  2210113-PR-008._x000a_Se reprograma la acción de tratamiento de tipo preventiva #21, relacionada con la modificación de los procedimientos Proceso Ordinario Disciplinario 2210113-PR-007 y Proceso Disciplinario Verbal  2210113-PR-008."/>
    <d v="2021-12-02T00:00:00"/>
    <s v="Identificación del riesgo_x000a__x000a_Análisis de controles_x000a_Análisis después de controles_x000a_Tratamiento del riesgo"/>
    <s v="Se actualiza el contexto de la gestión del proceso._x000a_Se ajusta la identificación del riesgo._x000a_Se ajustó la redacción y evaluación de los controles según los criterios definidos._x000a_Se incluyeron los controles correctivos._x000a_Se ajustaron las acciones de contingencia._x000a_Se definieron acciones de tratamiento."/>
    <d v="2022-07-06T00:00:00"/>
    <s v="_x000a__x000a__x000a__x000a_Tratamiento del riesgo"/>
    <s v="Se realiza la reprogramación de la acción 1076 del aplicativo CHIE a través del memorando 3-2022-19012 del 6 de julio de 2022, teniendo en cuenta que para culminar la actualización de los procedimientos que están asociados al Proceso de Control Disciplinario contenida en la Acción 1076 de la Herramienta CHIE, es indispensable contar con la emisión y publicación de los Decretos y Resoluciones que formalizarán la modificación a la estructura organizacional de la Secretaría General, lo cual se encuentra en trámite desde el mes de febrero de 2022 como se explicó en el referido memorando 3-2022-19012 dirigido a la Oficina Asesora de Planeación, en el cual se solicitó la reprogramación de la acción 1076 en la Herramienta CHIE para el día 30 de agosto de 2022, según el análisis de la matriz del Procedimiento de Gestión del Cambio."/>
    <d v="2022-12-02T00:00:00"/>
    <s v="Identificación del riesgo_x000a__x000a_Análisis de controles_x000a__x000a_Tratamiento del riesgo"/>
    <s v="Se actualiza el contexto del proceso._x000a_Se actualiza la actividad clave según la nueva ficha de caracterización del proceso._x000a_Se actualiza las causas internas._x000a_Se incluyen los controles preventivos y detectivos relacionados con los procedimientos aplicación de la etapa de instrucción, aplicación de la etapa de juzgamiento juicio ordinario, aplicación de la etapa de juzgamiento juicio verbal y aplicación segunda instancia._x000a_Se ajustan los controles correctivos, el plan de contingencia, incluyendo a la Oficina Jurídica y al Despacho de la Secretaría General._x000a_Se definen las acciones de tratamiento a 2023 por ser un riesgo de corrupción"/>
    <s v=""/>
    <s v="_x000a__x000a__x000a__x000a_"/>
    <s v=""/>
  </r>
  <r>
    <x v="1"/>
    <s v="Evaluar de manera independiente y objetiva el Sistema de Control Interno de la Secretaría General de la Alcaldía Mayor de Bogotá, mediante la realización de auditorías internas de gestión y de calidad, seguimientos e informes de ley programados en el Plan de Anual de Auditorias, y la atención a organismos de control, con el propósito de contribuir al mejoramiento continuo de la gestión institucional."/>
    <s v="Inicia con la definición del Plan Anual de Auditorias, continúa con la ejecución de las auditorías internas de gestión y de calidad, seguimientos e informes de ley, y la atención a organismos de control, termina con la generación de los informes resultado de las auditorias, seguimiento a la implementación de acciones de mejora y emisión de alertas tempranas para prevenir su incumplimiento (excepto de auditorías de calidad). "/>
    <s v="Jefe Oficina de Control Interno"/>
    <s v="Evaluación"/>
    <s v="Ejecutar las auditorías internas de gestión, seguimientos y realizar informes de ley "/>
    <n v="119"/>
    <s v="EYADP-C008"/>
    <s v="Posibilidad de afectación reputacional por uso indebido de información privilegiada para beneficio propio o de un tercero, debido a debilidades en el proceder ético del auditor"/>
    <x v="0"/>
    <s v="Ejecución y administración de procesos"/>
    <s v="No"/>
    <s v="- Debilidades en el proceder ético del auditor_x000a_- Debilidad de las estrategias de sensibilización y apropiación de las normas, directrices, modelos y sistemas_x000a__x000a__x000a__x000a__x000a__x000a__x000a__x000a_"/>
    <s v="- Constante actualización de directrices Nacionales y Distritales, que puedan afectar o limitar el proceso auditor_x000a__x000a__x000a__x000a__x000a__x000a__x000a__x000a__x000a_"/>
    <s v="- Pérdida de confianza de la labor de la Oficina de Control Interno_x000a__x000a__x000a__x000a__x000a__x000a__x000a__x000a__x000a_"/>
    <s v="3. Consolidar una gestión pública eficiente, a través del desarrollo de capacidades institucionales, para contribuir a la generación de valor público."/>
    <s v="- -- Ningún trámite y/o procedimiento administrativo_x000a__x000a_"/>
    <s v="- Todos los procesos en el Sistema de Gestión de Calidad_x000a__x000a__x000a__x000a_"/>
    <s v="Sin asociación"/>
    <s v="- No aplica_x000a__x000a__x000a__x000a_"/>
    <s v="Muy baja (1)"/>
    <n v="0.2"/>
    <s v="Moderado (3)"/>
    <s v="Mayor (4)"/>
    <s v="Mayor (4)"/>
    <s v="Insignificante (1)"/>
    <s v="Insignificante (1)"/>
    <s v="Moderado (3)"/>
    <s v="Mayor (4)"/>
    <n v="0.8"/>
    <s v="Alto"/>
    <s v="El proceso estima que el riesgo se ubica en una zona alta, debido a que el riesgo no se ha materializado en los últimos cuatro años, sin embargo, ante su materialización, podrían presentarse los efectos significativos, señalados en la encuesta del Departamento Administrativo de la Función Pública."/>
    <s v="- 1 El procedimiento de Auditorías Internas de Gestión PR-006 (actividad 7) indica que el Jefe de la Oficina de Control Interno, autorizado(a) por el Manual Específico de Funciones y Competencias Laborales, cada vez que se vaya a realizar la auditoria a una unidad auditable revisa el Programa de Trabajo con el fin de asegurar la pertinencia de las pruebas de auditoría planificadas, del alcance y los criterios considerados, así como su coherencia frente a los objetivos específicos previstos y los riesgos identificados. La(s) fuente(s) de información utilizadas es(son) la propuesta de Programa de Trabajo. En caso de evidenciar observaciones, desviaciones o diferencias, se comunica al auditor las observaciones para su ajuste mediante correo electrónico. De lo contrario, se da por aprobado el programa de trabajo ._x000a__x000a__x000a__x000a__x000a__x000a__x000a__x000a__x000a__x000a__x000a__x000a__x000a__x000a__x000a__x000a__x000a__x000a__x000a_"/>
    <s v="- Documentado_x000a_- Documentado_x000a__x000a__x000a__x000a__x000a__x000a__x000a__x000a__x000a__x000a__x000a__x000a__x000a__x000a__x000a__x000a__x000a__x000a_"/>
    <s v="- Continua_x000a_- Continua_x000a__x000a__x000a__x000a__x000a__x000a__x000a__x000a__x000a__x000a__x000a__x000a__x000a__x000a__x000a__x000a__x000a__x000a_"/>
    <s v="- Con registro_x000a_- Con registro_x000a__x000a__x000a__x000a__x000a__x000a__x000a__x000a__x000a__x000a__x000a__x000a__x000a__x000a__x000a__x000a__x000a__x000a_"/>
    <s v="- Preventivo_x000a_- Preventivo_x000a__x000a__x000a__x000a__x000a__x000a__x000a__x000a__x000a__x000a__x000a__x000a__x000a__x000a__x000a__x000a__x000a__x000a_"/>
    <s v="25%_x000a_25%_x000a__x000a__x000a__x000a__x000a__x000a__x000a__x000a__x000a__x000a__x000a__x000a__x000a__x000a__x000a__x000a__x000a__x000a_"/>
    <s v="- Manual_x000a_- Manual_x000a__x000a__x000a__x000a__x000a__x000a__x000a__x000a__x000a__x000a__x000a__x000a__x000a__x000a__x000a__x000a__x000a__x000a_"/>
    <s v="15%_x000a_15%_x000a__x000a__x000a__x000a__x000a__x000a__x000a__x000a__x000a__x000a__x000a__x000a__x000a__x000a__x000a__x000a__x000a__x000a_"/>
    <s v="40%_x000a_40%_x000a__x000a__x000a__x000a__x000a__x000a__x000a__x000a__x000a__x000a__x000a__x000a__x000a__x000a__x000a__x000a__x000a__x000a_"/>
    <s v="- 1 El mapa de riesgos del proceso Evaluación del Sistema de Control Interno indica que el Jefe de la Oficina de Control Interno, autorizado(a) por el  Manual Específico de Funciones y Competencias Laborales, cada vez que se identifique la materialización del riesgo retira al auditor del trabajo que está realizando, si durante esa auditoria se materializa el riesgo._x000a__x000a__x000a__x000a__x000a__x000a__x000a__x000a__x000a_"/>
    <s v="- Documentado_x000a__x000a__x000a__x000a__x000a__x000a__x000a__x000a__x000a_"/>
    <s v="- Continua_x000a__x000a__x000a__x000a__x000a__x000a__x000a__x000a__x000a_"/>
    <s v="- Con registro_x000a__x000a__x000a__x000a__x000a__x000a__x000a__x000a__x000a_"/>
    <s v="- Correctivo_x000a__x000a__x000a__x000a__x000a__x000a__x000a__x000a__x000a_"/>
    <s v="10%_x000a__x000a__x000a__x000a__x000a__x000a__x000a__x000a__x000a_"/>
    <s v="- Manual_x000a__x000a__x000a__x000a__x000a__x000a__x000a__x000a__x000a_"/>
    <s v="15%_x000a__x000a__x000a__x000a__x000a__x000a__x000a__x000a__x000a_"/>
    <s v="25%_x000a__x000a__x000a__x000a__x000a__x000a__x000a__x000a__x000a_"/>
    <s v="Muy baja (1)"/>
    <n v="7.1999999999999995E-2"/>
    <s v="Mayor (4)"/>
    <n v="0.8"/>
    <s v="Alto"/>
    <s v="El proceso estima que el riesgo se ubica en una zona alta, debido a que los controles establecidos son los adecuados y la calificación de los criterios es satisfactoria, ubicando el riesgo en la escala de probabilidad mas baja, y ante su materialización, podrían disminuirse los efectos, aplicando las acciones de contingencia, sin embargo, el impacto no disminuye en riesgos de corrupción."/>
    <s v="Reducir"/>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 PA230-008-527 Realizar un (1) taller interno de fortalecimiento de la ética del auditor._x000a__x000a__x000a__x000a__x000a__x000a__x000a__x000a__x000a__x000a_________________x000a__x000a__x000a__x000a__x000a__x000a__x000a__x000a__x000a__x000a__x000a_"/>
    <s v="- Jefe de la Oficina de Control Interno_x000a__x000a__x000a__x000a__x000a__x000a__x000a__x000a__x000a__x000a_________________x000a__x000a__x000a__x000a__x000a__x000a__x000a__x000a__x000a__x000a__x000a_"/>
    <s v="- Un (1) Taller interno realizado_x000a__x000a__x000a__x000a__x000a__x000a__x000a__x000a__x000a__x000a_________________x000a__x000a__x000a__x000a__x000a__x000a__x000a__x000a__x000a__x000a__x000a_"/>
    <s v="01/08/2023_x000a__x000a__x000a__x000a__x000a__x000a__x000a__x000a__x000a__x000a_________________x000a__x000a__x000a__x000a__x000a__x000a__x000a__x000a__x000a__x000a__x000a_"/>
    <s v="30/08/2023_x000a__x000a__x000a__x000a__x000a__x000a__x000a__x000a__x000a__x000a_________________x000a__x000a__x000a__x000a__x000a__x000a__x000a__x000a__x000a__x000a__x000a_"/>
    <s v="- Reportar el presunto hecho de Posibilidad de afectación reputacional por uso indebido de información privilegiada para beneficio propio o de un tercero, debido a debilidades en el proceder ético del auditor al operador disciplinario, y a la Oficina Asesora de Planeación en el informe de monitoreo en caso que tenga fallo._x000a_- Retirar al auditor del trabajo que está realizando, si durante esa auditoria se materializa el riesgo_x000a__x000a__x000a__x000a__x000a__x000a__x000a__x000a_- Actualizar el mapa de riesgos Evaluación del Sistema de Control Interno"/>
    <s v="- Jefe Oficina de Control Interno_x000a_- Jefe de la Oficina de Control Interno_x000a__x000a__x000a__x000a__x000a__x000a__x000a__x000a_- Jefe Oficina de Control Interno"/>
    <s v="- Notificación realizada del presunto hecho de Posibilidad de afectación reputacional por uso indebido de información privilegiada para beneficio propio o de un tercero, debido a debilidades en el proceder ético del auditor al operador disciplinario, y reporte de monitoreo a la Oficina Asesora de Planeación en caso que el riesgo tenga fallo definitivo._x000a_- Comunicación de la reasignación_x000a__x000a__x000a__x000a__x000a__x000a__x000a__x000a_- Mapa de riesgo  Evaluación del Sistema de Control Interno, actualizado."/>
    <d v="2019-01-31T00:00:00"/>
    <s v="Identificación del riesgo_x000a_Análisis antes de controles_x000a_Análisis de controles_x000a_Análisis después de controles_x000a_Tratamiento del riesgo"/>
    <s v="Creación del mapa de riesgos.  "/>
    <d v="2019-05-09T00:00:00"/>
    <s v="Identificación del riesgo_x000a_Análisis antes de controles_x000a_Análisis de controles_x000a_Análisis después de controles_x000a_Tratamiento del riesgo"/>
    <s v="Se ajusta el nombre del riesgo, las causas internas y externas (incluyendo las DOFA) y complementan las consecuencias._x000a_Se califica la probabilidad por frecuencia._x000a_Se califica el impacto según la última encuesta DAFP._x000a_Se ajusta la valoración inherente a Alta en atención a la aplicación de la metodología DAFP en su última versión, y que este riesgo no se ha materializado (probabilidad 1 rara vez, impacto 4 mayor)._x000a_Se modifican las actividades de control y se califican._x000a_Se ajusta la valoración residual a Alta en atención a la calificación de las actividades de control (probabilidad 1 rara vez, impacto 4 mayor)._x000a_Se establecen acciones por valoración y se definen acciones de contingencia."/>
    <d v="2020-03-12T00:00:00"/>
    <s v="Identificación del riesgo_x000a_Análisis antes de controles_x000a__x000a__x000a_Tratamiento del riesgo"/>
    <s v="Se actualiza el contexto de la gestión del proceso._x000a_Se analizan los proyectos de inversión que posiblemente se afecten con la materialización del riesgo._x000a_Se revisó y ajustó la información de causas internas, externas y efectos._x000a_Se ajustó la calificación de la encuesta para corrupción manteniendo el mismo impacto._x000a_Se calificó el impacto por perspectivas._x000a_Se establecen acciones de tratamiento a 2020 producto de la valoración después de controles_x000a_"/>
    <d v="2020-09-01T00:00:00"/>
    <s v="Identificación del riesgo_x000a__x000a_Análisis de controles_x000a__x000a_"/>
    <s v="Se ajusta la tipología del riesgo pasando de operativo a cumplimiento._x000a_Se incluye la actividad de control para &quot;&quot;revisar la suscripción y/o renovación del compromiso de ética por parte del auditor"/>
    <d v="2020-12-02T00:00:00"/>
    <s v="_x000a__x000a__x000a__x000a_Tratamiento del riesgo"/>
    <s v="Se define la propuesta de acciones de tratamiento a ejecutar durante la vigencia 2021"/>
    <d v="2021-02-19T00:00:00"/>
    <s v="Identificación del riesgo_x000a__x000a__x000a__x000a_Tratamiento del riesgo"/>
    <s v="Se indica que el riesgo no tiene proyectos de inversión vigentes asociados._x000a_Se incluyen las acciones de tratamiento en el marco de la acción preventiva No 28"/>
    <d v="2021-12-03T00:00:00"/>
    <s v="Identificación del riesgo_x000a__x000a__x000a__x000a_Tratamiento del riesgo"/>
    <s v="Se redefine el riesgo, según la guía del DAFP._x000a_Se define una acción de tratamiento._x000a_Este riesgo absorbe el riesgo de corrupción: &quot;Decisiones ajustadas a intereses propios o de terceros al Omitir la comunicación de hechos irregulares conocidos por la Oficina de Control Interno, para obtener beneficios a los que no haya lugar&quot;"/>
    <d v="2022-12-09T00:00:00"/>
    <s v="Identificación del riesgo_x000a__x000a_Análisis de controles_x000a__x000a_Tratamiento del riesgo"/>
    <s v="Se ajusta la matriz DOFA._x000a_Se asocia el riesgo a la nueva estructura del proceso._x000a_Se ajusta la definición de controles._x000a_Se define la propuesta de acciones de tratamiento 2023."/>
    <s v=""/>
    <s v="_x000a__x000a__x000a__x000a_"/>
    <s v=""/>
    <s v=""/>
    <s v="_x000a__x000a__x000a__x000a_"/>
    <s v=""/>
    <s v=""/>
    <s v="_x000a__x000a__x000a__x000a_"/>
    <s v=""/>
    <s v=""/>
    <s v="_x000a__x000a__x000a__x000a_"/>
    <s v=""/>
  </r>
  <r>
    <x v="2"/>
    <s v="Generar capacidades en la gestión pública distrital a través de la expedición de lineamientos, el desarrollo de estrategias, la realización de asistencia técnica, la elaboración de estudios e investigaciones, la prestación de servicios relacionados con el fortalecimiento de la gestión y la política laboral, con el fin de modernizar y mejorar permanentemente el desempeño institucional de las entidades distritales"/>
    <s v="El proceso inicia con el diagnóstico y la formulación de las acciones a ejecutar para el fortalecimiento de la gestión pública distrital, continúa con el desarrollo de lineamientos, estrategias, asistencia técnica, estudios e investigaciones, servicios y finaliza con el seguimiento."/>
    <s v="Subsecretario(a) Distrital de Fortalecimiento Institucional"/>
    <s v="Misional"/>
    <s v="Diseñar y emitir lineamientos, desarrollar estrategias, brindar, prestar servicios y realizar análisis, estudios e investigaciones para el fortalecimiento de la gestión pública distrital"/>
    <n v="121"/>
    <s v="FI-C017"/>
    <s v="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x v="0"/>
    <s v="Fraude interno"/>
    <s v="Sí"/>
    <s v="- Presentar una situación de conflicto de intereses y no manifestarla_x000a_- Debilidades en los controles de los procedimientos_x000a_- Sistemas de información susceptibles a manipulación indebida_x000a_- Desconocimiento de la ley mediante interpretaciones subjetivas de las normas vigentes para evitar o postergar su aplicación_x000a__x000a__x000a__x000a__x000a__x000a_"/>
    <s v="- Presiones ejercidas por terceros y o ofrecimientos de prebendas, gratificaciones o dadivas._x000a_- Presiones o motivaciones individuales, sociales o colectivas, que inciten a la realizar conductas contrarias al deber ser._x000a__x000a__x000a__x000a__x000a__x000a__x000a__x000a_"/>
    <s v="- Perdida de confianza, credibilidad y transparencia frente al manejo de la documentación patrimonial del Distrito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a_- Posibles investigaciones y sanciones de entes de control o entes reguladores_x0009__x0009__x0009__x0009__x0009__x0009__x0009__x0009__x0009__x0009__x0009__x0009__x0009__x000a_- Detrimento, pérdida, uso indebido, perjuicio o deterioro de documentos de valor patrimonial_x000a__x000a__x000a__x000a__x000a__x000a__x000a_"/>
    <s v="3. Consolidar una gestión pública eficiente, a través del desarrollo de capacidades institucionales, para contribuir a la generación de valor público."/>
    <s v="- -- Ningún trámite y/o procedimiento administrativo_x000a__x000a_"/>
    <s v="- Ningún otro proceso en el Sistema de Gestión de Calidad_x000a__x000a__x000a__x000a_"/>
    <s v="Sin asociación"/>
    <s v="- No aplica_x000a__x000a__x000a__x000a_"/>
    <s v="Muy baja (1)"/>
    <n v="0.2"/>
    <s v="Leve (1)"/>
    <s v="Menor (2)"/>
    <s v="Moderado (3)"/>
    <s v="Moderado (3)"/>
    <s v="Mayor (4)"/>
    <s v="Menor (2)"/>
    <s v="Catastrófico (5)"/>
    <n v="1"/>
    <s v="Extremo"/>
    <s v="El proceso estima que el riesgo se ubica en una zona extrema, debido a que el riesgo no se ha materializado en los últimos cuatro años, sin embargo, ante su materialización, podrían presentarse los efectos significativos, señalados en la encuesta del Departamento Administrativo de la Función Pública._x0009__x0009__x0009__x0009__x0009__x0009__x0009__x0009__x0009__x0009__x0009__x0009__x0009__x0009__x0009__x0009__x0009__x0009_"/>
    <s v="- 1 El procedimiento de Ingreso de Transferencias Secundarias al Archivo General de Bogotá D.C. 2215300-PR-282 indica que el Subdirector de Gestión del Patrimonio Documental del Distrito, autorizado(a) por el Director del Distrito del Archivo de Bogotá, cada vez que se genere un informe técnico de visita técnica verifica la pertinencia o no de realizar la Transferencia Secundaria al Archivo General de Bogotá D.C. La(s) fuente(s) de información utilizadas es(son) el Informe Técnico 2215100-FT-480. En caso de evidenciar observaciones, desviaciones o diferencias, se informa a la Entidad correspondiente mediante el Informe Técnico 2215100-FT-480 remitido por comunicación oficial, Oficio 2211600-FT-012. De lo contrario, queda como evidencia el Informe Técnico 2215100-FT-480 con la aceptación y programación del ingreso de la transferencia secundaria y comunicación oficial Oficio 2211600-FT0-012 de su remisión a la entidad correspondiente.._x000a_- 2 El procedimiento de Ingreso de Transferencias Secundarias al Archivo General de Bogotá D.C. 2215300-PR-282 indica que el Profesional Universitario o el  Técnico Administrativo o el Auxiliar Administrativo de la Subdirección de Gestión del Patrimonio Documental del Distrito, autorizado(a) por el Subdirector de Gestión del Patrimonio Documental del Distrito, cada vez que se recibe la transferencia secundaria coteja que las unidades documentales recibidas correspondan con las relacionadas en el Inventario Analítico adoptado por el Archivo de Bogotá 4213200-FT-1080. La(s) fuente(s) de información utilizadas es(son) Inventario Analítico adoptado por el Archivo de Bogotá 4213200-FT-1080. En caso de evidenciar observaciones, desviaciones o diferencias, envía comunicación oficial Oficio 2211600-FT-012 a la Entidad responsable solicitando los ajustes  necesarios. De lo contrario, queda como evidencia el registro del Inventario Analítico 4213200-FT-1080 en el Sistema de información correspondiente del Archivo de Bogotá._x000a_- 3 El procedimiento de Consulta de los Fondos Documentales Custodiados por el Archivo de Bogotá 2215100-PR-082 indica que el Profesional especializado, Profesional universitario, Técnico operativo y/o Auxiliar administrativo, autorizado(a) por el Subdirector de Gestión del Patrimonio Documental del Distrito, cada vez que se reciba una solicitud de consulta de documentos, verifica que el documento localizado y a entregar al solicitante corresponda con la solicitud recibida_x0009__x0009__x0009_. La(s) fuente(s) de información utilizadas es(son) solicitudes Usuario 2215100-FT-163 y los documentos localizados. En caso de evidenciar observaciones, desviaciones o diferencias, se le informa al usuario la novedad, se le presentan alternativas o se establece una nueva fecha probable para su consulta y se registra la novedad en el formato Solicitudes Usuario 2215100-FT-163. De lo contrario, queda como evidencia el registro de Solicitudes Usuario 2215100-FT-163._x000a_- 4 El procedimiento de Gestión de las solicitudes internas de documentos históricos 4213200-PR-375_x0009__x0009__x0009_ indica que el Profesional universitario o el Auxiliar administrativo de la Subdirección de Gestión del Patrimonio Documental del Distrito, autorizado(a) por el Subdirector de Gestión del Patrimonio Documental del Distrito, cada vez que entrega la documentación al solicitante verifica con el solicitante, que la documentación a entregar corresponda con lo solicitado y el estado de conservación de la misma. La(s) fuente(s) de información utilizadas es(son) circulación interna de documentos históricos 2215100-FT-161 y la documentación a entregar al solicitante. En caso de evidenciar observaciones, desviaciones o diferencias, no se entrega la documentación, se registran las observaciones en el formato Circulación interna 2215100-FT-161 y se ajusta hasta que corresponda con lo solicitado para realizar la entrega. De lo contrario, queda como evidencia el registro de Circulación interna de documentos históricos 2215100-FT-161._x000a_- 5 El procedimiento de Consulta de los Fondos Documentales Custodiados por el Archivo de Bogotá 2215100-PR-082_x0009__x0009__x0009_ indica que el Profesional especializado o el Profesional Universitario o Auxiliar el Administrativo de la Subdirección de Gestión del Patrimonio Documental del Distrito, autorizado(a) por el Subdirector de Gestión del Patrimonio Documental del Distrito, cada vez que se reciba la documentación consultada por los usuarios verifica el estado de completitud,_x000a_organización y conservación de la documentación recibida y coteja con la información registrada en el formato Solicitudes Usuario 2215100-FT-163. La(s) fuente(s) de información utilizadas es(son) Solicitudes Usuario 2215100-FT-163 y la documentación recibida. En caso de evidenciar observaciones, desviaciones o diferencias, se registran en el formato Solicitudes Usuario 2215100-FT-163 y se aplica el Reglamento de Sala de Consulta 2215100-OT-007. De lo contrario, queda como evidencia el registro de Solicitudes Usuario 2215100-FT-163._x000a_- 6 El procedimiento de Gestión de las solicitudes internas de documentos históricos 4213200-PR-375 indica que el Profesional universitario o el Auxiliar administrativo de la Subdirección de Gestión del Patrimonio Documental del Distrito, autorizado(a) por el Subdirector de Gestión del Patrimonio Documental del Distrito, cada vez que recibe la documentación procesada verifica con el servidor que la documentación devuelta corresponda con la entrega registrada en el formato Circulación interna de documentos históricos 2215100-FT-161. La(s) fuente(s) de información utilizadas es(son) circulación interna de documentos históricos 2215100-FT-161 y la documentación devuelta por el servidor. En caso de evidenciar observaciones, desviaciones o diferencias, (daños a la documentación o faltantes en unidades documentales) se registran en el formato Circulación interna de documentos históricos 2215100-FT-161 y se reporta la novedad por medio de correo electrónico al líder del área para tomar las medidas pertinentes. De lo contrario, queda como evidencia Circulación interna de documentos históricos 2215100-FT-161._x000a__x000a__x000a__x000a__x000a__x000a__x000a__x000a__x000a__x000a__x000a__x000a__x000a__x000a_"/>
    <s v="- Documentado_x000a_- Documentado_x000a_- Documentado_x000a_- Documentado_x000a_- Documentado_x000a_- Documentado_x000a__x000a__x000a__x000a__x000a__x000a__x000a__x000a__x000a__x000a__x000a__x000a__x000a__x000a_"/>
    <s v="- Continua_x000a_- Continua_x000a_- Continua_x000a_- Continua_x000a_- Continua_x000a_- Continua_x000a__x000a__x000a__x000a__x000a__x000a__x000a__x000a__x000a__x000a__x000a__x000a__x000a__x000a_"/>
    <s v="- Con registro_x000a_- Con registro_x000a_- Con registro_x000a_- Con registro_x000a_- Con registro_x000a_- Con registro_x000a__x000a__x000a__x000a__x000a__x000a__x000a__x000a__x000a__x000a__x000a__x000a__x000a__x000a_"/>
    <s v="- Preventivo_x000a_- Preventivo_x000a_- Preventivo_x000a_- Preventivo_x000a_- Detectivo_x000a_- Detectivo_x000a__x000a__x000a__x000a__x000a__x000a__x000a__x000a__x000a__x000a__x000a__x000a__x000a__x000a_"/>
    <s v="25%_x000a_25%_x000a_25%_x000a_25%_x000a_15%_x000a_15%_x000a__x000a__x000a__x000a__x000a__x000a__x000a__x000a__x000a__x000a__x000a__x000a__x000a__x000a_"/>
    <s v="- Manual_x000a_- Manual_x000a_- Manual_x000a_- Manual_x000a_- Manual_x000a_- Manual_x000a__x000a__x000a__x000a__x000a__x000a__x000a__x000a__x000a__x000a__x000a__x000a__x000a__x000a_"/>
    <s v="15%_x000a_15%_x000a_15%_x000a_15%_x000a_15%_x000a_15%_x000a__x000a__x000a__x000a__x000a__x000a__x000a__x000a__x000a__x000a__x000a__x000a__x000a__x000a_"/>
    <s v="40%_x000a_40%_x000a_40%_x000a_40%_x000a_30%_x000a_30%_x000a__x000a__x000a__x000a__x000a__x000a__x000a__x000a__x000a__x000a__x000a__x000a__x000a__x000a_"/>
    <s v="- 1 El mapa de riesgos del proceso Fortalecimiento de la Gestión Pública indica que Profesional universitario de la Subdirección de Gestión de Patrimonio Documental del Distrito, autorizado(a) por el Subdirector del Patrimonio Documental del Distrito, cada vez que se identifique la materialización del riesgo retira de las bases de datos de la documentación disponible de valor patrimonial del Archivo de Bogotá el (los) documento(s) en los que se generó la materialización del riesgo._x000a_- 2 El mapa de riesgos del proceso Fortalecimiento de la Gestión Pública indica que Director(a) Distrital de Archivo de Bogotá, autorizado(a) por el Manual específico de funciones y competencias laborales, cada vez que se identifique la materialización del riesgo aplica las medidas que determine la Oficina de Control Interno Disciplinario y/o ente de control  frente a la materialización del riesgo 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al Director Distrital del Archivo de Bogotá._x000a__x000a__x000a__x000a__x000a__x000a__x000a__x000a_"/>
    <s v="- Documentado_x000a_- Documentado_x000a__x000a__x000a__x000a__x000a__x000a__x000a__x000a_"/>
    <s v="- Continua_x000a_- Continua_x000a__x000a__x000a__x000a__x000a__x000a__x000a__x000a_"/>
    <s v="- Con registro_x000a_- Con registro_x000a__x000a__x000a__x000a__x000a__x000a__x000a__x000a_"/>
    <s v="- Correctivo_x000a_- Correctivo_x000a__x000a__x000a__x000a__x000a__x000a__x000a__x000a_"/>
    <s v="10%_x000a_10%_x000a__x000a__x000a__x000a__x000a__x000a__x000a__x000a_"/>
    <s v="- Manual_x000a_- Manual_x000a__x000a__x000a__x000a__x000a__x000a__x000a__x000a_"/>
    <s v="15%_x000a_15%_x000a__x000a__x000a__x000a__x000a__x000a__x000a__x000a_"/>
    <s v="25%_x000a_25%_x000a__x000a__x000a__x000a__x000a__x000a__x000a__x000a_"/>
    <s v="Muy baja (1)"/>
    <n v="1.2700799999999998E-2"/>
    <s v="Catastrófico (5)"/>
    <n v="1"/>
    <s v="Extremo"/>
    <s v="El proceso estima que el riesgo se ubica en una zona extrema, debido a que los controles establecidos son los adecuados y la calificación de los criterios es satisfactoria, ubicando el riesgo en la escala de probabilidad mas baja, y ante su materialización, podrían disminuirse los efectos, aplicando las acciones de contingencia, sin embargo, el impacto no disminuye en riesgos de corrupción."/>
    <s v="Reducir"/>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 PA230-007-525 Actualizar el procedimiento Consulta de los Fondos Documentales Custodiados por el Archivo de Bogotá 2215100-PR-082 fortaleciendo las actividades para mitigar el riesgo._x000a_- PA230-007-526 Actualizar el procedimiento Gestión de las solicitudes internas de documentos históricos 4213200-PR-375 fortaleciendo las actividades para mitigar el riesgo._x000a__x000a__x000a__x000a__x000a__x000a__x000a__x000a_________________x000a__x000a__x000a__x000a__x000a__x000a__x000a__x000a__x000a__x000a__x000a_"/>
    <s v="- Subdirector de Gestión de Patrimonio Documental del Distrito_x000a_- Subdirector de Gestión de Patrimonio Documental del Distrito_x000a__x000a__x000a__x000a__x000a__x000a__x000a_________________x000a__x000a__x000a__x000a__x000a__x000a__x000a__x000a__x000a__x000a__x000a_"/>
    <s v="- Procedimiento Consulta de los Fondos Documentales Custodiados por el Archivo de Bogotá 2215100-PR-082 actualizado_x000a_- Procedimiento Gestión de las solicitudes internas de documentos históricos 4213200-PR-375 actualizado_x000a__x000a__x000a__x000a__x000a__x000a__x000a__x000a_________________x000a__x000a__x000a__x000a__x000a__x000a__x000a__x000a__x000a__x000a__x000a_"/>
    <s v="01/02/2023_x000a_01/02/2023_x000a__x000a__x000a__x000a__x000a__x000a__x000a_________________x000a__x000a__x000a__x000a__x000a__x000a__x000a__x000a__x000a__x000a__x000a_"/>
    <s v="31/05/2023_x000a_31/05/2023_x000a__x000a__x000a__x000a__x000a__x000a__x000a_________________x000a__x000a__x000a__x000a__x000a__x000a__x000a__x000a__x000a__x000a__x000a_"/>
    <s v="- Reportar el presunto hecho de 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al operador disciplinario, y a la Oficina Asesora de Planeación en el informe de monitoreo en caso que tenga fallo._x000a_- Reportar el presunto hecho de 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al Director Distrital del Archivo de Bogotá_x000a_- Retirar de las bases de datos de la documentación disponible de valor patrimonial del Archivo de Bogotá el (los) documento(s) en los que se generó la materialización del riesgo_x000a_- Aplicar las medidas que determine la Oficina de Control Interno Disciplinario y/o ente de control  frente a la materialización del riesgo 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al Director Distrital del Archivo de Bogotá_x000a__x000a__x000a__x000a__x000a__x000a_- Actualizar el mapa de riesgos Fortalecimiento de la Gestión Pública"/>
    <s v="- Subsecretario(a) Distrital de Fortalecimiento Institucional_x000a_- Subdirector(a) de Gestión de Patrimonio Documental del Distrito_x000a_- Profesional universitario de la Subdirección de Gestión de Patrimonio Documental del Distrito_x0009__x0009__x0009__x0009__x0009__x0009__x0009__x0009__x000a_- Director(a) Distrital de Archivo de Bogotá_x000a__x000a__x000a__x000a__x000a__x000a_- Subsecretario(a) Distrital de Fortalecimiento Institucional"/>
    <s v="- Notificación realizada del presunto hecho de 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al operador disciplinario, y reporte de monitoreo a la Oficina Asesora de Planeación en caso que el riesgo tenga fallo definitivo._x000a_- Memorando de comunicación de la materialización del riesgo_x000a_- Bases de datos de la documentación disponible de valor patrimonial del Archivo de Bogotá_x000a_- Soportes de la aplicación de las medidas determinadas por la Oficina de Control Interno Disciplinario y/o ente de control._x000a__x000a__x000a__x000a__x000a__x000a_- Mapa de riesgo  Fortalecimiento de la Gestión Pública, actualizado."/>
    <d v="2019-01-31T00:00:00"/>
    <s v="Identificación del riesgo_x000a_Análisis antes de controles_x000a_Análisis de controles_x000a_Análisis después de controles_x000a_"/>
    <s v="Creación del Riesgo"/>
    <d v="2019-05-09T00:00:00"/>
    <s v="_x000a_Análisis antes de controles_x000a_Análisis de controles_x000a_Análisis después de controles_x000a_Tratamiento del riesgo"/>
    <s v="Se ajusto el nombre del riesgo_x000a_Se realizó la valoración antes y después de controles frente a frecuencia e impacto._x000a_Se incluyen controles detectivos frente al riesgo._x000a_Se propuso un plan de contingencia frente a la materialización del riesgo. "/>
    <d v="2019-11-18T00:00:00"/>
    <s v="Identificación del riesgo_x000a_Análisis antes de controles_x000a_Análisis de controles_x000a_Análisis después de controles_x000a_Tratamiento del riesgo"/>
    <s v="Se ajusto actividad clave de acuerdo al ajuste realizado en la caracterización del proceso con relación al cambio de nombre del procedimiento._x000a_Se realizó la calificación de la probabilidad del riesgo por frecuencia._x000a_Se ajustó la valoración obtenida antes y después de controles, de acuerdo con el resultado obtenido._x000a_Se ajustó la descripción de las actividades de control de acuerdo al ajuste realizado en los puntos de control de los procedimientos._x000a_Se ajustaron las fechas de terminación de las acciones acorde con las fechas del aplicativo SIG.  "/>
    <d v="2020-03-26T00:00:00"/>
    <s v="Identificación del riesgo_x000a_Análisis antes de controles_x000a_Análisis de controles_x000a_Análisis después de controles_x000a_Tratamiento del riesgo"/>
    <s v="1. Se actualizar el Objetivo de la ficha con base a la Información registrada en la caracterización. Lo anterior, teniendo en cuenta que el campo se encuentra protegido con clave._x000a_2. Se ajusta las actividades claves, para alinear la descripción con el nombre y la explicación del riesgo. En este sentido, el proceso Gestión de la Función Archivística y del Patrimonio Documental del Distrito Capital, enviará un correo electrónico a la OAP, con la debida justificación del porqué asocia más de una actividad en la ficha._x000a_3. Se eliminan las causas internas: Procesos: algunas actividades y tareas específicas del proceso se deben revisar y ajustar con el propósito de simplificar y detallar su descripción, para mejorar el desempeño alcanzado y Controles que se ejercen durante el desarrollo de las actividades del proceso son parcialmente suficientes y adecuados. Lo anterior, teniendo en cuenta que la ejecución de las acciones preventivas 35, 36 y 47 se cierran en el SIG y las mismas son eficaces. Así mismo, se elimina la causa interna “No se tiene establecido un documento de contingencia en caso de la materialización del riesgo”; en mesa de trabajo con los expertos, donde se acuerda incluirlo en el plan contingente dentro de la ficha 4 en su sección: En caso que el riesgo se presente (contingencia). Se ajusta la causa interna: Dado que los controles establecidos en los procedimientos que están formulados en el SIG , presentan una ejecución fuerte, se determina entonces ajustar: Medidas parcialmente apropiadas por parte de los funcionarios para la preservación, protección y recuperación de los documentos del proceso, quedando así: Procesos: No se tienen directrices claras por parte del área de Gestión Documental de la Subdirección de Servicios Administrativos, frente al manejo de los correos y memorandos electrónicos, lo genera dificultades en la gestión de patrimonio documental Institucional. Se incluye la causa interna: Estratégicos: Falta de formación en Investigación y en archivística para el desempeño adecuado en el tratamiento de documentos históricos. Personal: Inadecuada apropiación de los principios de la gestión archivística y del patrimonio documental. Personal: Deficiencias en la gestión documental por parte de los funcionarios de la Subdirección técnica a quienes se les encarga la tarea de gestionar los documentos del proceso._x000a_4.El proyecto de inversión posiblemente afectado por la materialización del riesgo, es el proyecto 1125 fortalecimiento y modernización de la gestión pública distrital._x000a_5. Se diligencia la columna de perspectivas en la identificación de efectos y se incluyen._x000a_6. Se modifica el análisis de controles._x000a_7. Se realiza la calificación del riesgo por perspectivas de Impacto._x000a_8. Se modifica la explicación de la valoración del riesgo obtenido antes de controles._x000a_9. Conforme a la actualización de los procedimientos realizados en la vigencia 2019, se mantienen los controles preventivos y detectivos, y se incluyen un (1) control detectivo y uno (1) preventivo._x000a_10. Se modifica la explicación de la valoración del riesgo obtenido después de controles._x000a_11. Se incluyen en el SIG nuevas acciones preventivas y detectivas para el año 2020._x000a_12. Se ajusta el plan contingente."/>
    <d v="2020-12-04T00:00:00"/>
    <s v="_x000a__x000a__x000a__x000a_Tratamiento del riesgo"/>
    <s v="1.Se incluyen en el SIG nuevas acciones preventivas y detectivas para el año 2021."/>
    <d v="2021-02-22T00:00:00"/>
    <s v="Identificación del riesgo_x000a__x000a_Análisis de controles_x000a__x000a_Tratamiento del riesgo"/>
    <s v="Se retiraron los controles detectivos de auditorías._x000a_Se realizó reprogramación de las fechas de inicio de las acciones de tratamiento definidas para la vigencia 2021._x000a_Se modificó la asociación del riesgo a proyectos de inversión, seleccionando la opción &quot;Sin asociación a los proyectos de inversión&quot;"/>
    <d v="2021-09-09T00:00:00"/>
    <s v="_x000a__x000a__x000a__x000a_Tratamiento del riesgo"/>
    <s v="Se modifica la fecha de finalización de las acciones preventivas número 6 y 23, conforme a las fechas de finalización reprogramadas en el aplicativo SIG "/>
    <d v="2021-12-16T00:00:00"/>
    <s v="Identificación del riesgo_x000a_Análisis antes de controles_x000a_Análisis de controles_x000a_Análisis después de controles_x000a_Tratamiento del riesgo"/>
    <s v="Se actualizó el contexto de la gestión del proceso._x000a_Se ajustó la identificación del riesgo._x000a_Se ajustó la redacción y evaluación de los controles según los criterios definidos._x000a_Se incluyeron los controles correctivos._x000a_Se ajustaron las acciones de contingencia._x000a_Se definieron acciones de tratamiento."/>
    <d v="2022-09-30T00:00:00"/>
    <s v="_x000a__x000a_Análisis de controles_x000a__x000a_"/>
    <s v="_x000a_Se modificaron controles preventivos en su redacción, de acuerdo con la actualización  del  procedimiento Ingreso de Transferencias Secundarias al Archivo General de Bogotá D.C. 2215300-PR-282"/>
    <d v="2022-12-02T00:00:00"/>
    <s v="Identificación del riesgo_x000a__x000a__x000a__x000a_Tratamiento del riesgo"/>
    <s v="&quot;Se asocia el riesgo al nuevo Mapa de procesos de la Secretaría General. _x000a_Se plantean acciones de tratamiento para el fortalecimiento del riesgo.&quot;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a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
    <d v="2022-12-02T00:00:00"/>
    <s v="Identificación del riesgo_x000a__x000a__x000a__x000a_Tratamiento del riesgo"/>
    <s v="Se asocia el riesgo al nuevo Mapa de procesos de la Secretaría General. _x000a_Se plantean acciones de tratamiento para el fortalecimiento del riesgo."/>
    <s v=""/>
    <s v="_x000a__x000a__x000a__x000a_"/>
    <s v=""/>
  </r>
  <r>
    <x v="2"/>
    <s v="Generar capacidades en la gestión pública distrital a través de la expedición de lineamientos, el desarrollo de estrategias, la realización de asistencia técnica, la elaboración de estudios e investigaciones, la prestación de servicios relacionados con el fortalecimiento de la gestión y la política laboral, con el fin de modernizar y mejorar permanentemente el desempeño institucional de las entidades distritales"/>
    <s v="El proceso inicia con el diagnóstico y la formulación de las acciones a ejecutar para el fortalecimiento de la gestión pública distrital, continúa con el desarrollo de lineamientos, estrategias, asistencia técnica, estudios e investigaciones, servicios y finaliza con el seguimiento."/>
    <s v="Subsecretario(a) Distrital de Fortalecimiento Institucional"/>
    <s v="Misional"/>
    <s v="Diseñar y emitir lineamientos, desarrollar estrategias, brindar, prestar servicios y realizar análisis, estudios e investigaciones para el fortalecimiento de la gestión pública distrital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
    <n v="122"/>
    <s v="EYADP-C009"/>
    <s v="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x v="0"/>
    <s v="Fraude interno"/>
    <s v="Sí"/>
    <s v="- Uso indebido del poder para la emisión de conceptos técnicos favorables._x000a_- Conflicto de intereses._x000a_- No hay distribución equitativa y objetiva de responsabilidades y tareas._x000a__x000a__x000a__x000a__x000a__x000a__x000a_"/>
    <s v="- Presiones ejercidas por terceros y o ofrecimientos de prebendas, gratificaciones o dadivas._x000a_- Presiones o motivaciones individuales, sociales o colectivas, que inciten a la realizar conductas contrarias al deber ser._x000a_- No hay conciencia en las entidades del distrito del verdadero impacto de la gestión documental._x000a__x000a__x000a__x000a__x000a__x000a__x000a_"/>
    <s v="- Pérdida de credibilidad del ente rector en materia archivística._x000a_- Daño a la imagen reputacional de la entidad por incumplimiento en la emisión de conceptos técnicos de contratación._x000a_- Sanciones disciplinarias, fiscales y penales._x000a__x000a__x000a__x000a__x000a__x000a__x000a_"/>
    <s v="3. Consolidar una gestión pública eficiente, a través del desarrollo de capacidades institucionales, para contribuir a la generación de valor público."/>
    <s v="- -- Ningún trámite y/o procedimiento administrativo_x000a__x000a_"/>
    <s v="- Ningún otro proceso en el Sistema de Gestión de Calidad_x000a__x000a__x000a__x000a_"/>
    <s v="Sin asociación"/>
    <s v="- No aplica_x000a__x000a__x000a__x000a_"/>
    <s v="Muy baja (1)"/>
    <n v="0.2"/>
    <s v="Leve (1)"/>
    <s v="Menor (2)"/>
    <s v="Moderado (3)"/>
    <s v="Leve (1)"/>
    <s v="Leve (1)"/>
    <s v="Menor (2)"/>
    <s v="Mayor (4)"/>
    <n v="0.8"/>
    <s v="Alto"/>
    <s v="El proceso estima que el riesgo se ubica en una zona alta, debido a que el riesgo no se ha materializado en los últimos cuatro años, sin embargo, ante su materialización, podrían presentarse los efectos significativos, señalados en la encuesta del Departamento Administrativo de la Función Pública."/>
    <s v="- 1 El procedimiento de Asistencia técnica en gestión documental y archivos 2215100-PR-257 indica que el Subdirector(a) del Sistema Distrital de Archivos, el Subdirector(a) de Gestión del Patrimonio Documental y el Asesor Jurídico de la  Dirección Distrital de Archivo de Bogotá, autorizado(a) por el Director(a) del Archivo de Bogotá, cada vez que se  realice una asistencia técnica bajo la modalidad de concepto técnico de procesos de contratación revisan la pertinencia técnica y normativa del pronunciamiento en el concepto técnico de procesos de contratación, de acuerdo a la normatividad aplicable. La(s) fuente(s) de información utilizadas es(son) la normatividad que regula la asistencia técnica correspondiente. En caso de evidenciar observaciones, desviaciones o diferencias, se informan a través del sistema de gestión documental al profesional universitario y/o especializado para que realice los ajustes. De lo contrario, queda como evidencia Oficio 2211600-FT-012 de concepto técnico revisado (aplica para las entidades y organismos distritales externos a la Secretaría General) Memorando 2211600-FT-011 de concepto técnico revisado (aplica para la Secretaría General) ._x000a_- 2 El procedimiento de Asistencia técnica en gestión documental y archivos 2215100-PR-257 indica que el Director Distrital de Archivo de Bogotá, autorizado(a) por el Manual específico de funciones y competencias laborales, cada vez que se realice una asistencia técnica bajo la modalidad de concepto técnico de   procesos de contratación verifica la pertinencia técnica y normativa del pronunciamiento en el concepto técnico de procesos de contratación, de acuerdo a la normatividad aplicable. La(s) fuente(s) de información utilizadas es(son) la normatividad que regula la asistencia técnica correspondiente. En caso de evidenciar observaciones, desviaciones o diferencias, se informan a través del sistema de gestión documental al profesional universitario y/o especializado para que realice los ajustes. De lo contrario, queda como evidencia Oficio 2211600-FT-012 de concepto técnico aprobado (aplica para las entidades y organismos distritales externos a la Secretaría General) Memorando 2211600-FT-011 de concepto técnico aprobado (aplica para la Secretaría General) ._x000a_- 3 El procedimiento de Revisión y evaluación de las Tablas de Retención Documental –TRD y Tablas de Valoración Documental –TVD, para su convalidación por parte del Consejo Distrital de Archivos 2215100-PR-293 indica que el Subdirector del Sistema Distrital de Archivos_x0009__x0009__x0009_, autorizado(a) por el Director Distrital de Archivo de Bogotá_x0009__x0009__x0009__x0009__x0009_, cada vez que se realice un concepto técnico de revisión y evaluación de TRD o TVD  Revisa la coherencia técnica y normativa de los tres (3) componentes (jurídico, histórico y archivístico) que contempla el concepto técnico correspondiente  . La(s) fuente(s) de información utilizadas es(son) la normatividad vigente aplicable a los conceptos técnicos de revisión y evaluación de TRD y de TVD. En caso de evidenciar observaciones, desviaciones o diferencias, informa a través del sistema de gestión documental al profesional universitario para que realice los ajustes . De lo contrario, queda como evidencia Concepto Técnico de Evaluación de Tabla de Valoración Documental 4213100-FT-928,y/o Concepto Técnico de Evaluación de Tabla de Retención Documental 4213100-FT-930, y/o Concepto técnico de evaluación de Tabla de Retención Documental – Empresas privadas de cumplen una función pública  4213100-FT-988, y/o Concepto técnico de evaluación de Tabla de Valoración Documental – Empresas privadas de cumplen una función pública.4213100-FT-1084._x000a_- 4 El procedimiento de Revisión y evaluación de las Tablas de Retención Documental –TRD y Tablas de Valoración Documental –TVD, para su convalidación por parte del Consejo Distrital de Archivos 2215100-PR-293 indica que el Director Distrital de Archivo de Bogotá, autorizado(a) por el Manual específico de funciones y competencias laborales, cada vez que se realice un concepto técnico de revisión y evaluación de TRD o TVD  Revisa la coherencia técnica y normativa de los tres (3) componentes (jurídico, histórico y archivístico) que contempla el concepto técnico  correspondiente y lo aprueba . La(s) fuente(s) de información utilizadas es(son) la normatividad vigente aplicable a los conceptos técnicos de revisión y evaluación de TRD y de TVD. En caso de evidenciar observaciones, desviaciones o diferencias, informa a través del sistema de gestión documental al profesional universitario para que realice los ajustes . De lo contrario, queda como evidencia Concepto Técnico de Evaluación de Tabla de Valoración Documental 4213100-FT-928,y/o Concepto Técnico de Evaluación de Tabla de Retención Documental 4213100-FT-930, y/o Concepto técnico de evaluación de Tabla de Retención Documental – Empresas privadas de cumplen una función pública  4213100-FT-988, y/o Concepto técnico de evaluación de Tabla de Valoración Documental – Empresas privadas de cumplen una función pública.4213100-FT-1084 ._x000a__x000a__x000a__x000a__x000a__x000a__x000a__x000a__x000a__x000a__x000a__x000a__x000a__x000a__x000a__x000a_"/>
    <s v="- Documentado_x000a_- Documentado_x000a_- Documentado_x000a_- Documentado_x000a__x000a__x000a__x000a__x000a__x000a__x000a__x000a__x000a__x000a__x000a__x000a__x000a__x000a__x000a__x000a_"/>
    <s v="- Continua_x000a_- Continua_x000a_- Continua_x000a_- Continua_x000a__x000a__x000a__x000a__x000a__x000a__x000a__x000a__x000a__x000a__x000a__x000a__x000a__x000a__x000a__x000a_"/>
    <s v="- Con registro_x000a_- Con registro_x000a_- Con registro_x000a_- Con registro_x000a__x000a__x000a__x000a__x000a__x000a__x000a__x000a__x000a__x000a__x000a__x000a__x000a__x000a__x000a__x000a_"/>
    <s v="- Preventivo_x000a_- Detectivo_x000a_- Preventivo_x000a_- Detectivo_x000a__x000a__x000a__x000a__x000a__x000a__x000a__x000a__x000a__x000a__x000a__x000a__x000a__x000a__x000a__x000a_"/>
    <s v="25%_x000a_15%_x000a_25%_x000a_15%_x000a__x000a__x000a__x000a__x000a__x000a__x000a__x000a__x000a__x000a__x000a__x000a__x000a__x000a__x000a__x000a_"/>
    <s v="- Manual_x000a_- Manual_x000a_- Manual_x000a_- Manual_x000a__x000a__x000a__x000a__x000a__x000a__x000a__x000a__x000a__x000a__x000a__x000a__x000a__x000a__x000a__x000a_"/>
    <s v="15%_x000a_15%_x000a_15%_x000a_15%_x000a__x000a__x000a__x000a__x000a__x000a__x000a__x000a__x000a__x000a__x000a__x000a__x000a__x000a__x000a__x000a_"/>
    <s v="40%_x000a_30%_x000a_40%_x000a_30%_x000a__x000a__x000a__x000a__x000a__x000a__x000a__x000a__x000a__x000a__x000a__x000a__x000a__x000a__x000a__x000a_"/>
    <s v="- 1 El mapa de riesgos del proceso Fortalecimiento de la Gestión Pública indica que el Director Distrital de Archivo de Bogotá, autorizado(a) por el Manual específico de funciones y competencias laborales, cada vez que se identifique la materialización del riesgo asigna un responsable diferente para realizar la revisión y evaluación de la Tabla de Retención Documental o Tabla de Valoración Documental asociada a la materialización del riesgo._x000a_- 2 El mapa de riesgos del proceso Fortalecimiento de la Gestión Pública indica que el Subdirector del Sistema Distrital de Archivos, autorizado(a) por el Director Distrital de Archivo de Bogotá, cada vez que se identifique la materialización del riesgo realiza nuevamente la revisión y evaluación de la Tabla de Retención Documental o Tabla de Valoración Documental asociada a la materialización del riesgo y emite el nuevo concepto técnico de TRD y TVD._x000a_- 3 El mapa de riesgos del proceso Fortalecimiento de la Gestión Pública indica que el Director Distrital de Archivo de Bogotá, autorizado(a) por el Manual específico de funciones y competencias laborales, cada vez que se identifique la materialización del riesgo remite a la entidad correspondiente el nuevo concepto técnico de TRD y TVD asociado a la materialización del riesgo  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_x000a_- 4 El mapa de riesgos del proceso Fortalecimiento de la Gestión Pública indica que el Director Distrital de Archivo de Bogotá, autorizado(a) por el Manual específico de funciones y competencias laborales, cada vez que se identifique la materialización del riesgo Informa la situación de materialización del riesgo relacionada con concepto técnico de TRD y TVD al Consejo Distrital de Archivo  de Bogotá._x000a_- 5 El mapa de riesgos del proceso Fortalecimiento de la Gestión Pública indica que el Subdirector del Sistema Distrital de Archivos, autorizado(a) por el Director Distrital de Archivo de Bogotá, cada vez que se identifique la materialización del riesgo realiza mesa técnica de trabajo para la revisión del concepto técnico de procesos de  contratación relacionado con la materialización del riesgo_x0009__x0009__x0009__x0009__x0009__x0009__x0009__x0009_._x000a_- 6 El mapa de riesgos del proceso Fortalecimiento de la Gestión Pública indica que el Director(a) Distrital de Archivo de Bogotá, autorizado(a) por el Manual específico de funciones y competencias laborales, cada vez que se identifique la materialización del riesgo realiza un alcance con un nuevo concepto técnico de procesos de contratación relacionado con la materialización del riesgo._x000a__x000a__x000a__x000a_"/>
    <s v="- Documentado_x000a_- Documentado_x000a_- Documentado_x000a_- Documentado_x000a_- Documentado_x000a_- Documentado_x000a__x000a__x000a__x000a_"/>
    <s v="- Continua_x000a_- Continua_x000a_- Continua_x000a_- Continua_x000a_- Continua_x000a_- Continua_x000a__x000a__x000a__x000a_"/>
    <s v="- Con registro_x000a_- Con registro_x000a_- Con registro_x000a_- Con registro_x000a_- Con registro_x000a_- Con registro_x000a__x000a__x000a__x000a_"/>
    <s v="- Correctivo_x000a_- Correctivo_x000a_- Correctivo_x000a_- Correctivo_x000a_- Correctivo_x000a_- Correctivo_x000a__x000a__x000a__x000a_"/>
    <s v="10%_x000a_10%_x000a_10%_x000a_10%_x000a_10%_x000a_10%_x000a__x000a__x000a__x000a_"/>
    <s v="- Manual_x000a_- Manual_x000a_- Manual_x000a_- Manual_x000a_- Manual_x000a_- Manual_x000a__x000a__x000a__x000a_"/>
    <s v="15%_x000a_15%_x000a_15%_x000a_15%_x000a_15%_x000a_15%_x000a__x000a__x000a__x000a_"/>
    <s v="25%_x000a_25%_x000a_25%_x000a_25%_x000a_25%_x000a_25%_x000a__x000a__x000a__x000a_"/>
    <s v="Muy baja (1)"/>
    <n v="3.5279999999999992E-2"/>
    <s v="Mayor (4)"/>
    <n v="0.8"/>
    <s v="Alto"/>
    <s v="El proceso estima que el riesgo se ubica en una zona alta, debido a que los controles establecidos son los adecuados y la calificación de los criterios es satisfactoria, ubicando el riesgo en la escala de probabilidad mas baja, y ante su materialización, podrían disminuirse los efectos, aplicando las acciones de contingencia, sin embargo, el impacto no disminuye en riesgos de corrupción.           "/>
    <s v="Reducir"/>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  PA230-011-531 Actualizar el procedimiento Revisión y evaluación de las Tablas de Retención Documental –TRD y Tablas de Valoración Documental –TVD, para su convalidación por parte del Consejo Distrital de Archivos 2215100-PR-293  fortaleciendo las actividades para mitigar el riesgo._x000a__x000a__x000a__x000a__x000a__x000a__x000a__x000a_________________x000a__x000a__x000a__x000a__x000a__x000a__x000a__x000a__x000a__x000a__x000a_"/>
    <s v="- Subdirección del Sistema Distrital de Archivos_x000a__x000a__x000a__x000a__x000a__x000a__x000a__x000a__x000a_________________x000a__x000a__x000a__x000a__x000a__x000a__x000a__x000a__x000a__x000a__x000a_"/>
    <s v="- Procedimiento Retención Documental –TRD y Tablas de Valoración Documental –TVD, para su convalidación por parte del Consejo Distrital de Archivos 2215100-PR-293 actualizado_x000a__x000a__x000a__x000a__x000a__x000a__x000a__x000a__x000a_________________x000a__x000a__x000a__x000a__x000a__x000a__x000a__x000a__x000a__x000a__x000a_"/>
    <s v="01/02/2023_x000a__x000a__x000a__x000a__x000a__x000a__x000a__x000a__x000a_________________x000a__x000a__x000a__x000a__x000a__x000a__x000a__x000a__x000a__x000a__x000a_"/>
    <s v="31/05/2023_x000a__x000a__x000a__x000a__x000a__x000a__x000a__x000a__x000a_________________x000a__x000a__x000a__x000a__x000a__x000a__x000a__x000a__x000a__x000a__x000a_"/>
    <s v="- Reportar el presunto hecho de 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al operador disciplinario, y a la Oficina Asesora de Planeación en el informe de monitoreo en caso que tenga fallo._x000a_- Asignar un responsable diferente para realizar la revisión y evaluación de la Tabla de Retención Documental o Tabla de Valoración Documental asociada a la materialización del riesgo_x000a_- Realizar nuevamente la revisión y evaluación de la Tabla de Retención Documental o Tabla de Valoración Documental asociada a la materialización del riesgo y emitir el nuevo concepto técnico de TRD y TVD_x000a_- Remitir a la entidad correspondiente el nuevo concepto técnico de TRD y TVD asociado a la materialización del riesgo  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_x000a_- Informar la situación de materialización del riesgo relacionada con concepto técnico de TRD y TVD al Consejo Distrital de Archivo  de Bogotá_x000a_- Realizar mesa técnica de trabajo para la revisión del concepto técnico de procesos de  contratación relacionado con la materialización del riesgo_x000a_- Realizar un alcance con un nuevo concepto técnico de procesos de contratación relacionado con la materialización del riesgo_x000a__x000a__x000a_- Actualizar el mapa de riesgos Fortalecimiento de la Gestión Pública"/>
    <s v="- Subsecretario(a) Distrital de Fortalecimiento Institucional_x000a_- Director(a) Distrital de Archivo de Bogotá_x000a_- Profesional(es) Universitario(s)_x000a_- Director(a) Distrital de Archivo de Bogotá_x000a_- Director(a) Distrital de Archivo de Bogotá_x000a_- Subdirector del Sistema Distrital de Archivos_x000a_- Director(a) Distrital de Archivo de Bogotá_x000a__x000a__x000a_- Subsecretario(a) Distrital de Fortalecimiento Institucional"/>
    <s v="- Notificación realizada del presunto hecho de 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al operador disciplinario, y reporte de monitoreo a la Oficina Asesora de Planeación en caso que el riesgo tenga fallo definitivo._x000a_- Correo electrónico de asignación de nuevo  responsable para realizar la revisión y evaluación de la Tabla de Retención Documental o Tabla de Valoración Documental asociada a la materialización del riesgo_x000a_- Concepto Técnico de Evaluación de Tabla de Valoración Documental o Concepto Técnico Evaluación de Tabla de Retención Documental ajustado._x000a_- Oficio o memorando de envío del concepto técnico de evaluación de la TRD o TVD, ajustado_x000a_- Acta de sesión del Consejo Distrital de Archivo  de Bogotá_x000a_- Evidencia de reunión 2213100-FT-449 de mesa técnica_x000a_- Concepto técnico de alcance de procesos de contratación_x000a__x000a__x000a_- Mapa de riesgo  Fortalecimiento de la Gestión Pública, actualizado."/>
    <d v="2019-01-31T00:00:00"/>
    <s v="Identificación del riesgo_x000a_Análisis antes de controles_x000a_Análisis de controles_x000a_Análisis después de controles_x000a_Tratamiento del riesgo"/>
    <s v="Creación del Riesgo"/>
    <d v="2019-05-09T00:00:00"/>
    <s v="_x000a_Análisis antes de controles_x000a_Análisis de controles_x000a_Análisis después de controles_x000a_Tratamiento del riesgo"/>
    <s v="Se ajustó el nombre del riesgo_x000a_Se realizó la valoración antes y después de controles frente a frecuencia e impacto._x000a_Se incluyen controles detectivos frente al riesgo._x000a_Se propuso un plan de contingencia frente a la materialización del riesgo."/>
    <d v="2020-03-26T00:00:00"/>
    <s v="Identificación del riesgo_x000a__x000a__x000a__x000a_Tratamiento del riesgo"/>
    <s v="Se ajusto actividad clave de acuerdo al ajuste realizado en la caracterización del proceso con relación al cambio de nombre del procedimiento._x000a_Se realizó la calificación de la probabilidad del riesgo por frecuencia._x000a_Se ajustó la valoración obtenida antes y después de controles, de acuerdo con el resultado obtenido._x000a_Se ajustó la descripción de las actividades de control de acuerdo al ajuste realizado en los puntos de control de los procedimientos._x000a_Se ajustaron las fechas de terminación de las acciones acorde con las fechas del aplicativo SIG."/>
    <d v="2020-12-04T00:00:00"/>
    <s v="_x000a__x000a__x000a__x000a_Tratamiento del riesgo"/>
    <s v="Se incluyen en el SIG nuevas acciones preventivas para el año 2021."/>
    <d v="2021-02-22T00:00:00"/>
    <s v="Identificación del riesgo_x000a__x000a_Análisis de controles_x000a__x000a_Tratamiento del riesgo"/>
    <s v="Se retiraron los controles detectivos de auditorías._x000a_Se realizó reprogramación de las fechas de inicio de las acciones de tratamiento definidas para la vigencia 2021._x000a_Se modificó la asociación del riesgo a proyectos de inversión, seleccionando la opción &quot;Sin asociación a los proyectos de inversión&quot;_x000a_Se incluyo la acción de tratamiento definida en la vigencia del 2020 para fortalecer la gestión del riesgo según la valoración, con la fecha de finalización modificada, de acuerdo a la reprogramación realizada en el aplicativo SIG, con fecha de finalización en la vigencia del 2021."/>
    <d v="2021-09-09T00:00:00"/>
    <s v="_x000a__x000a__x000a__x000a_Tratamiento del riesgo"/>
    <s v="Se modifica la fecha de finalización de la acción preventiva número 12, conforme a la fecha de finalización reprogramada en el aplicativo SIG"/>
    <d v="2021-12-16T00:00:00"/>
    <s v="Identificación del riesgo_x000a_Análisis antes de controles_x000a_Análisis de controles_x000a_Análisis después de controles_x000a_Tratamiento del riesgo"/>
    <s v="Se actualiza el contexto de la gestión del proceso. _x000a_Se ajusta la identificación del riesgo, delimitando el alcance frente a los conceptos técnicos solo para los conceptos de contratación; especificando los conceptos de revisión y evaluación de TRD y TVD y se eliminan del alcance lo correspondiente a informes, teniendo en cuanta que no aplican para el riesgo.  _x000a_Se ajustó la redacción y evaluación de los controles según los criterios definidos. _x000a_Se incluyeron los controles correctivos. _x000a_Se ajustaron las acciones de contingencia. _x000a_Se definieron acciones de tratamiento."/>
    <d v="2022-02-07T00:00:00"/>
    <s v="_x000a__x000a__x000a__x000a_Tratamiento del riesgo"/>
    <s v="Se modifica la acción de tratamiento del riesgo, teniendo en cuenta que la circular de vistos buenos a procesos de contratación en gestión documental y archivos es un producto directamente  relacionado con el punto de control correspondiente al que está asociado. La acción inicial &quot;Desarrollar dentro del nuevo modelo de asistencia técnica líneas argumentativas y acuerdos de servicios en materia contractual relacionadas con actividades de gestión documental, donde se emitirán las especificaciones técnicas a tener en cuenta por las entidades y por los equipos interdisciplinarios de la DDAB&quot; se elimina, ya que es una acción que contempla varias líneas argumentativas con un alcance mayor a los controles definidos para el riesgo de corrupción."/>
    <d v="2022-06-09T00:00:00"/>
    <s v="_x000a__x000a__x000a__x000a_Tratamiento del riesgo"/>
    <s v="Se modifica la acción de tratamiento del riesgo, teniendo en cuenta que se va a realizar actualización del articulo 24 del Decreto 514 de 2006, por lo cual no se podría generar una circular con el articulo vigente y al tener un control de legalidad, en  los tiempos estipulados no se daría cumplimiento a la acción. "/>
    <d v="2022-12-02T00:00:00"/>
    <s v="Identificación del riesgo_x000a__x000a__x000a__x000a_Tratamiento del riesgo"/>
    <s v="&quot;Se asocia el riesgo al nuevo Mapa de procesos de la Secretaría General. _x000a_Se plantean acciones de tratamiento para el fortalecimiento del riesgo.&quot;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a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a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a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
    <s v=""/>
    <s v="_x000a__x000a__x000a__x000a_"/>
    <s v=""/>
    <s v=""/>
    <s v="_x000a__x000a__x000a__x000a_"/>
    <s v=""/>
  </r>
  <r>
    <x v="3"/>
    <s v="Gestionar la contratación de bienes, servicios y obras, mediante el desarrollo de procesos contractuales transparentes y conforme a la normativa legal vigente, para satisfacer las necesidades de contratación de las dependencias de la Secretaría General de la Alcaldía Mayor de Bogotá, para el cumplimento de sus metas y objetivos."/>
    <s v="Inicia con la identificación y consolidación de las necesidades de bienes, servicios u obras, continúa con la ejecución de las acciones de la gestión precontractual, contractual y post- contractual, y termina con la verificación del cumplimiento de los contratos y convenios celebrados."/>
    <s v="Director(a) de Contratación"/>
    <s v="Apoyo"/>
    <s v="Gestionar los Procesos Contractuales_x000a_Fase (propósito): Fortalecer la gestión corporativa, jurídica y la estrategia de comunicación conforme con las necesidades de la operación misional de la Entidad."/>
    <n v="134"/>
    <s v="FI-C018"/>
    <s v="Posibilidad de afectación reputacional por pérdida de la confianza ciudadana en la gestión contractual de la Entidad, debido a decisiones ajustadas a intereses propios o de terceros durante la etapa precontractual con el fin de celebrar un contrato"/>
    <x v="0"/>
    <s v="Fraude interno"/>
    <s v="No"/>
    <s v="- Debilidad de las estrategias de sensibilización y apropiación de las normas, directrices, modelos y sistemas_x000a_- Alta rotación de personal generando retrasos en la curva de aprendizaje._x000a_- Falta de pericia  técnica, financiera y jurídica en la estructuración de los documentos y estudios previos por parte de las áreas técnicas._x000a_- Falta de aplicación de guías, manuales y procedimientos por parte de las áreas técnicas enfocados a la estructuración y/o revisión de documentos en la etapa precontractual, contractual y postcontractual_x000a_- Falta de valores y sentido pertenencia de los servidores públicos que laboran en la entidad_x000a_- Intereses propios o de terceros para cometer actos de corrupción a cambio de dinero_x000a_- Utilización de la jerarquía y de la autoridad para desviar u omitir los procedimientos al interior de la entidad_x000a__x000a__x000a_"/>
    <s v="- Constante actualización de directrices Nacionales y Distritales que no surten suficientes procesos de socialización. _x000a_- Dificultades en la gestión por la respuesta de requerimientos dispendiosos por parte de entes de control, etc., lo que impide una gestión oportuna a los temas que se están desarrollando en la etapa precontractual, contractual y postcontractual._x000a_- Presiones o motivaciones individuales, sociales o colectivas que inciten a realizar conductas contrarias al deber ser_x000a__x000a__x000a__x000a__x000a__x000a__x000a_"/>
    <s v="- Sanción por parte de un ente de control u otro ente regulador._x000a_- Pérdida de credibilidad en los procesos de contratación que adelanta la Secretaría General._x000a_- Incumplimiento de las metas y objetivos institucionales, afectando el cumplimiento en la metas regionales._x000a_- Interrupción de las labores del proceso en pro del ajuste de los documentos y estudios previos._x000a_- Detrimento patrimonial  por deficiencias en las estimación del costo total del proceso contractual._x000a__x000a__x000a__x000a__x000a_"/>
    <s v="3. Consolidar una gestión pública eficiente, a través del desarrollo de capacidades institucionales, para contribuir a la generación de valor público."/>
    <s v="- -- Ningún trámite y/o procedimiento administrativo_x000a__x000a_"/>
    <s v="- Todos los procesos en el Sistema de Gestión de Calidad_x000a__x000a__x000a__x000a_"/>
    <s v="16. Paz, justicia e instituciones sólidas"/>
    <s v="- 7873 Fortalecimiento de la capacidad institucional de la Secretaría General_x000a__x000a__x000a__x000a_"/>
    <s v="Muy baja (1)"/>
    <n v="0.2"/>
    <s v="Catastrófico (5)"/>
    <s v="Mayor (4)"/>
    <s v="Mayor (4)"/>
    <s v="Moderado (3)"/>
    <s v="Leve (1)"/>
    <s v="Catastrófico (5)"/>
    <s v="Catastrófico (5)"/>
    <n v="1"/>
    <s v="Extremo"/>
    <s v="Se determina la probabilidad (1Muy baja) ya que el riesgo no se ha presentado en los últimos cuatro años. El impacto (5 catastrófico) obedece a que de materializarse el riesgo, se estaría incumpliendo con los principios de la contratación estatal y la selección objetiva de los posibles proveedores de bienes, obras o servicios, afectando la transparencia de dichos procesos."/>
    <s v="- 1 Los procedimientos 4231000-PR-284 &quot;Mínima cuantía&quot;, 4231000-PR-339 &quot;Selección Pública de Oferentes&quot;, 4231000-PR-338 &quot;Agregación de Demanda&quot; y 4231000-PR-156 &quot;Contratación Directa&quot; indica que el Profesional de la Dirección de Contratación, autorizado(a) por el Director de contratación, cada vez que se radique una solicitud de contratación en cualquier modalidad de selección verifica que la solicitud de contratación cumpla con los requisitos legales y que cuente con  hoja de verificación y control de documentos aplicable a cada procedimiento (4231000-FT-959,  4231000-FT-962) o 2211200-FT-358) y se ajuste a la modalidad de selección y al Manual de Contratación, Supervisión e  Interventoría (211200-MA-011). La(s) fuente(s) de información utilizadas es(son) Formato Único de Solicitud de Contratación   (2211200-FT-194), requisitos legales, hoja de verificación y control de documentos para procesos de selección y/o contratación directa (4231000-FT-959,  4231000-FT-962 o 2211200-FT-358)_x0009_ _x0009_. En caso de evidenciar observaciones, desviaciones o diferencias, o de requerir ajustes  menores a los estudios y documentos previos, se procede al envío de las observaciones correspondientes a través de correo electrónico a la dependencia solicitante y se registran en la base denominada &quot;modelo de seguimiento de la gestión contractual&quot;; en el evento que se requieran ajustes sustanciales a los estudios y documentos previos, se procede a la devolución de los documentos mediante memorando informando la no viabilidad del trámite y se registran en  la base denominada &quot;modelo de seguimiento de la gestión contractual&quot;. De lo contrario, se continua con el proceso contractual y publicación en el SECOP, en donde quedará publicada la constancia de verificación de la hoja de verificación y control de documentos aplicable a cada procedimiento (4231000-FT-959,  4231000-FT-962) o 2211200-FT-358) así como el flujo de aprobación del mismo en dicha plataforma._x000a_- 2 Los procedimientos 4231000-PR-284 &quot;Mínima cuantía&quot;, 4231000-PR-339 &quot;Selección Pública de Oferentes&quot;, 4231000-PR-338 &quot;Agregación de Demanda&quot; y 4231000-PR-156 &quot;Contratación Directa&quot;  indica que el Comité de Contratación, autorizado(a) por la(el) Secretaria(o) General, cada vez que se  adelante un proceso de contratación e cualquier modalidad de selección, conforme a la Resolución 204 de 2020 &quot; Por medio de la cual se delega la ordenación del gasto y competencias propia de la actividad contractual, así como el ejercicio de otras funciones&quot; verifica que el proceso es necesario, adecuado y  que se ajuste a los objetivos institucionales así como a los  requerimientos de la norma de conformidad con las presentaciones o documentación adicional remitida para el desarrollo del Comité de Contratación por parte de las áreas solicitantes. La(s) fuente(s) de información utilizadas es(son) presentación del proceso ante el Comité de Contratación y/o documentación adicional remitida por partes de las áreas técnicas. En caso de evidenciar observaciones, desviaciones o diferencias, se solicitan ajustes por parte del Comité de Contratación las cuales quedan registradas en las actas de Comité de Contratación. De lo contrario, se registra en el acta de Comité de  Contratación la votación positiva de cada proceso de contratación para continuar con el trámite precontractual y contractual._x000a_- 3 Los procedimientos 4231000-PR-284 &quot;Mínima cuantía&quot;, 4231000-PR-339 &quot;Selección Pública de Oferentes&quot;, 4231000-PR-338 &quot;Agregación de Demanda&quot; y 4231000-PR-156 &quot;Contratación Directa&quot; indica que el Profesional de la Dirección de Contratación, autorizado(a) por el Director de contratación, cada vez que se radique una solicitud de contratación en cualquier modalidad de selección verifica que la solicitud de contratación cumpla con los requisitos legales y que cuente con  hoja de verificación y control de documentos aplicable a cada procedimiento (4231000-FT-959,  4231000-FT-962) o 2211200-FT-358) y se ajuste a la modalidad de selección y al Manual de Contratación, Supervisión e  Interventoría (211200-MA-011). La(s) fuente(s) de información utilizadas es(son) Formato Único de Solicitud de Contratación   (2211200-FT-194), requisitos legales, hoja de verificación y control de documentos para procesos de selección y/o contratación directa (4231000-FT-959,  4231000-FT-962 o 2211200-FT-358)_x0009_ _x0009_. En caso de evidenciar observaciones, desviaciones o diferencias, o de requerir ajustes  menores a los estudios y documentos previos, se procede al envío de las observaciones correspondientes a través de correo electrónico a la dependencia solicitante y se registran en la base denominada &quot;modelo de seguimiento de la gestión contractual&quot;; en el evento que se requieran ajustes sustanciales a los estudios y documentos previos, se procede a la devolución de los documentos mediante memorando informando la no viabilidad del trámite y se registran en  la base denominada &quot;modelo de seguimiento de la gestión contractual&quot;. De lo contrario, se continua con el proceso contractual y publicación en el SECOP, en donde quedará publicada la constancia de verificación de la hoja de verificación y control de documentos aplicable a cada procedimiento (4231000-FT-959,  4231000-FT-962) o 2211200-FT-358) así como el flujo de aprobación del mismo en dicha plataforma._x000a__x000a__x000a__x000a__x000a__x000a__x000a__x000a__x000a__x000a__x000a__x000a__x000a__x000a__x000a__x000a__x000a_"/>
    <s v="- Documentado_x000a_- Documentado_x000a_- Documentado_x000a__x000a__x000a__x000a__x000a__x000a__x000a__x000a__x000a__x000a__x000a__x000a__x000a__x000a__x000a__x000a__x000a_"/>
    <s v="- Continua_x000a_- Continua_x000a_- Continua_x000a__x000a__x000a__x000a__x000a__x000a__x000a__x000a__x000a__x000a__x000a__x000a__x000a__x000a__x000a__x000a__x000a_"/>
    <s v="- Con registro_x000a_- Con registro_x000a_- Con registro_x000a__x000a__x000a__x000a__x000a__x000a__x000a__x000a__x000a__x000a__x000a__x000a__x000a__x000a__x000a__x000a__x000a_"/>
    <s v="- Preventivo_x000a_- Preventivo_x000a_- Detectivo_x000a__x000a__x000a__x000a__x000a__x000a__x000a__x000a__x000a__x000a__x000a__x000a__x000a__x000a__x000a__x000a__x000a_"/>
    <s v="25%_x000a_25%_x000a_15%_x000a__x000a__x000a__x000a__x000a__x000a__x000a__x000a__x000a__x000a__x000a__x000a__x000a__x000a__x000a__x000a__x000a_"/>
    <s v="- Manual_x000a_- Manual_x000a_- Manual_x000a__x000a__x000a__x000a__x000a__x000a__x000a__x000a__x000a__x000a__x000a__x000a__x000a__x000a__x000a__x000a__x000a_"/>
    <s v="15%_x000a_15%_x000a_15%_x000a__x000a__x000a__x000a__x000a__x000a__x000a__x000a__x000a__x000a__x000a__x000a__x000a__x000a__x000a__x000a__x000a_"/>
    <s v="40%_x000a_40%_x000a_30%_x000a__x000a__x000a__x000a__x000a__x000a__x000a__x000a__x000a__x000a__x000a__x000a__x000a__x000a__x000a__x000a__x000a_"/>
    <s v="- 1 El mapa de riesgos del proceso Gestión de Contratación indica que el Director(a) de Contratación, autorizado(a) por Resolución 160 de 2019 &quot;Por la cual se modifica el Manual Especifico de Funciones y Competencias Laborales para los empleos de la planta de personal de la Secretaría General- Alcaldía Mayor de Bogotá, cada vez que se identifique la materialización del riesgo asigna nuevos profesionales para reevaluar el proceso de selección técnica, jurídica y financieramente, con el fin que adelanten un análisis a fin de tomar decisiones respecto a adelantar o no, un nuevo proceso de contratación._x000a_- 2 El mapa de riesgos del proceso Gestión de Contratación indica que el Director(a) de Contratación, autorizado(a) por Resolución 160 de 2019 &quot;Por la cual se modifica el Manual Especifico de Funciones y Competencias Laborales para los empleos de la planta de personal de la Secretaría General- Alcaldía Mayor de Bogotá, cada vez que se identifique la materialización del riesgo toma las medidas jurídicas y/o administrativas que permitan el restablecimiento de la situación generada por la materialización del riesgo._x000a__x000a__x000a__x000a__x000a__x000a__x000a__x000a_"/>
    <s v="- Documentado_x000a_- Documentado_x000a__x000a__x000a__x000a__x000a__x000a__x000a__x000a_"/>
    <s v="- Continua_x000a_- Continua_x000a__x000a__x000a__x000a__x000a__x000a__x000a__x000a_"/>
    <s v="- Con registro_x000a_- Con registro_x000a__x000a__x000a__x000a__x000a__x000a__x000a__x000a_"/>
    <s v="- Correctivo_x000a_- Correctivo_x000a__x000a__x000a__x000a__x000a__x000a__x000a__x000a_"/>
    <s v="10%_x000a_10%_x000a__x000a__x000a__x000a__x000a__x000a__x000a__x000a_"/>
    <s v="- Manual_x000a_- Manual_x000a__x000a__x000a__x000a__x000a__x000a__x000a__x000a_"/>
    <s v="15%_x000a_15%_x000a__x000a__x000a__x000a__x000a__x000a__x000a__x000a_"/>
    <s v="25%_x000a_25%_x000a__x000a__x000a__x000a__x000a__x000a__x000a__x000a_"/>
    <s v="Muy baja (1)"/>
    <n v="5.04E-2"/>
    <s v="Catastrófico (5)"/>
    <n v="1"/>
    <s v="Extremo"/>
    <s v="Se determina la probabilidad (1 muy baja) ya que la ejecución de los controles han evitado la materialización del riesgo. El impacto se mantiene en (5 catastrófico) ya que los riesgos de corrupción no se desplazan en la escala de impacto. Es probable que los oferentes que se presenten a los procesos de selección, cumplan con los criterios técnicos, jurídicos y financieros establecidos, por lo cual no es posible detectar con facilidad el direccionamiento hacia un tercero. De presentarse, es posible que no se obtenga la calidad del producto o servicio esperado."/>
    <s v="Reducir"/>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 PA230-017-537 Desarrollar dos (2) jornadas de socializaciones y/o talleres con los enlaces contractuales de cada dependencia sobre la estructuración de estudios y documentos previos así como lo referido al análisis del sector y estudios de mercado en el proceso de contratación._x000a__x000a__x000a__x000a__x000a__x000a__x000a__x000a__x000a__x000a_________________x000a__x000a__x000a__x000a__x000a__x000a__x000a__x000a__x000a__x000a__x000a_"/>
    <s v="- Director de Contratación_x000a__x000a__x000a__x000a__x000a__x000a__x000a__x000a__x000a__x000a_________________x000a__x000a__x000a__x000a__x000a__x000a__x000a__x000a__x000a__x000a__x000a_"/>
    <s v="- Registros de asistencia a la  jornada de socialización y/o taller _x000a__x000a__x000a__x000a__x000a__x000a__x000a__x000a__x000a__x000a_________________x000a__x000a__x000a__x000a__x000a__x000a__x000a__x000a__x000a__x000a__x000a_"/>
    <s v="01/02/2023_x000a__x000a__x000a__x000a__x000a__x000a__x000a__x000a__x000a__x000a_________________x000a__x000a__x000a__x000a__x000a__x000a__x000a__x000a__x000a__x000a__x000a_"/>
    <s v="31/05/2023_x000a__x000a__x000a__x000a__x000a__x000a__x000a__x000a__x000a__x000a_________________x000a__x000a__x000a__x000a__x000a__x000a__x000a__x000a__x000a__x000a__x000a_"/>
    <s v="- Reportar el presunto hecho de Posibilidad de afectación reputacional por pérdida de la confianza ciudadana en la gestión contractual de la Entidad, debido a decisiones ajustadas a intereses propios o de terceros durante la etapa precontractual con el fin de celebrar un contrato al operador disciplinario, y a la Oficina Asesora de Planeación en el informe de monitoreo en caso que tenga fallo._x000a_- Asignar nuevos profesionales para  reevaluar el proceso de selección técnica, jurídica y financieramente, con el fin que adelanten un análisis a fin de tomar decisiones respecto a adelantar o no, un nuevo proceso de contratación._x000a_- Tomar las medidas jurídicas y/o administrativas que permitan el restablecimiento de la situación generada por la materialización del riesgo._x000a__x000a__x000a__x000a__x000a__x000a__x000a_- Actualizar el mapa de riesgos Gestión de Contratación"/>
    <s v="- Director(a) de Contratación_x000a_- Director(a) de Contratación_x000a_- Director(a) de Contratación_x000a__x000a__x000a__x000a__x000a__x000a__x000a_- Director(a) de Contratación"/>
    <s v="- Notificación realizada del presunto hecho de Posibilidad de afectación reputacional por pérdida de la confianza ciudadana en la gestión contractual de la Entidad, debido a decisiones ajustadas a intereses propios o de terceros durante la etapa precontractual con el fin de celebrar un contrato al operador disciplinario, y reporte de monitoreo a la Oficina Asesora de Planeación en caso que el riesgo tenga fallo definitivo._x000a_- Informe de análisis técnico, jurídico y financiero del proceso de selección en donde se materializó el riesgo, que soporta las decisiones de adelantar o no  un nuevo proceso de contratación._x000a_- Documento de medida jurídicas y/o administrativas que permitan el restablecimiento de la situación generada por la materialización del riesgo._x000a__x000a__x000a__x000a__x000a__x000a__x000a_- Mapa de riesgo  Gestión de Contratación, actualizado."/>
    <d v="2019-01-31T00:00:00"/>
    <s v="Identificación del riesgo_x000a_Análisis antes de controles_x000a_Análisis de controles_x000a_Análisis después de controles_x000a_Tratamiento del riesgo"/>
    <s v="Creación del mapa de riesgos del proceso."/>
    <d v="2019-05-08T00:00:00"/>
    <s v="Identificación del riesgo_x000a_Análisis antes de controles_x000a_Análisis de controles_x000a_Análisis después de controles_x000a_Tratamiento del riesgo"/>
    <s v="Se realizó un cambio en el nombre del riesgo, de acuerdo con la nueva metodología que incluye distintas categorías._x000a_Se realizó la valoración antes de controles, teniendo en cuenta frecuencia y el impacto._x000a_Se fortalecieron los controles de acuerdo con la probabilidad de materialización del riesgo._x000a_Se propuso un plan de mejoramiento que conlleva a una mitigación oportuna del riesgo._x000a_Se propuso un plan de contingencia frente a la materialización del riesgo. "/>
    <d v="2019-10-17T00:00:00"/>
    <s v="_x000a__x000a__x000a__x000a_Tratamiento del riesgo"/>
    <s v="Se actualiza la fecha de terminación del plan de mejoramiento (AP 18), teniendo en cuenta las fechas establecidas en el aplicativo SIG."/>
    <d v="2020-03-27T00:00:00"/>
    <s v="Identificación del riesgo_x000a__x000a_Análisis de controles_x000a__x000a_Tratamiento del riesgo"/>
    <s v="Se dio precisión sobre la actividad clave en la identificación del riesgo_x000a_Se identificó el proyecto de inversión posiblemente afectado con la posible materialización del riesgo_x000a_Se ajusto la calificación del diseño de control_x000a_Se incluyen perspectivas para los efectos(consecuencias) identificados_x000a_Se realiza la calificación del impacto del riesgo mediante al botón &quot;perspectivas de impacto&quot;._x000a_Se ajusta la penalización para los controles que requieren fortalecerse según el atributo de responsabilidad, ya que se incorporarán en los procedimientos que lo requieren._x000a_Se sustraen las acciones ejecutadas a 2019._x000a_Se identifica la necesidad de reducir el riesgo, por tanto se identifica y se formula el plan de tratamiento, consistente en dos acciones preventivas"/>
    <d v="2020-07-10T00:00:00"/>
    <s v="Identificación del riesgo_x000a__x000a__x000a__x000a_"/>
    <s v="Se realizó el cambio de operativo a cumplimiento, teniendo en cuenta la finalidad y enfoque de la supervisión; ya que no solo incluye, la vigilancia del cumplimiento contractual, sino que busca proteger la moralidad administrativa, de prevenir la ocurrencia de actos de corrupción y de tutelar la transparencia de la actividad contractual. _x000a__x000a_Así mismo, se puede establecer en la descripción de los riesgos (3), (4), (5) y (6) no solo acciones de carácter eminentemente operativo, sino también administrativo, técnico, financiero, y de cumplimiento normativo; para lo cual debe ser descrito con suficiencia dentro del marco de una tipología de riesgo de cumplimiento._x000a__x000a_Finalmente, la contratación estatal es el cumplimiento de los fines estatales; la continua y eficiente prestación de los servicios públicos y la efectividad de los derechos de los administrados tal y como lo consagra el Artículo 3 de la Ley 80 de 1993 que establece: “DE LOS FINES DE LA CONTRATACION ESTATAL. Los servidores públicos tendrán en consideración que al celebrar contratos y con la ejecución de los mismos, las entidades buscan el cumplimiento de los fines estatales, la continua y eficiente prestación de los servicios públicos y la efectividad de los derechos e intereses de los administrados que colaboran con ellas en la consecución de dichos fines. Los particulares, por su parte, tendrán en cuenta al celebrar y ejecutar contratos con las entidades estatales que, además de la obtención de utilidades cuya protección garantiza el Estado, colaboran con ellas en el logro de sus fines y cumplen una función social que, como tal, implica obligaciones”."/>
    <d v="2020-09-10T00:00:00"/>
    <s v="_x000a__x000a_Análisis de controles_x000a__x000a_"/>
    <s v="Se incluyó en la evidencia del control la &quot;Hoja de verificación y control de documentos para procesos de selección de oferentes 4231000-FT-959&quot; estipulada en los procedimientos de  4231000-PR-284 &quot;Mínima cuantía&quot; y 4231000-PR-339 &quot;Selección Pública de Oferentes&quot;"/>
    <d v="2020-12-04T00:00:00"/>
    <s v="_x000a_Análisis antes de controles_x000a_Análisis de controles_x000a__x000a_Tratamiento del riesgo"/>
    <s v="Se adelantó el análisis de los controles, pasando de &quot;MODERADO&quot; a fuerte, teniendo en cuenta que en 2020 se encontraba un control débil al no estar documentado en el procedimiento. Nos obstante se actualizó el procedimiento y a la fecha se encuentra documentado, por lo que pasa a  ser &quot;FUERTE&quot;_x000a_Se actualizan las actividades de tratamiento de los riesgos para 2021"/>
    <d v="2021-02-22T00:00:00"/>
    <s v="Identificación del riesgo_x000a__x000a_Análisis de controles_x000a__x000a_Tratamiento del riesgo"/>
    <s v="Se modificó la asociación del riesgo al proyecto de inversión específico, que se puede afectar posiblemente, en caso de materializarse el riesgo. _x000a_Se retiraron los controles detectivos de la auditoría de gestión y de calidad del riesgo en los controles detectivos_x000a_Se realizó reprogramación de las fechas de inicio de las acciones de tratamiento definidas para la vigencia 2021_x000a_Se incluyeron las acciones de tratamiento  definidas en  la vigencia del 2020 para fortalecer la gestión del riesgo según la valoración, con la fecha de finalización modificada,  de acuerdo a la reprogramación realizada en el aplicativo SIG, con fecha de finalización en la vigencia del 2021._x000a_"/>
    <d v="2021-12-15T00:00:00"/>
    <s v="Identificación del riesgo_x000a_Análisis antes de controles_x000a_Análisis de controles_x000a_Análisis después de controles_x000a_Tratamiento del riesgo"/>
    <s v="Se actualiza el contexto de la gestión del proceso._x000a_Se ajusta la identificación del riesgo, ampliando el alcance a los procesos disciplinarios ordinarios._x000a_Se incluye el riesgo errores (fallas o deficiencias) en la conformación del expediente disciplinario, junto con sus controles y demás características._x000a_Se define la probabilidad por frecuencia._x000a_Se ajustó la calificación del impacto._x000a_Se ajustó la redacción y evaluación de los controles según los criterios definidos._x000a_Se incluyeron los controles correctivos_x000a_Se ajustaron las acciones de contingencia._x000a_Se definieron acciones de tratamiento."/>
    <d v="2022-08-24T00:00:00"/>
    <s v="_x000a__x000a__x000a__x000a_Tratamiento del riesgo"/>
    <s v="Se realiza reprogramación del cumplimiento de la acción 2 &quot;(AP# 114 Aplicativo CHIE) Adelantar la actualización de la 4231000-GS-081-Guía para la estructuración de estudios previos&quot; la cual queda para cumplimiento el 31/08/2022."/>
    <d v="2022-12-02T00:00:00"/>
    <s v="Identificación del riesgo_x000a__x000a__x000a__x000a_Tratamiento del riesgo"/>
    <s v="Se ajustó la actividad clave del riesgo de conformidad con la caracterización del proceso &quot;Gestión de contratación&quot;. _x000a_Se incluyó una acción de tratamiento del riesgo  para la vigencia  2023"/>
    <s v=""/>
    <s v="_x000a__x000a__x000a__x000a_"/>
    <s v=""/>
  </r>
  <r>
    <x v="3"/>
    <s v="Gestionar la contratación de bienes, servicios y obras, mediante el desarrollo de procesos contractuales transparentes y conforme a la normativa legal vigente, para satisfacer las necesidades de contratación de las dependencias de la Secretaría General de la Alcaldía Mayor de Bogotá, para el cumplimento de sus metas y objetivos."/>
    <s v="Inicia con la identificación y consolidación de las necesidades de bienes, servicios u obras, continúa con la ejecución de las acciones de la gestión precontractual, contractual y post- contractual, y termina con la verificación del cumplimiento de los contratos y convenios celebrados."/>
    <s v="Director(a) de Contratación"/>
    <s v="Apoyo"/>
    <s v="Desarrollar las actividades de Interventoría y/o supervisión"/>
    <n v="135"/>
    <s v="FI-C019"/>
    <s v="Posibilidad de afectación económica (o presupuestal) por fallo en firme de detrimento patrimonial por parte de entes de control, debido a  la realización de cobros indebidos durante la ejecución del contrato con el propósito de no evidenciar un posible incumplimiento de las obligaciones contractuales"/>
    <x v="0"/>
    <s v="Fraude interno"/>
    <s v="No"/>
    <s v="- Debilidad de las estrategias de sensibilización y apropiación de las normas, directrices, modelos y sistemas_x000a_- Alta rotación de personal generando retrasos en la curva de aprendizaje._x000a_- Debilidades en la adopción de los lineamientos y procedimientos existentes que en materia de supervisión se han dado._x000a_- Falta de conocimiento en el manejo de las herramientas contractuales existentes para adelantar los procesos y hacer seguimiento a los contratos que celebre la entidad._x000a_- Falta de valores y sentido pertenencia de los servidores públicos que laboran en la entidad_x000a_- Intereses propios o de terceros para cometer actos de corrupción a cambio de dinero_x000a_- Utilización de la jerarquía y de la autoridad para desviar u omitir los procedimientos al interior de la entidad_x000a__x000a__x000a_"/>
    <s v="- Constante actualización de directrices Nacionales y Distritales que no surten suficientes procesos de socialización. _x000a_- Dificultades en la gestión por la respuesta de requerimientos dispendiosos por parte de entes de control, etc., lo que impide una gestión oportuna a los temas que se están desarrollando en la etapa precontractual, contractual y postcontractual._x000a_- Presiones o motivaciones individuales, sociales o colectivas que inciten a realizar conductas contrarias al deber ser_x000a__x000a__x000a__x000a__x000a__x000a__x000a_"/>
    <s v="- Sanción por parte de un ente de control u otro ente regulador._x000a_- Pérdida de credibilidad en los procesos de contratación que adelanta la Secretaría General._x000a_- Incumplimiento de las metas y objetivos institucionales, afectando el cumplimiento en la metas regionales._x000a_- Interrupción de las labores del proceso en pro del ajuste de los documentos y estudios previos._x000a_- Detrimento patrimonial por la utilización de recursos financieros para pagar servicios o productos que no cumplen con los requisitos técnicos solicitados en el marco de la ejecución del contrato_x000a__x000a__x000a__x000a__x000a_"/>
    <s v="3. Consolidar una gestión pública eficiente, a través del desarrollo de capacidades institucionales, para contribuir a la generación de valor público."/>
    <s v="- -- Ningún trámite y/o procedimiento administrativo_x000a__x000a_"/>
    <s v="- Todos los procesos en el Sistema de Gestión de Calidad_x000a__x000a__x000a__x000a_"/>
    <s v="Sin asociación"/>
    <s v="- No aplica_x000a__x000a__x000a__x000a_"/>
    <s v="Muy baja (1)"/>
    <n v="0.2"/>
    <s v="Catastrófico (5)"/>
    <s v="Mayor (4)"/>
    <s v="Mayor (4)"/>
    <s v="Moderado (3)"/>
    <s v="Leve (1)"/>
    <s v="Catastrófico (5)"/>
    <s v="Catastrófico (5)"/>
    <n v="1"/>
    <s v="Extremo"/>
    <s v="Se determina la probabilidad (1 muy baja) ya que el riesgo no se ha materializado en los últimos 4 años. El impacto (5 catastrófico) obedece a que de materializarse el riesgo, se estaría incumpliendo con los principios de la contratación estatal y se afecta directamente los recursos invertidos para el mejoramiento de la gestión de la entidad."/>
    <s v="- 1 El procedimiento 4231000-PR-195 &quot;Interventoría y/o supervisión&quot;, en el Manual de Contratación , Supervisión e Interventoría de la Secretaría General de la Alcaldía Mayor de Bogotá D.C. adoptado por medio de la Resolución 257 del 22 de junio de 2018 y la Guía de buenas prácticas en supervisión e interventoría  indica que el Supervisor del Contrato o Convenio, autorizado(a) por el Ordenador del Gasto, cada vez que se requiera hace seguimiento a la adecuada ejecución del contrato o convenio utilizando instrumentos tales como informes presentados por los contratistas en donde se verifica el cumplimiento de los productos entregados y las obligaciones contractuales, pactadas en el contrato o convenio. La(s) fuente(s) de información utilizadas es(son) Informes de ejecución contractual (2211200-FT-422) , informe parcial/final  de supervisión de contrato o convenio (4231000-FT-964) (si a ello hubiere lugar), certificado de cumplimiento (2211200-FT-431)(si a ello hubiere lugar)  publicados en el SECOP e informe trimestral de publicación de la información de ejecución contractual en el SECOP. En caso de evidenciar observaciones, desviaciones o diferencias,  se genera el Informe de supervisión (Incumplimiento) 4231000-FT-965  de acuerdo con el procedimiento previsto en  la Ley 1474 de 2011, en donde se estipula el procedimiento administrativo sancionatorio. De lo contrario,  se continua el seguimiento a la ejecución mediante los Informes de supervisión del contrato o convenio, (si a ello hubiere lugar) y/o certificado de cumplimiento- formato 4220000-FT4-31 (si a ello hubiere lugar) publicados en el SECOP ._x000a_- 2 El procedimiento 42321000-PR-022 &quot;Liquidación de contrato/convenio&quot; indica que Profesional de la Dirección de Contratación, autorizado(a) por el Director de Contratación, cada vez que se realice la liquidación de un contrato o convenio revisa que en el expediente contractual reposen a) los informes de ejecución contractual (4231000-FT-422), b) certificados de cumplimiento (4231000-FT-431)(si a ello hubiere lugar) y c. pagos al sistema de seguridad social integral y parafiscales si a ello hubiere lugar, adicionalmente verifica que la garantía única esté actualizada y cubra todos los riesgos solicitados en el contrato o convenio y que la información objeto de publicidad se encuentre debidamente publicada en el SECOP. La(s) fuente(s) de información utilizadas es(son) Informes de ejecución contractual (4231000-FT-422) y soportes del mismo, certificado de cumplimiento (4231000-FT- 431)(si a ello hubiere lugar) publicados en el SECOP. En caso de evidenciar, observaciones, desviaciones o diferencias, se registra en la base de datos del estado de las liquidaciones de contratos o convenios y proyecta el memorando para devolver al supervisor o interventor solicitando las correcciones, ajustes y aclaraciones que correspondan y/o requerirá la documentación adicional o faltante así como la refrendación de la validación del acta por parte de la Subdirección Financiera. De lo contrario, se procede a liquidar el contrato o convenio por medio de acta de liquidación del contrato de código (4231000- FT-242) o acta de terminación anticipada por mutuo acuerdo y de liquidación del contrato (4231000-FT-241) respectivamente) y realiza el cargue de la misma y del informe parcial/final de supervisión contrato y/o convenio (4231000-FT-964 en el SECOP."/>
    <s v="- Documentado_x000a_- Documentado_x000a__x000a__x000a__x000a__x000a__x000a__x000a__x000a__x000a__x000a__x000a__x000a__x000a__x000a__x000a__x000a__x000a__x000a_"/>
    <s v="- Continua_x000a_- Continua_x000a__x000a__x000a__x000a__x000a__x000a__x000a__x000a__x000a__x000a__x000a__x000a__x000a__x000a__x000a__x000a__x000a__x000a_"/>
    <s v="- Con registro_x000a_- Con registro_x000a__x000a__x000a__x000a__x000a__x000a__x000a__x000a__x000a__x000a__x000a__x000a__x000a__x000a__x000a__x000a__x000a__x000a_"/>
    <s v="- Preventivo_x000a_- Detectivo_x000a__x000a__x000a__x000a__x000a__x000a__x000a__x000a__x000a__x000a__x000a__x000a__x000a__x000a__x000a__x000a__x000a__x000a_"/>
    <s v="25%_x000a_15%_x000a__x000a__x000a__x000a__x000a__x000a__x000a__x000a__x000a__x000a__x000a__x000a__x000a__x000a__x000a__x000a__x000a__x000a_"/>
    <s v="- Manual_x000a_- Manual_x000a__x000a__x000a__x000a__x000a__x000a__x000a__x000a__x000a__x000a__x000a__x000a__x000a__x000a__x000a__x000a__x000a__x000a_"/>
    <s v="15%_x000a_15%_x000a__x000a__x000a__x000a__x000a__x000a__x000a__x000a__x000a__x000a__x000a__x000a__x000a__x000a__x000a__x000a__x000a__x000a_"/>
    <s v="40%_x000a_30%_x000a__x000a__x000a__x000a__x000a__x000a__x000a__x000a__x000a__x000a__x000a__x000a__x000a__x000a__x000a__x000a__x000a__x000a_"/>
    <s v="- 1 El mapa de riesgos del proceso Gestión de Contratación indica que el Director(a) de Contratación, autorizado(a) por Resolución 160 de 2019 &quot;Por la cual se modifica el Manual Especifico de Funciones y Competencias Laborales para los empleos de la planta de personal de la Secretaría General- Alcaldía Mayor de Bogotá, cada vez que se identifique la materialización del riesgo solicita la aplicación del procedimiento administrativo sancionatorio en caso de presentarse un posible incumplimiento en las obligaciones contractuales del proveedor o prestador del servicio al supervisor del contrato o convenio  para restablecer el cumplimiento de las obligaciones ._x000a_- 2 El mapa de riesgos del proceso Gestión de Contratación indica que el Director(a) de Contratación, autorizado(a) por Resolución 160 de 2019 &quot;Por la cual se modifica el Manual Especifico de Funciones y Competencias Laborales para los empleos de la planta de personal de la Secretaría General- Alcaldía Mayor de Bogotá, cada vez que se identifique la materialización del riesgo Informa a la ordenación del gasto sobre la necesidad de cambiar la supervisión del contrato o convenio sujeto de la materialización del riesgo._x000a__x000a__x000a__x000a__x000a__x000a__x000a__x000a_"/>
    <s v="- Documentado_x000a_- Documentado_x000a__x000a__x000a__x000a__x000a__x000a__x000a__x000a_"/>
    <s v="- Continua_x000a_- Continua_x000a__x000a__x000a__x000a__x000a__x000a__x000a__x000a_"/>
    <s v="- Con registro_x000a_- Con registro_x000a__x000a__x000a__x000a__x000a__x000a__x000a__x000a_"/>
    <s v="- Correctivo_x000a_- Correctivo_x000a__x000a__x000a__x000a__x000a__x000a__x000a__x000a_"/>
    <s v="10%_x000a_10%_x000a__x000a__x000a__x000a__x000a__x000a__x000a__x000a_"/>
    <s v="- Manual_x000a_- Manual_x000a__x000a__x000a__x000a__x000a__x000a__x000a__x000a_"/>
    <s v="15%_x000a_15%_x000a__x000a__x000a__x000a__x000a__x000a__x000a__x000a_"/>
    <s v="25%_x000a_25%_x000a__x000a__x000a__x000a__x000a__x000a__x000a__x000a_"/>
    <s v="Muy baja (1)"/>
    <n v="8.3999999999999991E-2"/>
    <s v="Catastrófico (5)"/>
    <n v="1"/>
    <s v="Extremo"/>
    <s v="La probabilidad (1 muy baja) se mantiene ya que las actividades de control preventivas y detectivas han evitado la materialización del riesgo. El impacto se mantiene en (5 catastrófico) ya que los riesgos de corrupción no se desplazan en la escala de impacto; sin embargo, los controles detectivos existentes son fuertes. Es poco probable que el supervisor del contrato y/o convenio, no adelante la debida gestión en la función de la supervisión debido a sobornos y extorsión para cubrir un posible incumplimiento de alguna obligación contractual, pero de presentarse, existiría un detrimento patrimonial que disminuiría notablemente la transparencia en la ejecución de los contratos."/>
    <s v="Reducir"/>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 PA230-018-538 Desarrollar dos (2) jornadas de socialización y/o talleres con los enlaces contractuales de cada dependencia acerca del cumplimiento a lo establecido en el Manual de Supervisión y el manejo de la plataforma SECOP 2 para la publicación de la información de ejecución contractual._x000a__x000a__x000a__x000a__x000a__x000a__x000a__x000a__x000a__x000a_________________x000a__x000a__x000a__x000a__x000a__x000a__x000a__x000a__x000a__x000a__x000a_"/>
    <s v="- Director de Contratación _x000a__x000a__x000a__x000a__x000a__x000a__x000a__x000a__x000a__x000a_________________x000a__x000a__x000a__x000a__x000a__x000a__x000a__x000a__x000a__x000a__x000a_"/>
    <s v="- Registros de asistencia a la  jornada de socialización y/o taller _x000a__x000a__x000a__x000a__x000a__x000a__x000a__x000a__x000a__x000a_________________x000a__x000a__x000a__x000a__x000a__x000a__x000a__x000a__x000a__x000a__x000a_"/>
    <s v="01/03/2023_x000a__x000a__x000a__x000a__x000a__x000a__x000a__x000a__x000a__x000a_________________x000a__x000a__x000a__x000a__x000a__x000a__x000a__x000a__x000a__x000a__x000a_"/>
    <s v="30/06/2023_x000a__x000a__x000a__x000a__x000a__x000a__x000a__x000a__x000a__x000a_________________x000a__x000a__x000a__x000a__x000a__x000a__x000a__x000a__x000a__x000a__x000a_"/>
    <s v="- Reportar el presunto hecho de Posibilidad de afectación económica (o presupuestal) por fallo en firme de detrimento patrimonial por parte de entes de control, debido a  la realización de cobros indebidos durante la ejecución del contrato con el propósito de no evidenciar un posible incumplimiento de las obligaciones contractuales al operador disciplinario, y a la Oficina Asesora de Planeación en el informe de monitoreo en caso que tenga fallo._x000a_- Solicitar la aplicación del procedimiento administrativo sancionatorio en caso de presentarse un posible incumplimiento en las obligaciones contractuales del proveedor o prestador del servicio al supervisor del contrato o convenio  para restablecer el cumplimiento de las obligaciones _x000a_- Informar a la ordenación del gasto sobre la necesidad de cambiar la supervisión del contrato o convenio sujeto de la materialización del riesgo_x000a__x000a__x000a__x000a__x000a__x000a__x000a_- Actualizar el mapa de riesgos Gestión de Contratación"/>
    <s v="- Director(a) de Contratación_x000a_- Director(a) de Contratación_x000a_- Director(a) de Contratación_x000a__x000a__x000a__x000a__x000a__x000a__x000a_- Director(a) de Contratación"/>
    <s v="- Notificación realizada del presunto hecho de Posibilidad de afectación económica (o presupuestal) por fallo en firme de detrimento patrimonial por parte de entes de control, debido a  la realización de cobros indebidos durante la ejecución del contrato con el propósito de no evidenciar un posible incumplimiento de las obligaciones contractuales al operador disciplinario, y reporte de monitoreo a la Oficina Asesora de Planeación en caso que el riesgo tenga fallo definitivo._x000a_- Solicitud de aplicación del proceso administrativo sancionatorio al supervisor del contrato para restablecer el cumplimiento de las obligaciones del prestador del servicio o proveedor._x000a_- Comunicación dirigida a la ordenación del gasto informando sobre la necesidad de cambiar la supervisión del contrato o convenio sujeto de la materialización del riesgo_x000a__x000a__x000a__x000a__x000a__x000a__x000a_- Mapa de riesgo  Gestión de Contratación, actualizado."/>
    <d v="2019-01-31T00:00:00"/>
    <s v="Identificación del riesgo_x000a_Análisis antes de controles_x000a_Análisis de controles_x000a_Análisis después de controles_x000a_Tratamiento del riesgo"/>
    <s v="Creación del mapa de riesgos del proceso."/>
    <d v="2019-05-09T00:00:00"/>
    <s v="Identificación del riesgo_x000a_Análisis antes de controles_x000a_Análisis de controles_x000a_Análisis después de controles_x000a_Tratamiento del riesgo"/>
    <s v="Se realizó un cambio en el nombre del riesgo, de acuerdo con la nueva metodología que incluye distintas categorías._x000a_Se realizó la valoración antes de controles, teniendo en cuenta frecuencia y el impacto._x000a_Se fortalecieron los controles de acuerdo con la probabilidad de materialización del riesgo._x000a_Se propuso un plan de mejoramiento que conlleva a una mitigación oportuna del riesgo._x000a_Se propuso un plan de contingencia frente a la materialización del riesgo. "/>
    <d v="2020-03-27T00:00:00"/>
    <s v="Identificación del riesgo_x000a__x000a_Análisis de controles_x000a__x000a_Tratamiento del riesgo"/>
    <s v="Se ajustó la actividad clave según lo descrito en el proceso._x000a_Se identificó el proyecto de inversión posiblemente afectado con la posible materialización del riesgo_x000a_Se incluyen perspectivas para los efectos(consecuencias) identificados_x000a_Se realiza la calificación del impacto del riesgo mediante al botón &quot;perspectivas de impacto&quot;._x000a_Se ajustó la redacción de la actividad del control frente a la probabilidad, en el sentido que se visibilizó el Manual de Contratación de la Entidad_x000a_Se sustraen las acciones ejecutadas a 2019._x000a_Se identifica la necesidad de reducir el riesgo, por tanto se identifica y se formula el plan de tratamiento, consistente en una acción preventiva"/>
    <d v="2020-07-10T00:00:00"/>
    <s v="Identificación del riesgo_x000a__x000a__x000a__x000a_"/>
    <s v="Se realizó el cambio de operativo a cumplimiento, teniendo en cuenta la finalidad y enfoque de la supervisión; ya que no solo incluye, la vigilancia del cumplimiento contractual, sino que busca proteger la moralidad administrativa, de prevenir la ocurrencia de actos de corrupción y de tutelar la transparencia de la actividad contractual. _x000a__x000a_Así mismo, se puede establecer en la descripción de los riesgos (3), (4), (5) y (6) no solo acciones de carácter eminentemente operativo, sino también administrativo, técnico, financiero, y de cumplimiento normativo; para lo cual debe ser descrito con suficiencia dentro del marco de una tipología de riesgo de cumplimiento._x000a__x000a_Finalmente, la contratación estatal es el cumplimiento de los fines estatales; la continua y eficiente prestación de los servicios públicos y la efectividad de los derechos de los administrados tal y como lo consagra el Artículo 3 de la Ley 80 de 1993 que establece: “DE LOS FINES DE LA CONTRATACION ESTATAL. Los servidores públicos tendrán en consideración que al celebrar contratos y con la ejecución de los mismos, las entidades buscan el cumplimiento de los fines estatales, la continua y eficiente prestación de los servicios públicos y la efectividad de los derechos e intereses de los administrados que colaboran con ellas en la consecución de dichos fines. Los particulares, por su parte, tendrán en cuenta al celebrar y ejecutar contratos con las entidades estatales que, además de la obtención de utilidades cuya protección garantiza el Estado, colaboran con ellas en el logro de sus fines y cumplen una función social que, como tal, implica obligaciones”."/>
    <d v="2020-12-04T00:00:00"/>
    <s v="_x000a__x000a__x000a__x000a_Tratamiento del riesgo"/>
    <s v="Se actualizaron las acciones para el tratamiento de los riesgos a nivel preventivo."/>
    <d v="2021-02-22T00:00:00"/>
    <s v="Identificación del riesgo_x000a_Análisis antes de controles_x000a_Análisis de controles_x000a_Análisis después de controles_x000a_Tratamiento del riesgo"/>
    <s v="Se modificó la asociación del riesgo al proyecto de inversión específico, que se puede afectar posiblemente, en caso de materializarse el riesgo. _x000a_Se incluyó una evidencia en el control detectivo del riesgo la cual se encuentra documentada en el procedimiento 42321000-PR-022 Liquidación de contrato/convenio._x000a_Se retiraron los controles detectivos de la auditoría de gestión y de calidad del riesgo en los controles detectivos_x000a__x000a_"/>
    <d v="2021-02-22T00:00:00"/>
    <s v="Identificación del riesgo_x000a__x000a__x000a__x000a_"/>
    <s v="_x000a_Teniendo en cuenta el perfil del proyecto de inversión  7873, se elimina la asociación del mismo en la fila 60, ya que las actividades de control del riesgo  no  guardan  relación con las medidas de mitigación de los  riesgos del proyecto de inversión. "/>
    <d v="2021-12-15T00:00:00"/>
    <s v="Identificación del riesgo_x000a_Análisis antes de controles_x000a_Análisis de controles_x000a_Análisis después de controles_x000a_Tratamiento del riesgo"/>
    <s v="Se actualiza el contexto de la gestión del proceso._x000a_Se ajusta la identificación del riesgo, ampliando el alcance a los procesos disciplinarios ordinarios._x000a_Se incluye el riesgo errores (fallas o deficiencias) en la conformación del expediente disciplinario, junto con sus controles y demás características._x000a_Se define la probabilidad por frecuencia._x000a_Se ajustó la calificación del impacto._x000a_Se ajustó la redacción y evaluación de los controles según los criterios definidos._x000a_Se incluyeron los controles correctivos_x000a_Se ajustaron las acciones de contingencia._x000a_Se definieron acciones de tratamiento."/>
    <d v="2022-12-02T00:00:00"/>
    <s v="Identificación del riesgo_x000a__x000a__x000a__x000a_Tratamiento del riesgo"/>
    <s v="Se ajustó la actividad clave del riesgo de conformidad con la caracterización del proceso &quot;Gestión de contratación&quot;. _x000a_Se incluyó una acción de tratamiento del riesgo  para la vigencia  2023"/>
    <d v="2023-04-21T00:00:00"/>
    <s v="Establecimiento de controles"/>
    <s v="Se actualizó el control asociado al procedimiento 42321000-PR-022 &quot;Liquidación de contrato/convenio&quot;"/>
    <s v=""/>
    <s v="_x000a__x000a__x000a__x000a_"/>
    <s v=""/>
    <s v=""/>
    <s v="_x000a__x000a__x000a__x000a_"/>
    <s v=""/>
  </r>
  <r>
    <x v="4"/>
    <s v="Administrar los bienes adquiridos mediante su recepción, asignación, mantenimiento, control y baja de los mismos con el fin de cubrir las necesidades de recursos físicos de las dependencias de la Secretaría General de la Alcaldía Mayor de Bogotá D.C. "/>
    <s v="Inicia con el ingreso de bienes al inventario de la entidad, continúa con su asignación, aseguramiento, mantenimiento y control, termina con su clasificación y baja."/>
    <s v="Subdirector(a) de Servicios Administrativos y Oficina de Tecnologías de la Información y las Comunicaciones"/>
    <s v="Apoyo"/>
    <s v="Administrar los Inventarios de bienes de la entidad."/>
    <n v="141"/>
    <s v="EYADP-C010"/>
    <s v="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x v="0"/>
    <s v="Fraude interno"/>
    <s v="No"/>
    <s v="- Dificultad en la articulación de actividades comunes a las dependencias._x000a_- La información de entrada que se requiere para desarrollar las actividades no es completa o de calidad._x000a_- Omisión o incumplimiento de procedimientos para agilizar trámites._x000a_- Ingreso intencional de información errónea para lograr beneficios personales._x000a__x000a__x000a__x000a__x000a__x000a_"/>
    <s v="- Presiones o motivaciones individuales, sociales o colectivas que inciten a realizar conductas contrarias al deber ser._x000a_- Conflicto de Intereses por Amiguismo o Clientelismo_x000a__x000a__x000a__x000a__x000a__x000a__x000a__x000a_"/>
    <s v="- Pérdida o hurto de bienes muebles._x000a_- Sanción por parte del ente de control u otro ente regulador._x000a_- Interrupción de operaciones internas de un (1) día._x000a_- Bienes sin cubrimiento de pólizas._x000a_- Ingreso de bienes con características diferentes a las contratadas._x000a_- Pérdida de la imagen o credibilidad institucional._x000a_- Investigaciones disciplinarias, fiscales y/o penales._x000a__x000a__x000a_"/>
    <s v="3. Consolidar una gestión pública eficiente, a través del desarrollo de capacidades institucionales, para contribuir a la generación de valor público."/>
    <s v="- -- Ningún trámite y/o procedimiento administrativo_x000a__x000a_"/>
    <s v="- Procesos de apoyo operativo en el Sistema de Gestión de Calidad_x000a__x000a__x000a__x000a_"/>
    <s v="Sin asociación"/>
    <s v="- No aplica_x000a__x000a__x000a__x000a_"/>
    <s v="Muy baja (1)"/>
    <n v="0.2"/>
    <s v="Menor (2)"/>
    <s v="Menor (2)"/>
    <s v="Menor (2)"/>
    <s v="Leve (1)"/>
    <s v="Menor (2)"/>
    <s v="Leve (1)"/>
    <s v="Mayor (4)"/>
    <n v="0.8"/>
    <s v="Alto"/>
    <s v="La valoración antes de controles bajó la probabilidad del riesgo de improbable a muy baja por frecuencia; sin embargo, en la escala de impacto continúa como Alta, es decir podría tener una perdida de la información que critica puede ser recuperada de forma parcial o incompleta."/>
    <s v="- 1 Actividad (4) PR-148 &quot;Ingreso o entrada de bienes&quot;:  indica que El supervisor (a) delegado por el documento correspondiente y/o jefe de dependencia, autorizado(a) por Manual de Funciones Vigente, cada vez que se reciban bienes en bodega o sitio verifica, constata, coteja las características, especificaciones técnicas y funcionamiento de elementos de acuerdo con el contrato u orden de compra las cantidades de bienes establecidas correspondan al momento de ser entregado por el proveedor o contratista. Así mismo el auxiliar administrativo y/o Profesional Universitario y/o técnico operativo autorizado por el (la) Subdirector (a) de servicios Administrativos, verifica que las cantidades correspondan a la documentación allegada. La(s) fuente(s) de información utilizadas es(son) acordes a los documentos soporte que se nombran en las condiciones generales del procedimiento PR-148 Ingreso o Entrada de Bienes, según el tipo de ingreso. En caso de evidenciar observaciones, desviaciones o diferencias, se suspenderá la actividad y se acordará nuevamente una fecha para el recibo de los bienes, derivado del motivo de la suspensión se generará un correo electrónico o un memorando (según corresponda), dirigido al solicitante del ingreso indicando las observaciones para poder continuar con la actividad,. De lo contrario, se continua con las actividad del procedimiento diligenciando el formato Recepción  de Bienes en Bodega o en Sitio 4233100-FT-1129 y/o Entrega de Insumos y/o materias Primas por terceros 4233100-FT-1173 (cuando aplique)._x000a_- 2 Actividad (7) PR-148 &quot;Ingreso o entrada de bienes&quot;:  indica que El auxiliar Administrativo y/o Profesional Universitario y/o Técnico Operativo , autorizado(a) por El (la) Subdirector (a) de Servicios Administrativos , cada vez que se requiera  verifica, revisa, coteja que se cumpla el soporte documental. La(s) fuente(s) de información utilizadas es(son) acordes a los documentos soporte que se nombran en las condiciones generales del procedimiento PR-148 Ingreso o Entrada de Bienes, según el tipo de ingreso. En caso de evidenciar observaciones, desviaciones o diferencias, o si la información presenta inconsistencias, el  auxiliar Administrativo y/o Profesional Universitario y/o Técnico Operativo  procederá a proyectar memorando electrónico para firma del Subdirector(a) de Servicios Administrativos informando las razones por las cuales se hace la devolución remitiendo los documentos a la dependencia solicitante para su modificación o aclaración.. De lo contrario, de cumplir con los requisitos establecidos procede a ingresar los elementos según corresponda Queda como evidencia: memorando de remisión del ingreso al supervisor del contrato._x000a_- 3 Actividad (8) PR-148 &quot;Ingreso o entrada de bienes&quot;:  indica que Auxiliar Administrativo y/o Profesional Universitario y/o Técnico Operativo , autorizado(a) por el (la)Subdirector(a) de servicios administrativos, cada vez que se requiera verificara la asignación de placas en los bienes, una vez el consecutivo del sistema arroje los números de placa según corresponda, realiza impresión de las mismas registrando el detalle en base de datos en Excel dispuesto para dicho fin._x000a_Una vez realizada esta tarea, el delegado plaquetea los bienes verificando, cotejando, revisando que los números asignados se coloquen al elemento que corresponda según características y demás información registrada en el Sistema de Información de inventarios en un plazo máximo de 15 días hábiles. La(s) fuente(s) de información utilizadas es(son) se encuentra en el Sistema de inventarios SAI y la base de datos en Excel de seguimiento de impresión de placas en la cual se registra la información correspondiente a la ubicación física de la misma en el bien.. En caso de evidenciar observaciones, desviaciones o diferencias, se informarán al funcionario responsable para los respectivos ajustes a través de correo electrónico. De lo contrario, se archivan los registros correspondientes como evidencia del paqueteo del bien._x000a_- 4 Actividad (9) PR-236 &quot;Egreso o salida definitiva de bienes&quot;:  indica que El profesional especializado, autorizado(a) por el (la) Subdirector(a) de servicios administrativos, cada vez que se requiera coordinará la organización de los listados de acuerdo con los lineamientos mencionados según &quot;Listado de Elementos Para Baja&quot; de las condiciones generales, junto a los memorandos de conceptos y demás información relacionada. La(s) fuente(s) de información utilizadas es(son) el listado de bienes para baja, documentos necesarios para formalizar baja de bienes según lo nombrado en las condiciones generales. En caso de evidenciar observaciones, desviaciones o diferencias, se requieran los ajustes al profesional universitario, para presentar en una próxima reunión o a través de correo electrónico según indicaciones el (la) subdirector (a) de Servicios Administrativos.. De lo contrario, el (la) Subdirector (a) de Servicios Administrativos aprueba la información presentada quedando como registro en la evidencia de reunión._x000a_- 5 Actividad (12) PR-236 &quot;Egreso o salida definitiva de bienes&quot;:  indica que El Comité Técnico de Sostenibilidad Contable , autorizado(a) por Resolución 494 de 2019 –Comité Institucional de Gestión y de 2019 –Comité Institucional de Gestión y Desempeño , cada vez que se requiera verifica, coteja y analiza la información presentada (bienes para baja) si lo considera necesario. La(s) fuente(s) de información utilizadas es(son) presentación para dar de baja elementos y los documentos anexos que soportan dicha presentación. En caso de evidenciar observaciones, desviaciones o diferencias, el comité solicitará los ajustes y/o aclaraciones pertinentes para que se presenten en el siguiente comité. De lo contrario, el comité aprueba las consideraciones propuestas respecto a los elementos para baja lo cual quedará consignada en el acta de dicho comité que también de indicar cual será el destino final de los bienes de acuerdo con la normatividad vigente para los casos que corresponda._x000a_- 6 Actividad (28) PR-236 &quot;Egreso o salida definitiva de bienes&quot;:  indica que Profesional universitario y/o, Técnico Administrativo y/o, Técnico Operativo y/o, Auxiliar Administrativo y/o contratista, autorizado(a) por el (la) Subdirector(a) de servicios administrativos, cada vez que se requiera con base en el reporte de hurto, pérdida del o los bienes o caso fortuito y la copia de la denuncia, verifica, coteja la información presentada y procede a trasladar con comprobante de egreso el bien o los bienes a la bodega de responsabilidad. La(s) fuente(s) de información utilizadas es(son) el reporte de perdida, hurto o caso fortuito, el sistema de información de inventarios. En caso de evidenciar observaciones, desviaciones o diferencias, solicita los ajustes correspondientes a través de correo electrónico. De lo contrario, procede a realizar los ajustes de actualización en el sistema de información de inventarios de la entidad dejando como evidencia documentos originados por el Sistema de Información Inventarios SAI._x000a__x000a__x000a__x000a__x000a__x000a__x000a__x000a__x000a__x000a__x000a__x000a__x000a__x000a_"/>
    <s v="- Documentado_x000a_- Documentado_x000a_- Documentado_x000a_- Documentado_x000a_- Documentado_x000a_- Documentado_x000a__x000a__x000a__x000a__x000a__x000a__x000a__x000a__x000a__x000a__x000a__x000a__x000a__x000a_"/>
    <s v="- Continua_x000a_- Continua_x000a_- Continua_x000a_- Continua_x000a_- Continua_x000a_- Continua_x000a__x000a__x000a__x000a__x000a__x000a__x000a__x000a__x000a__x000a__x000a__x000a__x000a__x000a_"/>
    <s v="- Con registro_x000a_- Con registro_x000a_- Con registro_x000a_- Con registro_x000a_- Con registro_x000a_- Con registro_x000a__x000a__x000a__x000a__x000a__x000a__x000a__x000a__x000a__x000a__x000a__x000a__x000a__x000a_"/>
    <s v="- Preventivo_x000a_- Preventivo_x000a_- Detectivo_x000a_- Detectivo_x000a_- Preventivo_x000a_- Detectivo_x000a__x000a__x000a__x000a__x000a__x000a__x000a__x000a__x000a__x000a__x000a__x000a__x000a__x000a_"/>
    <s v="25%_x000a_25%_x000a_15%_x000a_15%_x000a_25%_x000a_15%_x000a__x000a__x000a__x000a__x000a__x000a__x000a__x000a__x000a__x000a__x000a__x000a__x000a__x000a_"/>
    <s v="- Manual_x000a_- Manual_x000a_- Manual_x000a_- Manual_x000a_- Manual_x000a_- Manual_x000a__x000a__x000a__x000a__x000a__x000a__x000a__x000a__x000a__x000a__x000a__x000a__x000a__x000a_"/>
    <s v="15%_x000a_15%_x000a_15%_x000a_15%_x000a_15%_x000a_15%_x000a__x000a__x000a__x000a__x000a__x000a__x000a__x000a__x000a__x000a__x000a__x000a__x000a__x000a_"/>
    <s v="40%_x000a_40%_x000a_30%_x000a_30%_x000a_40%_x000a_30%_x000a__x000a__x000a__x000a__x000a__x000a__x000a__x000a__x000a__x000a__x000a__x000a__x000a__x000a_"/>
    <s v="- 1 El mapa de riesgos del proceso Gestión de Recursos Físicos indica que el Subdirector (a) de Servicios Administrativos, autorizado(a) por el Manual de Funciones y Competencias Laborales, cada vez que se identifique la materialización del riesgo revisa las inconsistencias presentadas.._x000a_- 2 El mapa de riesgos del proceso Gestión de Recursos Físicos indica que el Subdirector (a) de Servicios Administrativos, autorizado(a) por el Manual de Funciones y Competencias Laborales, cada vez que se identifique la materialización del riesgo realiza reporte al responsable del proceso.._x000a_- 3 El mapa de riesgos del proceso Gestión de Recursos Físicos indica que el Subdirector (a) de Servicios Administrativos, autorizado(a) por el Manual de Funciones y Competencias Laborales, cada vez que se identifique la materialización del riesgo realiza las gestiones pertinentes para corregir las inconsistencias presentadas.._x000a__x000a__x000a__x000a__x000a__x000a__x000a_"/>
    <s v="- Documentado_x000a_- Documentado_x000a_- Documentado_x000a__x000a__x000a__x000a__x000a__x000a__x000a_"/>
    <s v="- Continua_x000a_- Continua_x000a_- Continua_x000a__x000a__x000a__x000a__x000a__x000a__x000a_"/>
    <s v="- Con registro_x000a_- Con registro_x000a_- Con registro_x000a__x000a__x000a__x000a__x000a__x000a__x000a_"/>
    <s v="- Correctivo_x000a_- Correctivo_x000a_- Correctivo_x000a__x000a__x000a__x000a__x000a__x000a__x000a_"/>
    <s v="10%_x000a_10%_x000a_10%_x000a__x000a__x000a__x000a__x000a__x000a__x000a_"/>
    <s v="- Manual_x000a_- Manual_x000a_- Manual_x000a__x000a__x000a__x000a__x000a__x000a__x000a_"/>
    <s v="15%_x000a_15%_x000a_15%_x000a__x000a__x000a__x000a__x000a__x000a__x000a_"/>
    <s v="25%_x000a_25%_x000a_25%_x000a__x000a__x000a__x000a__x000a__x000a__x000a_"/>
    <s v="Muy baja (1)"/>
    <n v="1.48176E-2"/>
    <s v="Mayor (4)"/>
    <n v="0.8"/>
    <s v="Alto"/>
    <s v="El proceso estima que el riesgo se ubica en una zona alta, debido a que los controles establecidos son los adecuados y la calificación de los criterios es satisfactoria, ubicando el riesgo en la escala de probabilidad mas baja, y ante su materialización, podrían disminuirse los efectos, aplicando las acciones de contingencia, sin embargo, el impacto no disminuye en riesgos de corrupción."/>
    <s v="Reducir"/>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 PA230-024-546 Programar y ejecutar socializaciones de las actividades más relevantes con respecto al correcto manejo de los inventarios según procedimientos internos._x000a__x000a__x000a__x000a__x000a__x000a__x000a__x000a__x000a__x000a_________________x000a__x000a__x000a__x000a__x000a__x000a__x000a__x000a__x000a__x000a__x000a_"/>
    <s v="- Profesional Especializado_x000a__x000a__x000a__x000a__x000a__x000a__x000a__x000a__x000a__x000a_________________x000a__x000a__x000a__x000a__x000a__x000a__x000a__x000a__x000a__x000a__x000a_"/>
    <s v="- Socializaciones ejecutadas_x000a__x000a__x000a__x000a__x000a__x000a__x000a__x000a__x000a__x000a_________________x000a__x000a__x000a__x000a__x000a__x000a__x000a__x000a__x000a__x000a__x000a_"/>
    <s v="01/02/2023_x000a__x000a__x000a__x000a__x000a__x000a__x000a__x000a__x000a__x000a_________________x000a__x000a__x000a__x000a__x000a__x000a__x000a__x000a__x000a__x000a__x000a_"/>
    <s v="30/06/2023_x000a__x000a__x000a__x000a__x000a__x000a__x000a__x000a__x000a__x000a_________________x000a__x000a__x000a__x000a__x000a__x000a__x000a__x000a__x000a__x000a__x000a_"/>
    <s v="- Reportar el presunto hecho de 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al operador disciplinario, y a la Oficina Asesora de Planeación en el informe de monitoreo en caso que tenga fallo._x000a_- Revisar las inconsistencias presentadas._x000a_- Realizar el reporte al responsable del proceso._x000a_- Realizar las gestiones pertinentes para corregir las inconsistencias presentadas._x000a__x000a__x000a__x000a__x000a__x000a_- Actualizar el mapa de riesgos Gestión de Recursos Físicos"/>
    <s v="- Subdirector(a) de Servicios Administrativos y Oficina de Tecnologías de la Información y las Comunicaciones_x000a_- Subdirector(a) de Servicios Administrativos_x000a_- Subdirector(a) de Servicios Administrativos_x000a_- Subdirector(a) de Servicios Administrativos_x000a__x000a__x000a__x000a__x000a__x000a_- Subdirector(a) de Servicios Administrativos y Oficina de Tecnologías de la Información y las Comunicaciones"/>
    <s v="- Notificación realizada del presunto hecho de 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al operador disciplinario, y reporte de monitoreo a la Oficina Asesora de Planeación en caso que el riesgo tenga fallo definitivo._x000a_- Evidencia de reunión o acta de revisión._x000a_- Reporte de inconsistencias_x000a_- Documentos con las gestiones efectuadas._x000a__x000a__x000a__x000a__x000a__x000a_- Mapa de riesgo  Gestión de Recursos Físicos, actualizado."/>
    <d v="2018-09-06T00:00:00"/>
    <s v="Identificación del riesgo_x000a_Análisis antes de controles_x000a_Análisis de controles_x000a_Análisis después de controles_x000a_Tratamiento del riesgo"/>
    <s v="Creación del mapa de riesgos."/>
    <d v="2019-05-07T00:00:00"/>
    <s v="_x000a__x000a_Análisis de controles_x000a_Análisis después de controles_x000a_"/>
    <s v="Se definen algunos controles como detectivos. Lo que permitió el ajuste de la matriz de valoración después de controles en la escala de impacto de moderado a menor. De igual forma, la zona resultante cambio de moderada a baja. Se elabora plan de contingencia. "/>
    <d v="2019-11-07T00:00:00"/>
    <s v="Identificación del riesgo_x000a_Análisis antes de controles_x000a__x000a_Análisis después de controles_x000a_Tratamiento del riesgo"/>
    <s v="Se incluyó una causa externa &quot;Cambios constantes en la normativa vigente&quot; y se eliminó la debilidad del &quot;Debe implementarse plan de contingencia en caso de materializarse un riesgo&quot; dentro del contexto. _x000a_Al calificar la probabilidad de riesgos por frecuencia, disminuyó la probabilidad de probable a rara vez y bajo la zona resultante de extrema a alta. _x000a_Disminuye la probabilidad del cuadrante 2 al 1._x000a_Se incluyó la acción No. 1 de la acción correctiva No. 36 en todas las actividades de control. "/>
    <d v="2020-03-12T00:00:00"/>
    <s v="Identificación del riesgo_x000a__x000a__x000a__x000a_"/>
    <s v="Se incluyeron los proyectos de inversión que se pueden ver afectados._x000a_Se ajustaron las causas internas, externas y efectos_x000a_En efectos se actualiza la perspectiva._x000a_                                                                                                                                                                                                                                                                                                                                                                                                                                                                                                                                                                                                                                                                                                                                                                          _x000a_"/>
    <d v="2020-04-02T00:00:00"/>
    <s v="Identificación del riesgo_x000a_Análisis antes de controles_x000a__x000a_Análisis después de controles_x000a_"/>
    <s v="Se realizo cambio en la identificación del riesgo con respecto a cambio de proceso a de corrupción._x000a_Se realizo cambio en el nombre del riesgo._x000a_Se cambio el análisis antes de controles_x000a_Se cambio el análisis después de controles"/>
    <d v="2020-10-08T00:00:00"/>
    <s v="Identificación del riesgo_x000a_Análisis antes de controles_x000a_Análisis de controles_x000a_Análisis después de controles_x000a_Tratamiento del riesgo"/>
    <s v="Se realizó cambió de la identificación del riesgo_x000a_Se actualizaron los análisis antes de controles_x000a_se actualizaron los análisis después de controles_x000a_se creó acción preventiva para tratamiento del riesgo_x000a_Eliminación de auditorias como controles preventivos"/>
    <d v="2020-12-03T00:00:00"/>
    <s v="_x000a__x000a_Análisis de controles_x000a__x000a_"/>
    <s v="Actualización de controles de acuerdo a las nuevas versiones de procedimientos."/>
    <d v="2021-02-24T00:00:00"/>
    <s v="Identificación del riesgo_x000a__x000a__x000a__x000a_Tratamiento del riesgo"/>
    <s v="Se realiza actualización con respecto a categoría &quot;Sin asociación a los proyectos de inversión&quot;_x000a_Se realiza cargue de acción preventiva"/>
    <d v="2021-09-13T00:00:00"/>
    <s v="_x000a__x000a__x000a__x000a_Tratamiento del riesgo"/>
    <s v="Se actualiza mapa de riesgos incluyendo las acciones preventivas vigentes #819 y #820 registradas en la herramienta CHIE."/>
    <d v="2021-12-03T00:00:00"/>
    <s v="Identificación del riesgo_x000a_Análisis antes de controles_x000a_Análisis de controles_x000a_Análisis después de controles_x000a_Tratamiento del riesgo"/>
    <s v="Se actualiza el contexto de la gestión del proceso._x000a_Se ajusta la identificación del riesgo, ampliando el alcance con respecto a la nueva metodología._x000a_Se incluye el riesgo errores (fallas o deficiencias) en el ingreso y/o salida de bienes, junto con sus controles y demás características._x000a_Se define la probabilidad por exposición._x000a_Se ajustó la calificación del impacto._x000a_Se ajustó la redacción y evaluación de los controles según los criterios definidos._x000a_Se incluyeron los controles correctivos._x000a_Se ajustaron las acciones de contingencia."/>
    <d v="2022-12-03T00:00:00"/>
    <s v="Identificación del riesgo_x000a_Análisis antes de controles_x000a_Análisis de controles_x000a_Análisis después de controles_x000a_Tratamiento del riesgo"/>
    <s v="Se identifica el contexto de la gestión del proceso._x000a_Se identifica la probabilidad por exposición._x000a_Se identifica la calificación del impacto._x000a_Se identifica los controles correctivos._x000a_Se identifica las acciones de contingencia._x000a_Se identifica acción preventiva"/>
    <s v=""/>
    <s v="_x000a__x000a__x000a__x000a_"/>
    <s v=""/>
  </r>
  <r>
    <x v="4"/>
    <s v="Administrar los bienes adquiridos mediante su recepción, asignación, mantenimiento, control y baja de los mismos con el fin de cubrir las necesidades de recursos físicos de las dependencias de la Secretaría General de la Alcaldía Mayor de Bogotá D.C. "/>
    <s v="Inicia con el ingreso de bienes al inventario de la entidad, continúa con su asignación, aseguramiento, mantenimiento y control, termina con su clasificación y baja."/>
    <s v="Subdirector(a) de Servicios Administrativos y Oficina de Tecnologías de la Información y las Comunicaciones"/>
    <s v="Apoyo"/>
    <s v="Administrar los Inventarios de bienes de la entidad."/>
    <n v="142"/>
    <s v="FI-C020"/>
    <s v="Posibilidad de afectación económica (o presupuestal) por inoportunidad en la información, debido a desvío de recursos físicos o económicos en por el escaso seguimiento y control de la información de los bienes de propiedad de la entidad, con el fin de obtener beneficios a nombre propio o de un tercero"/>
    <x v="0"/>
    <s v="Fraude interno"/>
    <s v="No"/>
    <s v="- Dificultad en la articulación de actividades comunes a las dependencias._x000a_- La información de entrada que se requiere para desarrollar las actividades no es completa o de calidad._x000a_- Omisión o incumplimiento de procedimientos para agilizar trámites._x000a_- Ingreso intencional de información errónea para lograr beneficios personales._x000a__x000a__x000a__x000a__x000a__x000a_"/>
    <s v="- Presiones o motivaciones individuales, sociales o colectivas que inciten a realizar conductas contrarias al deber ser._x000a_- Conflicto de Intereses por Amiguismo o Clientelismo_x000a__x000a__x000a__x000a__x000a__x000a__x000a__x000a_"/>
    <s v="- Desviación de recursos públicos._x000a_- Detrimento patrimonial._x000a_- Investigaciones disciplinarias, fiscales y/o penales._x000a_- Pérdida de la imagen o credibilidad institucional._x000a_- Inoportunidad para la correcta investigación de posibles hechos de corrupción._x000a_- Inoportunidad para reporte a las aseguradoras._x000a__x000a__x000a__x000a_"/>
    <s v="3. Consolidar una gestión pública eficiente, a través del desarrollo de capacidades institucionales, para contribuir a la generación de valor público."/>
    <s v="- -- Ningún trámite y/o procedimiento administrativo_x000a__x000a_"/>
    <s v="- Procesos de apoyo operativo en el Sistema de Gestión de Calidad_x000a__x000a__x000a__x000a_"/>
    <s v="Sin asociación"/>
    <s v="- No aplica_x000a__x000a__x000a__x000a_"/>
    <s v="Muy baja (1)"/>
    <n v="0.2"/>
    <s v="Menor (2)"/>
    <s v="Menor (2)"/>
    <s v="Menor (2)"/>
    <s v="Menor (2)"/>
    <s v="Menor (2)"/>
    <s v="Leve (1)"/>
    <s v="Mayor (4)"/>
    <n v="0.8"/>
    <s v="Alto"/>
    <s v="La valoración antes de controles bajó la probabilidad del riesgo de improbable a muy baja por frecuencia; sin embargo, en la escala de impacto continúa como Alta, es decir podría tener una perdida de la información que critica puede ser recuperada de forma parcial o incompleta."/>
    <s v="- 1 Actividad (7) PR-235 &quot;Control y Seguimiento de Bienes&quot;:  indica que El (la) subdirector (a) de servicios Administrativos, autorizado(a) por manual de funciones, mínimo una vez cada dos años revisa el Plan de Trabajo elaborado y verifica que cumpla las condiciones necesarias para ejecutar la Toma Física de Inventarios. La(s) fuente(s) de información utilizadas es(son) el Plan de trabajo de Toma Física de Inventarios. En caso de evidenciar observaciones, desviaciones o diferencias, se devolverá el documento para los respectivos ajustes registrándolo en correo electrónico o evidencia de reunión. De lo contrario, se aprueba el plan de trabajo presentado dejando como evidencia  correo electrónico o evidencia de reunión.._x000a_- 2 Actividad (12) PR-235 &quot;Control y Seguimiento de Bienes&quot;:  indica que El (la) Profesional Universitario , autorizado(a) por autorizado por el (la) Subdirector(a) de Servicios Administrativos, Cada vez que se realiza una toma física de inventarios revisa que todas las sedes programadas hayan sido visitadas, también revisa que la totalidad de las sedes o dependencias cuenten con todos los registros completos con respecto a la consignación de información y firmas de los responsables de los bienes y de los auxiliares administrativos que realizó la actividad de verificación, con el fin de garantizar que se completó de manera integral lo planeado en la toma física de inventarios y procesar los registros generados de la toma física realizada.. La(s) fuente(s) de información utilizadas es(son) Evidencias de Reunión y las actas de la toma física de inventarios generadas en el ejercicio de toma física. En caso de evidenciar observaciones, desviaciones o diferencias, realiza devolución y/o solicita los ajustes necesarios a los auxiliares administrativos o contratistas que realizaron la verificación de elementos a través de correo electrónico. De lo contrario, se organiza la información y con los registros completos se elabora El &quot;Informe de Cierre Preliminar de Toma Física de Inventarios&quot; dentro de los 30 días calendario siguientes, para la toma de decisiones según sea el caso y se envía al (la) Subdirector (a) de Servicios Administrativos dejando como evidencia correo electrónico del envío._x000a_- 3 Actividad (17) PR-235 &quot;Control y Seguimiento de Bienes&quot;:  indica que El (la) Subdirector (a) de Servicios Administrativos, autorizado(a) por manual de funciones, cada vez que se requiera realiza presentación del Informe Final de Toma Física de Inventarios en el Comité Técnico de Sostenibilidad del Sistema Contable de la entidad para la toma decisiones que haya a lugar. La(s) fuente(s) de información utilizadas es(son) el informe de Final de Toma Física de Inventarios. En caso de evidenciar observaciones, desviaciones o diferencias, según verificación por parte de los integrantes del comité, solicitan las aclaraciones y/o ajustes en el momento y quedara como registro la evidencia de reunión del Comité Técnico de Sostenibilidad Contable para presentar con las correcciones solicitadas según como determine la mesa. De lo contrario, se aprueban las consideraciones presentadas en el Comité para proceder a los ajustes de inventario que correspondan será consignado en la evidencia de reunión del comité._x000a_- 4 Actividad (18) PR-235 &quot;Control y Seguimiento de Bienes&quot;:  indica que El profesional Universitario y/o Contratista , autorizado(a) por el (la) Subdirector (a) de Servicios Administrativos , cada vez que se requiera identifica los ajustes que requiera el inventario según evidencia de reunión del Comité Técnico de Sostenibilidad Contable, el Profesional Especializado revisa que los ajustes identificados sean los correctos con respecto a valores y cantidades. La(s) fuente(s) de información utilizadas es(son) es la evidencia de reunión del Comité Técnico de Sostenibilidad Contable, los soportes contables de los movimientos para ajuste. En caso de evidenciar observaciones, desviaciones o diferencias, se solicita ajuste de los soportes mediante correo electrónico al responsable. De lo contrario, se firman los soportes y se pasan para aprobación del (la) subdirector (a) de servicios Administrativos._x000a_- 5 Actividad (24) PR-235 &quot;Control y Seguimiento de Bienes&quot;:  indica que Auxiliar Administrativo y/o Técnico operativo , autorizado(a) por el (la) Subdirector (a) de Servicios Administrativos , mensualmente verifica los elementos o bienes que se encuentran registrados con ubicaciones fuera de la entidad a través del sistema de información de inventarios de la entidad con el fin de con el fin de identificar los elementos que cuentan con un periodo superior a 30 días calendario, una vez identificados envía correo electrónico a los responsables de los bienes. La(s) fuente(s) de información utilizadas es(son) Sistema de Información SAI. En caso de evidenciar observaciones, desviaciones o diferencias, se solicitará mediante correo electrónico o memorando al funcionario o contratista solicitando la ubicación y existencia del elemento, así como la justificación para extender el plazo de autorización de 30 días calendario iniciales. De lo contrario, se determina el seguimiento como conforme a los parámetros establecidos con respecto a ubicación y existencia del elemento dejando como evidencia el Sistema de Información de Inventarios SAI actualizado._x000a__x000a__x000a__x000a__x000a__x000a__x000a__x000a__x000a__x000a__x000a__x000a__x000a__x000a__x000a_"/>
    <s v="- Documentado_x000a_- Documentado_x000a_- Documentado_x000a_- Documentado_x000a_- Documentado_x000a__x000a__x000a__x000a__x000a__x000a__x000a__x000a__x000a__x000a__x000a__x000a__x000a__x000a__x000a_"/>
    <s v="- Continua_x000a_- Continua_x000a_- Continua_x000a_- Continua_x000a_- Continua_x000a__x000a__x000a__x000a__x000a__x000a__x000a__x000a__x000a__x000a__x000a__x000a__x000a__x000a__x000a_"/>
    <s v="- Con registro_x000a_- Con registro_x000a_- Con registro_x000a_- Con registro_x000a_- Con registro_x000a__x000a__x000a__x000a__x000a__x000a__x000a__x000a__x000a__x000a__x000a__x000a__x000a__x000a__x000a_"/>
    <s v="- Preventivo_x000a_- Detectivo_x000a_- Preventivo_x000a_- Preventivo_x000a_- Detectivo_x000a__x000a__x000a__x000a__x000a__x000a__x000a__x000a__x000a__x000a__x000a__x000a__x000a__x000a__x000a_"/>
    <s v="25%_x000a_15%_x000a_25%_x000a_25%_x000a_15%_x000a__x000a__x000a__x000a__x000a__x000a__x000a__x000a__x000a__x000a__x000a__x000a__x000a__x000a__x000a_"/>
    <s v="- Manual_x000a_- Manual_x000a_- Manual_x000a_- Manual_x000a_- Manual_x000a__x000a__x000a__x000a__x000a__x000a__x000a__x000a__x000a__x000a__x000a__x000a__x000a__x000a__x000a_"/>
    <s v="15%_x000a_15%_x000a_15%_x000a_15%_x000a_15%_x000a__x000a__x000a__x000a__x000a__x000a__x000a__x000a__x000a__x000a__x000a__x000a__x000a__x000a__x000a_"/>
    <s v="40%_x000a_30%_x000a_40%_x000a_40%_x000a_30%_x000a__x000a__x000a__x000a__x000a__x000a__x000a__x000a__x000a__x000a__x000a__x000a__x000a__x000a__x000a_"/>
    <s v="- 1 El mapa de riesgos del proceso Gestión de Recursos Físicos indica que el Subdirector (a) de Servicios Administrativos, autorizado(a) por el Manual de Funciones y Competencias Laborales, cada vez que se identifique la Materialización del Riesgo reporta el presunto hecho de desvío de recursos físicos o económicos durante el seguimiento y control de la verificación realizada hacia los bienes de propiedad de la entidad a las Oficina de Control Interno Disciplinario y Subsecretaría Corporativa para la toma de decisiones que se consideren pertinentes.._x000a_- 2 El mapa de riesgos del proceso Gestión de Recursos Físicos indica que el Subdirector (a) de Servicios Administrativos, autorizado(a) por el Manual de Funciones y Competencias Laborales, cada vez que se identifique la Materialización del Riesgo solicita el informe de modo, tiempo y lugar de los hechos relacionados con el presunto desvío de recursos físicos o económicos evidenciados durante el seguimiento y control de la verificación realizada hacia los bienes de propiedad de la entidad.._x000a__x000a__x000a__x000a__x000a__x000a__x000a__x000a_"/>
    <s v="- Documentado_x000a_- Documentado_x000a__x000a__x000a__x000a__x000a__x000a__x000a__x000a_"/>
    <s v="- Continua_x000a_- Continua_x000a__x000a__x000a__x000a__x000a__x000a__x000a__x000a_"/>
    <s v="- Con registro_x000a_- Con registro_x000a__x000a__x000a__x000a__x000a__x000a__x000a__x000a_"/>
    <s v="- Correctivo_x000a_- Correctivo_x000a__x000a__x000a__x000a__x000a__x000a__x000a__x000a_"/>
    <s v="10%_x000a_10%_x000a__x000a__x000a__x000a__x000a__x000a__x000a__x000a_"/>
    <s v="- Manual_x000a_- Manual_x000a__x000a__x000a__x000a__x000a__x000a__x000a__x000a_"/>
    <s v="15%_x000a_15%_x000a__x000a__x000a__x000a__x000a__x000a__x000a__x000a_"/>
    <s v="25%_x000a_25%_x000a__x000a__x000a__x000a__x000a__x000a__x000a__x000a_"/>
    <s v="Muy baja (1)"/>
    <n v="2.1167999999999999E-2"/>
    <s v="Mayor (4)"/>
    <n v="0.8"/>
    <s v="Alto"/>
    <s v="El proceso estima que el riesgo se ubica en una zona alta, debido a que los controles establecidos son los adecuados y la calificación de los criterios es satisfactoria, ubicando el riesgo en la escala de probabilidad mas baja, y ante su materialización, podrían disminuirse los efectos, aplicando las acciones de contingencia, sin embargo, el impacto no disminuye en riesgos de corrupción."/>
    <s v="Reducir"/>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 PA230-024-546 Programar y ejecutar socializaciones de las actividades más relevantes con respecto al correcto manejo de los inventarios según procedimientos internos._x000a__x000a__x000a__x000a__x000a__x000a__x000a__x000a__x000a__x000a_________________x000a__x000a__x000a__x000a__x000a__x000a__x000a__x000a__x000a__x000a__x000a_"/>
    <s v="- Profesional Especializado_x000a__x000a__x000a__x000a__x000a__x000a__x000a__x000a__x000a__x000a_________________x000a__x000a__x000a__x000a__x000a__x000a__x000a__x000a__x000a__x000a__x000a_"/>
    <s v="- Socializaciones ejecutadas_x000a__x000a__x000a__x000a__x000a__x000a__x000a__x000a__x000a__x000a_________________x000a__x000a__x000a__x000a__x000a__x000a__x000a__x000a__x000a__x000a__x000a_"/>
    <s v="01/02/2023_x000a__x000a__x000a__x000a__x000a__x000a__x000a__x000a__x000a__x000a_________________x000a__x000a__x000a__x000a__x000a__x000a__x000a__x000a__x000a__x000a__x000a_"/>
    <s v="30/06/2023_x000a__x000a__x000a__x000a__x000a__x000a__x000a__x000a__x000a__x000a_________________x000a__x000a__x000a__x000a__x000a__x000a__x000a__x000a__x000a__x000a__x000a_"/>
    <s v="- Reportar el presunto hecho de Posibilidad de afectación económica (o presupuestal) por inoportunidad en la información, debido a desvío de recursos físicos o económicos en por el escaso seguimiento y control de la información de los bienes de propiedad de la entidad, con el fin de obtener beneficios a nombre propio o de un tercero al operador disciplinario, y a la Oficina Asesora de Planeación en el informe de monitoreo en caso que tenga fallo._x000a_- Reporta el presunto hecho de desvío de recursos físicos o económicos durante el seguimiento y control de la verificación realizada hacia los bienes de propiedad de la entidad a las Oficina de Control Interno Disciplinario y Subsecretaría Corporativa para la toma de decisiones que se consideren pertinentes._x000a_- Solicitar informe con modo, tiempo y lugar de los hechos relacionados con el presunto desvío de recursos físicos _x000a__x000a__x000a__x000a__x000a__x000a__x000a_- Actualizar el mapa de riesgos Gestión de Recursos Físicos"/>
    <s v="- Subdirector(a) de Servicios Administrativos y Oficina de Tecnologías de la Información y las Comunicaciones_x000a_- Subdirector(a) de Servicios Administrativos_x000a_- Subdirector(a) de Servicios Administrativos_x000a__x000a__x000a__x000a__x000a__x000a__x000a_- Subdirector(a) de Servicios Administrativos y Oficina de Tecnologías de la Información y las Comunicaciones"/>
    <s v="- Notificación realizada del presunto hecho de Posibilidad de afectación económica (o presupuestal) por inoportunidad en la información, debido a desvío de recursos físicos o económicos en por el escaso seguimiento y control de la información de los bienes de propiedad de la entidad, con el fin de obtener beneficios a nombre propio o de un tercero al operador disciplinario, y reporte de monitoreo a la Oficina Asesora de Planeación en caso que el riesgo tenga fallo definitivo._x000a_- Informe de los hechos enviado mediante memorando o correo electrónico a la Oficina de Control Interno Disciplinario y Subsecretaría Corporativa._x000a_- Informe de los hechos _x000a__x000a__x000a__x000a__x000a__x000a__x000a_- Mapa de riesgo  Gestión de Recursos Físicos, actualizado."/>
    <d v="2018-09-06T00:00:00"/>
    <s v="Identificación del riesgo_x000a_Análisis antes de controles_x000a_Análisis de controles_x000a_Análisis después de controles_x000a_Tratamiento del riesgo"/>
    <s v="Creación del mapa de riesgos."/>
    <d v="2019-05-07T00:00:00"/>
    <s v="_x000a__x000a__x000a__x000a_Tratamiento del riesgo"/>
    <s v="Definición del plan de contingencia."/>
    <d v="2019-11-07T00:00:00"/>
    <s v="Identificación del riesgo_x000a_Análisis antes de controles_x000a__x000a_Análisis después de controles_x000a_"/>
    <s v="Se incluyó una causa externa &quot;Cambios constantes en la normativa vigente&quot;._x000a_Al calificar la probabilidad de riesgos por frecuencia, disminuyó la probabilidad de probable a rara vez y en consecuencia bajo la zona resultante de extrema a alta. _x000a_La calificación de probabilidad bajó a rara vez (cuadrante 2 a 1)"/>
    <d v="2020-03-12T00:00:00"/>
    <s v="Identificación del riesgo_x000a_Análisis antes de controles_x000a__x000a_Análisis después de controles_x000a_"/>
    <s v="Se incluyeron los proyectos de inversión que se pueden ver afectados._x000a_En efectos se actualiza la perspectiva._x000a_Se actualiza el análisis antes de los controles._x000a_Se actualiza explicación después de los controles. "/>
    <d v="2020-10-08T00:00:00"/>
    <s v="_x000a__x000a_Análisis de controles_x000a_Análisis después de controles_x000a_"/>
    <s v="Se actualizó el análisis después de controles_x000a_Eliminación de auditorias como controles preventivos"/>
    <d v="2020-12-03T00:00:00"/>
    <s v="_x000a__x000a_Análisis de controles_x000a__x000a_"/>
    <s v="Actualización de controles de acuerdo a las nuevas versiones de procedimientos."/>
    <d v="2021-02-24T00:00:00"/>
    <s v="Identificación del riesgo_x000a__x000a__x000a__x000a_"/>
    <s v="Se realiza actualización con respecto a categoría &quot;Sin asociación a los proyectos de inversión&quot;"/>
    <d v="2021-12-03T00:00:00"/>
    <s v="Identificación del riesgo_x000a_Análisis antes de controles_x000a_Análisis de controles_x000a_Análisis después de controles_x000a_Tratamiento del riesgo"/>
    <s v="Se actualiza el contexto de la gestión del proceso._x000a_Se ajusta la identificación del riesgo, ampliando el alcance con respecto a la nueva metodología._x000a_Se incluye el riesgo errores (fallas o deficiencias) en el control y seguimiento de bienes, junto con sus controles y demás características._x000a_Se define la probabilidad por exposición._x000a_Se ajustó la calificación del impacto._x000a_Se ajustó la redacción y evaluación de los controles según los criterios definidos._x000a_Se incluyeron los controles correctivos._x000a_Se ajustaron las acciones de contingencia."/>
    <d v="2022-12-03T00:00:00"/>
    <s v="Identificación del riesgo_x000a_Análisis antes de controles_x000a_Análisis de controles_x000a_Análisis después de controles_x000a_Tratamiento del riesgo"/>
    <s v="Se identifica el contexto de la gestión del proceso._x000a_Se identifica la probabilidad por exposición._x000a_Se identifica la calificación del impacto._x000a_Se identifica los controles correctivos._x000a_Se identifica las acciones de contingencia._x000a_Se identifica acción preventiva"/>
    <s v=""/>
    <s v="_x000a__x000a__x000a__x000a_"/>
    <s v=""/>
    <s v=""/>
    <s v="_x000a__x000a__x000a__x000a_"/>
    <s v=""/>
    <s v=""/>
    <s v="_x000a__x000a__x000a__x000a_"/>
    <s v=""/>
  </r>
  <r>
    <x v="5"/>
    <s v="Apoyar la gestión de la Entidad a través de la prestación de los servicios administrativos y tecnológicos, así como, de la gestión documental, con el fin de satisfacer las necesidades de las dependencias en la materia, al igual que conservar y preservar la memoria institucional."/>
    <s v="Inicia con la identificación y consolidación de las necesidades de las dependencias de la Entidad de carácter administrativo y tecnológico, continúa con la prestación de los servicios logísticos de apoyo administrativo, manejo de la caja menor, la gestión de requerimientos e implementación de soluciones tecnológicas, y la gestión del flujo documental, termina con las instalaciones de la Entidad disponibles y adecuadas para su uso, la infraestructura tecnológica en condiciones óptimas y una apropiada disposición de los documentos."/>
    <s v="Subdirector(a) de Servicios Administrativos y Oficina de Tecnologías de la Información y las Comunicaciones"/>
    <s v="Apoyo"/>
    <s v="Manejar y controlar los recursos de la caja menor"/>
    <n v="146"/>
    <s v="FI-C021"/>
    <s v="Posibilidad de afectación reputacional por pérdida de credibilidad y desconfianza en la administración de la caja menor, debido a desvío de recursos físicos o económicos en la legalización de la adquisición de bienes y servicios imprevistos, urgentes, imprescindibles e inaplazables para otorgarse beneficios propios o a terceros."/>
    <x v="0"/>
    <s v="Fraude interno"/>
    <s v="No"/>
    <s v="- Manipulación de la caja menor por personal no autorizado._x000a_- Falta de integridad del funcionario encargado del manejo de caja menor._x000a_- Intereses personales._x000a_- Abuso de poder._x000a_- Incumplimiento del Manual para el manejo y control de cajas menores_x000a__x000a__x000a__x000a__x000a_"/>
    <s v="- Falsedad en los documentos aportados para la legalización del gasto._x000a_- Presiones o exigencias irregulares por parte de terceros_x000a__x000a__x000a__x000a__x000a__x000a__x000a__x000a_"/>
    <s v="- Detrimento patrimonial._x000a_- Investigaciones disciplinarias, fiscales y/o penales._x000a_- Pérdida de credibilidad y desconfianza en el proceso._x000a_- Afectación de la póliza de manejo._x000a_- Enriquecimiento ilícito de contratistas y/o servidores púbicos_x000a__x000a__x000a__x000a__x000a_"/>
    <s v="3. Consolidar una gestión pública eficiente, a través del desarrollo de capacidades institucionales, para contribuir a la generación de valor público."/>
    <s v="- -- Ningún trámite y/o procedimiento administrativo_x000a__x000a_"/>
    <s v="- Todos los procesos en el Sistema de Gestión de Calidad_x000a__x000a__x000a__x000a_"/>
    <s v="Sin asociación"/>
    <s v="- No aplica_x000a__x000a__x000a__x000a_"/>
    <s v="Muy baja (1)"/>
    <n v="0.2"/>
    <s v="Leve (1)"/>
    <s v="Mayor (4)"/>
    <s v="Mayor (4)"/>
    <s v="Menor (2)"/>
    <s v="Menor (2)"/>
    <s v="Leve (1)"/>
    <s v="Mayor (4)"/>
    <n v="0.8"/>
    <s v="Alto"/>
    <s v="Se determina la probabilidad (Muy baja 1)  teniendo en cuenta que no se he presentado en los últimos cuatro años. El impacto (Mayor 4) obedece a la afectación de la imagen y las sanciones por entes de control que se puedan generar por la materialización del riesgo."/>
    <s v="- 1 El procedimiento 4233100-PR-382  &quot;Manejo de la Caja Menor&quot; indica que el(la) Profesional encargado(a) del manejo operativo de la caja menor, autorizado(a) por  el delegada(o) por el Ordenador(a) del gasto, cada vez que se solicite la compra del bien o servicio por caja menor verifica que las solicitudes cumplan con los principios de carácter de imprevistos, urgentes, imprescindibles, inaplazables y necesarios; y que se cuente con el rubro en la constitución de la caja menor. La(s) fuente(s) de información utilizadas es(son) el Manual para el manejo y control de cajas menores y la Resolución de constitución de caja menor. En caso de evidenciar observaciones, desviaciones o diferencias, el(la) Profesional encargado(a) del manejo operativo de la caja menor, responde la solicitud con la explicación respectiva. De lo contrario, responde el correo electrónico aprobando el uso de caja menor para la compra del bien o servicio._x000a_- 2 El procedimiento 4233100-PR-382  &quot;Manejo de la Caja Menor&quot; indica que el(la) Profesional encargado(a) del manejo operativo de la caja menor, autorizado(a) por el delegada(o) por el Ordenador(a) del gasto, cada vez que se legalice la compra del bien o servicio por caja menor revisa: que la factura cumpla con las especificaciones establecidas por la Ley y que el valor de la factura corresponda a la cotización seleccionada para el caso de solicitudes que superen el 60% de un SMLV. La(s) fuente(s) de información utilizadas es(son) el Manual para el manejo y control de cajas menores y la Resolución de constitución de caja menor. En caso de evidenciar observaciones, desviaciones o diferencias, envía correo electrónico al profesional de la dependencia solicitante para los ajustes necesarios. De lo contrario, se legaliza la adquisición del bien o servicio._x000a_- 3 El procedimiento 4233100-PR-382  &quot;Manejo de la Caja Menor&quot; indica que el(la) Delegado(a) por el(la) Ordenador(a) del gasto para el manejo de caja menor, el(la)_x000a_Subdirector(a) Financiero(a), el Profesional encargado(a) del manejo operativo de la caja menor, autorizado(a) por Decreto 140 de 2021,  cada vez que se proyecte una Resolución de reembolso de la caja menor revisan la Resolución y los soportes. La(s) fuente(s) de información utilizadas es(son) el Manual para el manejo y control de cajas menores y la Resolución de constitución de caja menor. En caso de evidenciar observaciones, desviaciones o diferencias, solicitan al(la) Profesional encargado(a) del manejo operativo de la caja menor por medio de correo electrónico que realice los ajustes necesarios. De lo contrario, se envía a conformidad la Resolución y se remite la solicitud de reembolso de fondos de caja menor con los soportes para la expedición del Certificado de Disponibilidad Presupuestal a la Subdirección Financiera._x000a_- 4 El procedimiento 4233100-PR-382  &quot;Manejo de la Caja Menor&quot; indica que el(la) Profesional encargado(a) del manejo operativo de la caja menor, autorizado(a) por el delegada(o) por el Ordenador(a) del gasto, mensualmente realiza la comparación entre el extracto bancario del mes y el libro de bancos. La(s) fuente(s) de información utilizadas es(son) el extracto bancario, el libro de bancos y la conciliación bancaria. En caso de evidenciar observaciones, desviaciones o diferencias, el(la) Profesional encargado(a) solicita a través de correo electrónico la aclaración al Banco. De lo contrario, remite a través de memorando electrónico, la conciliación bancaria a la Subdirección Financiera._x000a_- 5 El procedimiento 4233100-PR-382  &quot;Manejo de la Caja Menor&quot; indica que el(la) Profesional de la Oficina de Control Interno y/o el(la) Profesional de la Subdirección Financiera, autorizado(a) por el(la) Jefe de la Oficina de Control Interno y/o el(la) Subdirector(a) Financiero respectivamente, cada vez que se realice un arqueo a la caja menor revisan que las operaciones estén debidamente sustentadas, que los registros sean oportunos y adecuados, y que los saldos correspondan. La(s) fuente(s) de información utilizadas es(son) Manual para el manejo y control de cajas menores y la Resolución de constitución de caja menor. En caso de evidenciar observaciones, desviaciones o diferencias, el(la) Profesional encargado(a) del manejo operativo de la caja menor formulará y ejecutará las acciones a las que haya lugar, las cuales deben ser previamente aprobadas por el(la) Delegado(a) por el(la) Ordenador(a) del gasto para el manejo de caja menor. De lo contrario, queda a conformidad el arqueo de caja menor._x000a__x000a__x000a__x000a__x000a__x000a__x000a__x000a__x000a__x000a__x000a__x000a__x000a__x000a__x000a_"/>
    <s v="- Documentado_x000a_- Documentado_x000a_- Documentado_x000a_- Documentado_x000a_- Documentado_x000a__x000a__x000a__x000a__x000a__x000a__x000a__x000a__x000a__x000a__x000a__x000a__x000a__x000a__x000a_"/>
    <s v="- Continua_x000a_- Continua_x000a_- Continua_x000a_- Continua_x000a_- Continua_x000a__x000a__x000a__x000a__x000a__x000a__x000a__x000a__x000a__x000a__x000a__x000a__x000a__x000a__x000a_"/>
    <s v="- Con registro_x000a_- Con registro_x000a_- Con registro_x000a_- Con registro_x000a_- Con registro_x000a__x000a__x000a__x000a__x000a__x000a__x000a__x000a__x000a__x000a__x000a__x000a__x000a__x000a__x000a_"/>
    <s v="- Preventivo_x000a_- Preventivo_x000a_- Detectivo_x000a_- Detectivo_x000a_- Detectivo_x000a__x000a__x000a__x000a__x000a__x000a__x000a__x000a__x000a__x000a__x000a__x000a__x000a__x000a__x000a_"/>
    <s v="25%_x000a_25%_x000a_15%_x000a_15%_x000a_15%_x000a__x000a__x000a__x000a__x000a__x000a__x000a__x000a__x000a__x000a__x000a__x000a__x000a__x000a__x000a_"/>
    <s v="- Manual_x000a_- Manual_x000a_- Manual_x000a_- Manual_x000a_- Manual_x000a__x000a__x000a__x000a__x000a__x000a__x000a__x000a__x000a__x000a__x000a__x000a__x000a__x000a__x000a_"/>
    <s v="15%_x000a_15%_x000a_15%_x000a_15%_x000a_15%_x000a__x000a__x000a__x000a__x000a__x000a__x000a__x000a__x000a__x000a__x000a__x000a__x000a__x000a__x000a_"/>
    <s v="40%_x000a_40%_x000a_30%_x000a_30%_x000a_30%_x000a__x000a__x000a__x000a__x000a__x000a__x000a__x000a__x000a__x000a__x000a__x000a__x000a__x000a__x000a_"/>
    <s v="- 1 El mapa de riesgo del proceso Gestión de Servicios Administrativos y Tecnológicos indica que Subdirector(a) de Servicios Administrativos, autorizado(a) por  el (a) Ordenador(a) del gasto, cada vez que se identifique la materialización del riesgo, inicia la gestión para recuperar los recursos desviados._x000a_- 2 El mapa de riesgo del proceso Gestión de Servicios Administrativos y Tecnológicos indica que Subdirector(a) de Servicios Administrativos, autorizado(a) por  el (a) Ordenador(a) del gasto, cada vez que se identifique la materialización del riesgo, gestiona ante el corredor de seguros la afectación de la póliza de manejo de la Secretaría General._x000a__x000a__x000a__x000a__x000a__x000a__x000a__x000a_"/>
    <s v="- Documentado_x000a_- Documentado_x000a__x000a__x000a__x000a__x000a__x000a__x000a__x000a_"/>
    <s v="- Continua_x000a_- Continua_x000a__x000a__x000a__x000a__x000a__x000a__x000a__x000a_"/>
    <s v="- Con registro_x000a_- Con registro_x000a__x000a__x000a__x000a__x000a__x000a__x000a__x000a_"/>
    <s v="- Correctivo_x000a_- Correctivo_x000a__x000a__x000a__x000a__x000a__x000a__x000a__x000a_"/>
    <s v="10%_x000a_10%_x000a__x000a__x000a__x000a__x000a__x000a__x000a__x000a_"/>
    <s v="- Manual_x000a_- Manual_x000a__x000a__x000a__x000a__x000a__x000a__x000a__x000a_"/>
    <s v="15%_x000a_15%_x000a__x000a__x000a__x000a__x000a__x000a__x000a__x000a_"/>
    <s v="25%_x000a_25%_x000a__x000a__x000a__x000a__x000a__x000a__x000a__x000a_"/>
    <s v="Muy baja (1)"/>
    <n v="2.4695999999999999E-2"/>
    <s v="Mayor (4)"/>
    <n v="0.8"/>
    <s v="Alto"/>
    <s v="Se determina la probabilidad (Muy baja (1)) ya que las actividades de control preventivas son fuertes y mitigan la mayoría de las causas. El riesgo no disminuye el impacto."/>
    <s v="Reducir"/>
    <s v="- PA230-016-536 Actualizar el procedimiento 4233100-PR-382  &quot;Manejo de la Caja Menor” respecto a la asignación de rubros.              _x000a__x000a__x000a__x000a__x000a__x000a__x000a__x000a__x000a__x000a__x000a__x000a__x000a__x000a__x000a__x000a__x000a__x000a__x000a__x000a__x000a_________________x000a__x000a__x000a__x000a__x000a__x000a__x000a__x000a_"/>
    <s v="- Subdirector(a) de Servicios Administrativos_x000a__x000a__x000a__x000a__x000a__x000a__x000a__x000a__x000a__x000a__x000a__x000a__x000a__x000a__x000a__x000a__x000a__x000a__x000a__x000a__x000a_________________x000a__x000a__x000a__x000a__x000a__x000a__x000a__x000a__x000a_"/>
    <s v="- Procedimiento 4233100-PR-382  &quot;Manejo de la Caja Menor” actualizado_x000a__x000a__x000a__x000a__x000a__x000a__x000a__x000a__x000a__x000a__x000a__x000a__x000a__x000a__x000a__x000a__x000a__x000a__x000a__x000a__x000a_________________x000a__x000a__x000a__x000a__x000a__x000a__x000a__x000a__x000a_"/>
    <s v="15/02/2023_x000a__x000a__x000a__x000a__x000a__x000a__x000a__x000a__x000a__x000a__x000a__x000a__x000a__x000a__x000a__x000a__x000a__x000a__x000a__x000a__x000a_________________x000a__x000a__x000a__x000a__x000a__x000a__x000a__x000a__x000a_"/>
    <s v="31/05/2023_x000a__x000a__x000a__x000a__x000a__x000a__x000a__x000a__x000a__x000a__x000a__x000a__x000a__x000a__x000a__x000a__x000a__x000a__x000a__x000a__x000a_______________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presunto hecho de Posibilidad de afectación reputacional por pérdida de credibilidad y desconfianza en la administración de la caja menor, debido a desvío de recursos físicos o económicos en la legalización de la adquisición de bienes y servicios imprevistos, urgentes, imprescindibles e inaplazables para otorgarse beneficios propios o a terceros. al operador disciplinario, y a la Oficina Asesora de Planeación en el informe de monitoreo en caso que tenga fallo._x000a_- Iniciar la gestión para recuperar los recursos desviados._x000a_- Gestionar ante el corredor de seguros la afectación de la póliza de manejo de la Secretaría General._x000a__x000a__x000a__x000a__x000a__x000a__x000a_- Actualizar el mapa de riesgos Gestión de Servicios Administrativos y Tecnológicos"/>
    <s v="- Subdirector(a) de Servicios Administrativos y Oficina de Tecnologías de la Información y las Comunicaciones_x000a_- Subdirector(a) de Servicios Administrativos._x000a_- Subdirector Servicios Administrativos_x000a__x000a__x000a__x000a__x000a__x000a__x000a_- Subdirector(a) de Servicios Administrativos y Oficina de Tecnologías de la Información y las Comunicaciones"/>
    <s v="- Notificación realizada del presunto hecho de Posibilidad de afectación reputacional por pérdida de credibilidad y desconfianza en la administración de la caja menor, debido a desvío de recursos físicos o económicos en la legalización de la adquisición de bienes y servicios imprevistos, urgentes, imprescindibles e inaplazables para otorgarse beneficios propios o a terceros. al operador disciplinario, y reporte de monitoreo a la Oficina Asesora de Planeación en caso que el riesgo tenga fallo definitivo._x000a_- Comunicación oficial de traslado a la Oficina de Control Interno Disciplinario._x000a_- Comunicación oficial de informe de los hechos al corredor de seguros._x000a__x000a__x000a__x000a__x000a__x000a__x000a_- Mapa de riesgo  Gestión de Servicios Administrativos y Tecnológicos, actualizado."/>
    <d v="2019-05-07T00:00:00"/>
    <s v="Identificación del riesgo_x000a_Análisis antes de controles_x000a_Análisis de controles_x000a_Análisis después de controles_x000a_Tratamiento del riesgo"/>
    <s v="Creación del riesgo."/>
    <d v="2019-10-30T00:00:00"/>
    <s v="_x000a_Análisis antes de controles_x000a_Análisis de controles_x000a__x000a_Tratamiento del riesgo"/>
    <s v="Se ajustó la calificación de probabilidad de factible a frecuente, lo que redujo su escala de probabilidad de probable a rara vez._x000a_Se ajustaron los controles preventivos y detectivos conforme al procedimiento._x000a_Se ajustaron las fechas de finalización de las acciones"/>
    <d v="2020-03-12T00:00:00"/>
    <s v="Identificación del riesgo_x000a_Análisis antes de controles_x000a__x000a__x000a_Tratamiento del riesgo"/>
    <s v="Se modificaron las causas del riesgo y agentes generadores._x000a_Se modificó la valoración del impacto y se realizó por la valoración de perspectivas_x000a_Se ajustaron las fechas de las acciones y se define plan de mejoramiento para la vigencia_x000a_Se modificó el Plan de contingencia"/>
    <d v="2020-08-28T00:00:00"/>
    <s v="Identificación del riesgo_x000a__x000a_Análisis de controles_x000a__x000a_"/>
    <s v="Una vez analizados los conceptos de tipo de riesgo, se reclasifica el riesgo de operativo a financiero, teniendo en cuenta las definiciones señaladas en la Guía para la administración de riesgos de gestión y corrupción en los procesos. _x000a_Se incluye y ajusta la actividad de control preventiva número 6 y 12 y la actividad detectiva número 14 y 17, conforme con la actualización del procedimiento._x000a_Se elimina las actividades de control detectivas asociadas al procedimiento de auditorías internas de gestión PR-006 y al procedimiento de auditorías internas de calidad PR-361. _x000a_Se modificaron las fechas de terminación de las acciones conforme a solicitud de reprogramación efectuada mediante memorando No. 3-2020-17111. "/>
    <d v="2020-12-02T00:00:00"/>
    <s v="_x000a_Análisis antes de controles_x000a__x000a__x000a_Tratamiento del riesgo"/>
    <s v="Se realiza la calificación de la probabilidad del riesgo por frecuencia cuya calificación es nunca o no se ha presentado durante los últimos cuatro años, así mismo se registran las evidencias que soportan su elección para la vigencia 2020._x000a_Se incluyó una nueva acción preventiva asociada a la revisión integral del riesgo para la vigencia  2021."/>
    <d v="2021-02-16T00:00:00"/>
    <s v="_x000a__x000a__x000a__x000a_Tratamiento del riesgo"/>
    <s v="Se ajustó en Proyectos de inversión posiblemente afectados, dado que el riesgo no tiene asociación dentro del perfil del Proyecto de inversión &quot;Fortalecimiento de la capacidad institucional de la Secretaría General&quot;._x000a_Se eliminaron las acciones 2020 teniendo en cuenta que ya estaban cerradas y se incluyó la Acción Preventiva No. 2 de 2021."/>
    <d v="2021-04-30T00:00:00"/>
    <s v="_x000a__x000a_Análisis de controles_x000a__x000a_"/>
    <s v="Se ajusta la actividad 16 como actividad de control, conforme con la actividad 2 de la acción preventiva No. 2 asociada al proceso Gestión de Servicios Administrativos. "/>
    <d v="2021-07-30T00:00:00"/>
    <s v="_x000a__x000a__x000a__x000a_Tratamiento del riesgo"/>
    <s v="Se eliminó la acción preventiva No. 2 teniendo en cuenta que se cerró el 30 de junio de 2021 y se incluye la acción de mejora 827 registrada en CHIE. "/>
    <d v="2021-12-16T00:00:00"/>
    <s v="Identificación del riesgo_x000a_Análisis antes de controles_x000a_Análisis de controles_x000a_Análisis después de controles_x000a_Tratamiento del riesgo"/>
    <s v="Se actualiza el contexto de la gestión del proceso_x000a_Se ajusta la identificación del riesgo, ampliando su alcance_x000a_Se define la probabilidad por frecuencia_x000a_Se ajustó la calificación del impacto_x000a_Se ajustó la redacción y evaluación de los controles según los criterios definidos_x000a_Se incluyeron los controles correctivos _x000a_Se ajustaron las acciones de contingencia"/>
    <d v="2022-08-29T00:00:00"/>
    <s v="_x000a__x000a_Análisis de controles_x000a__x000a_"/>
    <s v="Se actualizaron las actividades de control N° 3 y 5, de tipo detectivo, que se encuentran documentadas en el procedimiento PR-382 Manejo de Caja Menor, que fue actualizado en enero de 2022 a su versión 02, para su correspondencia exacta en forma de redacción."/>
    <d v="2022-12-14T00:00:00"/>
    <s v="Identificación del riesgo_x000a__x000a__x000a__x000a_Tratamiento del riesgo"/>
    <s v="Se asocia el riesgo al nuevo Mapa de procesos de la Secretaría General._x000a_Se complementó el nombre del riesgo_x000a_Se incluyó  acción de tratamiento del riesgo  para la vigencia  2023 _x000a_Se realizó ajuste en las causas internas y externas según el análisis DOFA del nuevo proceso  gestión de servicios administrativos."/>
    <s v=""/>
    <s v="_x000a__x000a__x000a__x000a_"/>
    <s v=""/>
  </r>
  <r>
    <x v="5"/>
    <s v="Apoyar la gestión de la Entidad a través de la prestación de los servicios administrativos y tecnológicos, así como, de la gestión documental, con el fin de satisfacer las necesidades de las dependencias en la materia, al igual que conservar y preservar la memoria institucional."/>
    <s v="Inicia con la identificación y consolidación de las necesidades de las dependencias de la Entidad de carácter administrativo y tecnológico, continúa con la prestación de los servicios logísticos de apoyo administrativo, manejo de la caja menor, la gestión de requerimientos e implementación de soluciones tecnológicas, y la gestión del flujo documental, termina con las instalaciones de la Entidad disponibles y adecuadas para su uso, la infraestructura tecnológica en condiciones óptimas y una apropiada disposición de los documentos."/>
    <s v="Subdirector(a) de Servicios Administrativos y Oficina de Tecnologías de la Información y las Comunicaciones"/>
    <s v="Apoyo"/>
    <s v="Planear y administrar la gestión documental institucional"/>
    <n v="147"/>
    <s v="FI-C022"/>
    <s v="Posibilidad de afectación reputacional por sanciones de ente de control o ente regulador, debido a uso indebido de información privilegiada durante el manejo de los documentos que se tramitan en la Subdirección de Gestión Documental con el fin de obtener beneficios propios o de terceros."/>
    <x v="0"/>
    <s v="Fraude interno"/>
    <s v="No"/>
    <s v="- Debilidades en la articulación y comunicación en la operación de las actividades que se gestionan al interior  del proceso._x000a_- Alta rotación de personal y dificultades en la transferencia de conocimiento entre los servidores y/o contratistas que participan en el proceso, en virtud de vinculación, retiro o reasignación de roles._x000a_- Intereses personales_x000a__x000a__x000a__x000a__x000a__x000a__x000a_"/>
    <s v="- Cambios de estructura organizacional que afecten el desempeño del proceso de gestión documental._x000a_- Constante actualización de directrices y normas  Nacionales y Distritales aplicables al proceso._x000a_- Altos costos de la tecnología.  _x000a__x000a__x000a__x000a__x000a__x000a__x000a_"/>
    <s v="- Pérdida de credibilidad del proceso y de la entidad._x000a_- Uso indebido e inadecuado de información de la Secretaría General _x000a_- Sanciones disciplinarias, fiscales y penales._x000a_- Pérdida de información de la entidad._x000a__x000a__x000a__x000a__x000a__x000a_"/>
    <s v="3. Consolidar una gestión pública eficiente, a través del desarrollo de capacidades institucionales, para contribuir a la generación de valor público."/>
    <s v="- -- Ningún trámite y/o procedimiento administrativo_x000a__x000a_"/>
    <s v="- Todos los procesos en el Sistema de Gestión de Calidad_x000a__x000a__x000a__x000a_"/>
    <s v="Sin asociación"/>
    <s v="- No aplica_x000a__x000a__x000a__x000a_"/>
    <s v="Muy baja (1)"/>
    <n v="0.2"/>
    <s v=""/>
    <s v=""/>
    <s v=""/>
    <s v=""/>
    <s v=""/>
    <s v=""/>
    <s v="Mayor (4)"/>
    <n v="0.8"/>
    <s v="Alto"/>
    <s v="El proceso estima que el riesgo se ubica en una zona alta, debido a que el riesgo no se ha materializado en los últimos cuatro años, sin embargo, ante su materialización, podrían presentarse los efectos significativos, señalados en la encuesta del Departamento Administrativo de la Función Pública."/>
    <s v="- 1 El procedimiento Consulta y préstamo de documentos 2211600-PR-050 (Act.5) indica que el responsable de archivo de gestión o de archivo central, autorizado(a) por el jefe de la dependencia, cada vez que se preste una carpeta o un expediente verifica los tiempos establecidos para la devolución de la carpeta o expediente . La(s) fuente(s) de información utilizadas es(son) el registro de préstamos en el aplicativo y el Formato solicitud de documentos. En caso de evidenciar observaciones, desviaciones o diferencias, solicita la devolución de la carpeta o expediente mediante Memorando (2211600-FT-011). De lo contrario, deja como evidencia de la revisión realizada a los documentos prestados el aplicativo SIGA._x000a_- 2 El procedimiento Consulta y préstamo de documentos 2211600-PR-050 (Act.5) indica que el responsable de archivo de gestión o de archivo central, autorizado(a) por el jefe de la dependencia, cada vez que se preste una carpeta o un expediente verifica los tiempos establecidos para la devolución de la carpeta o expediente . La(s) fuente(s) de información utilizadas es(son) el registro de préstamos en el aplicativo y el Formato solicitud de documentos. En caso de evidenciar observaciones, desviaciones o diferencias, solicita la devolución de la carpeta o expediente mediante Memorando (2211600-FT-011). De lo contrario, deja como evidencia de la revisión realizada a los documentos prestados el aplicativo SIGA._x000a__x000a__x000a__x000a__x000a__x000a__x000a__x000a__x000a__x000a__x000a__x000a__x000a__x000a__x000a__x000a__x000a__x000a_"/>
    <s v="- Documentado_x000a_- Documentado_x000a__x000a__x000a__x000a__x000a__x000a__x000a__x000a__x000a__x000a__x000a__x000a__x000a__x000a__x000a__x000a__x000a__x000a_"/>
    <s v="- Continua_x000a_- Continua_x000a__x000a__x000a__x000a__x000a__x000a__x000a__x000a__x000a__x000a__x000a__x000a__x000a__x000a__x000a__x000a__x000a__x000a_"/>
    <s v="- Con registro_x000a_- Con registro_x000a__x000a__x000a__x000a__x000a__x000a__x000a__x000a__x000a__x000a__x000a__x000a__x000a__x000a__x000a__x000a__x000a__x000a_"/>
    <s v="- Preventivo_x000a_- Detectivo_x000a__x000a__x000a__x000a__x000a__x000a__x000a__x000a__x000a__x000a__x000a__x000a__x000a__x000a__x000a__x000a__x000a__x000a_"/>
    <s v="25%_x000a_15%_x000a__x000a__x000a__x000a__x000a__x000a__x000a__x000a__x000a__x000a__x000a__x000a__x000a__x000a__x000a__x000a__x000a__x000a_"/>
    <s v="- Manual_x000a_- Manual_x000a__x000a__x000a__x000a__x000a__x000a__x000a__x000a__x000a__x000a__x000a__x000a__x000a__x000a__x000a__x000a__x000a__x000a_"/>
    <s v="15%_x000a_15%_x000a__x000a__x000a__x000a__x000a__x000a__x000a__x000a__x000a__x000a__x000a__x000a__x000a__x000a__x000a__x000a__x000a__x000a_"/>
    <s v="40%_x000a_30%_x000a__x000a__x000a__x000a__x000a__x000a__x000a__x000a__x000a__x000a__x000a__x000a__x000a__x000a__x000a__x000a__x000a__x000a_"/>
    <s v="- 1 El mapa de riesgo del proceso Gestión de Servicios Administrativos y Tecnológicos indica que Profesional encargado del área de Gestión documental, autorizado(a) por Subdirector(a) de Servicios Administrativos, cada vez que se identifique la materialización del riesgo reporta al Subdirector de servicios administrativos para que se tomen las medidas pertinentes.._x000a_- 2 El mapa de riesgo del proceso Gestión de Servicios Administrativos y Tecnológicos indica que Profesional encargado del área de Gestión documental, autorizado(a) por el Director (a) administrativo y financiero, cada vez que se identifique la materialización del riesgo reporta a la Oficina de Control Interno Disciplinario, para que se inicie el respectivo proceso al funcionario implicado.._x000a_- 3 El mapa de riesgo del proceso Gestión de Servicios Administrativos y Tecnológicos indica que Profesional encargado del área de Gestión documental, autorizado(a) por el Director (a) administrativo y financiero, cada vez que se identifique la materialización del riesgo notifica a la instancia o autoridad competente para que se tomen las medidas pertinentes.._x000a__x000a__x000a__x000a__x000a__x000a__x000a_"/>
    <s v="- Documentado_x000a_- Documentado_x000a_- Documentado_x000a__x000a__x000a__x000a__x000a__x000a__x000a_"/>
    <s v="- Continua_x000a_- Continua_x000a_- Continua_x000a__x000a__x000a__x000a__x000a__x000a__x000a_"/>
    <s v="- Con registro_x000a_- Con registro_x000a_- Con registro_x000a__x000a__x000a__x000a__x000a__x000a__x000a_"/>
    <s v="- Correctivo_x000a_- Correctivo_x000a_- Correctivo_x000a__x000a__x000a__x000a__x000a__x000a__x000a_"/>
    <s v="10%_x000a_10%_x000a_10%_x000a__x000a__x000a__x000a__x000a__x000a__x000a_"/>
    <s v="- Manual_x000a_- Manual_x000a_- Manual_x000a__x000a__x000a__x000a__x000a__x000a__x000a_"/>
    <s v="15%_x000a_15%_x000a_15%_x000a__x000a__x000a__x000a__x000a__x000a__x000a_"/>
    <s v="25%_x000a_25%_x000a_25%_x000a__x000a__x000a__x000a__x000a__x000a__x000a_"/>
    <s v="Muy baja (1)"/>
    <n v="8.3999999999999991E-2"/>
    <s v="Mayor (4)"/>
    <n v="0.8"/>
    <s v="Alto"/>
    <s v="El proceso estima que el riesgo se ubica en una zona alta, debido a que los controles establecidos son los adecuados y la calificación de los criterios es satisfactoria, ubicando el riesgo en la escala de probabilidad mas baja, y ante su materialización, podrían disminuirse los efectos, aplicando las acciones de contingencia, sin embargo, el impacto no disminuye en riesgos de corrupción."/>
    <s v="Reducir"/>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  PA230-027-549 Realizar sensibilización cuatrimestral sobre el manejo y custodia de los documentos conforme a los lineamientos establecidos en el proceso._x000a__x000a__x000a__x000a__x000a__x000a__x000a__x000a__x000a__x000a_________________x000a__x000a__x000a__x000a__x000a__x000a__x000a__x000a__x000a__x000a__x000a_"/>
    <s v="- Subdirector de Gestión Documental. _x000a__x000a__x000a__x000a__x000a__x000a__x000a__x000a__x000a__x000a_________________x000a__x000a__x000a__x000a__x000a__x000a__x000a__x000a__x000a__x000a__x000a_"/>
    <s v="- Evidencias de sensibilizaciones realizadas_x000a__x000a__x000a__x000a__x000a__x000a__x000a__x000a__x000a__x000a_________________x000a__x000a__x000a__x000a__x000a__x000a__x000a__x000a__x000a__x000a__x000a_"/>
    <s v="01/03/2023_x000a__x000a__x000a__x000a__x000a__x000a__x000a__x000a__x000a__x000a_________________x000a__x000a__x000a__x000a__x000a__x000a__x000a__x000a__x000a__x000a__x000a_"/>
    <s v="15/12/2023_x000a__x000a__x000a__x000a__x000a__x000a__x000a__x000a__x000a__x000a_________________x000a__x000a__x000a__x000a__x000a__x000a__x000a__x000a__x000a__x000a__x000a_"/>
    <s v="- Reportar el presunto hecho de Posibilidad de afectación reputacional por sanciones de ente de control o ente regulador, debido a uso indebido de información privilegiada durante el manejo de los documentos que se tramitan en la Subdirección de Gestión Documental con el fin de obtener beneficios propios o de terceros. al operador disciplinario, y a la Oficina Asesora de Planeación en el informe de monitoreo en caso que tenga fallo._x000a_- Reportar al Subdirector de servicios administrativos para que se tomen las medidas pertinentes._x000a_- Reportar a la Oficina de Control Interno Disciplinario, para que se inicie el respectivo proceso al funcionario implicado._x000a_- Notificar a la instancia o autoridad competente para que se tomen las medidas pertinentes._x000a__x000a__x000a__x000a__x000a__x000a_- Actualizar el mapa de riesgos Gestión de Servicios Administrativos y Tecnológicos"/>
    <s v="- Subdirector(a) de Servicios Administrativos y Oficina de Tecnologías de la Información y las Comunicaciones_x000a_- Subdirector de Gestión documental_x000a_- Subdirector de Gestión documental_x000a_- Subdirector(a) de Servicios Administrativos_x000a__x000a__x000a__x000a__x000a__x000a_- Subdirector(a) de Servicios Administrativos y Oficina de Tecnologías de la Información y las Comunicaciones"/>
    <s v="- Notificación realizada del presunto hecho de Posibilidad de afectación reputacional por sanciones de ente de control o ente regulador, debido a uso indebido de información privilegiada durante el manejo de los documentos que se tramitan en la Subdirección de Gestión Documental con el fin de obtener beneficios propios o de terceros. al operador disciplinario, y reporte de monitoreo a la Oficina Asesora de Planeación en caso que el riesgo tenga fallo definitivo._x000a_- Correo electrónico informando el acto de corrupción_x000a_- Memorando informando el acto de corrupción_x000a_- Oficio informando el acto de corrupción_x000a__x000a__x000a__x000a__x000a__x000a_- Mapa de riesgo  Gestión de Servicios Administrativos y Tecnológicos, actualizado."/>
    <d v="2019-05-08T00:00:00"/>
    <s v="Identificación del riesgo_x000a_Análisis antes de controles_x000a_Análisis de controles_x000a_Análisis después de controles_x000a_Tratamiento del riesgo"/>
    <s v="Creación del Riesgo"/>
    <d v="2019-11-14T00:00:00"/>
    <s v="Identificación del riesgo_x000a_Análisis antes de controles_x000a_Análisis de controles_x000a_Análisis después de controles_x000a_Tratamiento del riesgo"/>
    <s v="Se ajusto actividad clave de acuerdo al ajuste realizado a la caracterización del proceso._x000a_Se realizo la calificación de la probabilidad del riesgo por frecuencia._x000a_Se ajustó la valoración obtenida antes y después de controles, de acuerdo con el resultado obtenido._x000a_Se ajustó la descripción de las actividades de control de acuerdo al ajuste realizado en los puntos de control de los procedimientos. Así mismo se replantearon las acciones asociadas a las actividades de control preventivo._x000a_Se ajustaron las fechas de terminación de las acciones acorde con las fechas del aplicativo SIG.  Así mismo, se actualizó la información de acciones de acuerdo con las acciones registradas en el aplicativo SIG._x000a_Se incluyen acciones de contingencia."/>
    <d v="2020-03-24T00:00:00"/>
    <s v="Identificación del riesgo_x000a_Análisis antes de controles_x000a__x000a__x000a_Tratamiento del riesgo"/>
    <s v="Identificación del riesgo:_x000a_Se definieron las perspectivas para los efectos ya identificados y se calificaron_x000a_Se eliminó un efecto operativo y se incluyó uno de información_x000a__x000a_Análisis antes de controles:_x000a_Valoración de la Probabilidad: Se incluyen las evidencias faltantes de la vigencia 2016-2019 y las evidencias de la vigencia 2020_x000a__x000a_Tratamiento del riesgo:_x000a_Se eliminaron las actividades de la  AP# 32  por que  ya se  cumplió y  se encuentra  cerrada en al aplicativo._x000a_Se elimina la  actividad #2  de la AM#21 , por que ya se cumplió. "/>
    <d v="2020-08-31T00:00:00"/>
    <s v="_x000a__x000a_Análisis de controles_x000a__x000a_Tratamiento del riesgo"/>
    <s v="Se ajustaron las actividades preventivas y detectivas acorde con la última actualización realizada a los procedimientos del proceso._x000a_Se retiraron las actividades detectivas asociadas a los procedimientos de Auditorias de gestión y auditorías de calidad._x000a_Se ajustaron las fechas de finalización de las acciones, teniendo en cuenta la información reportada en el aplicativo SIG y en los seguimientos, cierre y reprogramación remitidos mediante memorando a la Oficina Asesora de Planeación."/>
    <d v="2022-12-14T00:00:00"/>
    <s v="Identificación del riesgo_x000a__x000a__x000a_Análisis después de controles_x000a_Tratamiento del riesgo"/>
    <s v="Se asocia el riesgo al nuevo Mapa de procesos de la Secretaría General._x000a_Se realizó ajuste en las causas internas, externas según el análisis DOFA de nuevo proceso Gestión de Servicios Administrativos._x000a_Se incluyo la acción de tratamiento para la vigencia 2023. "/>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r>
  <r>
    <x v="6"/>
    <s v="Gestionar el capital humano de la Secretaría General de la Alcaldía Mayor de Bogotá, D.C., mediante la aplicación de buenas prácticas y acciones tendientes a al desarrollo de un talento humano a través de estrategias enmarcadas en el trabajo digno y decente con el propósito de contribuir al logro de las metas institucionales."/>
    <s v="Inicia con la vinculación del talento humano de la Secretaría General de la Alcaldía Mayor de Bogotá, D.C., los miembros del Gabinete Distrital y Jefes de Oficina de Control Interno de las entidades del Distrito, continúa con el desarrollo del talento humano y gestión de situaciones administrativas y finaliza con el retiro de los mismos."/>
    <s v="Director(a) de Talento Humano"/>
    <s v="Apoyo"/>
    <s v="Realizar la vinculación del talento humano de la Secretaría General de la Alcaldía Mayor de Bogotá, D.C., de miembros del Gabinete Distrital y Jefes de Oficina de Control Interno de las entidades del Distrito."/>
    <n v="154"/>
    <s v="FI-C023"/>
    <s v="Posibilidad de afectación reputacional por pe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x v="0"/>
    <s v="Fraude interno"/>
    <s v="No"/>
    <s v="- Conflicto de intereses._x000a_- Desconocimiento de los principios y valores institucionales._x000a_- Aplicación errónea en algunos casos  de criterios o instrucciones para la realización_x000a_de actividades._x000a_- Amiguismo._x000a__x000a__x000a__x000a__x000a__x000a_"/>
    <s v="- Presiones o motivaciones individuales, sociales o colectivas, que inciten a la realizar conductas contrarias al deber ser._x000a__x000a__x000a__x000a__x000a__x000a__x000a__x000a__x000a_"/>
    <s v="- Detrimento de los principios de la función pública._x000a_- Pérdida de legitimidad de la Administración Distrital._x000a_- Pérdida de imagen institucional._x000a_- Propicia escenarios de conflictos._x000a_- Investigaciones disciplinarias, fiscales y/o penales._x000a_- Sanciones disciplinarias._x000a_- Incumplimiento de las metas y objetivos de la dependencia._x000a_- Pago de indemnizaciones como resultado de demandas._x000a_- Generación de reprocesos y desgaste administrativo._x000a_"/>
    <s v="8. Fomentar la innovación y la gestión del conocimiento, a través del fortalecimiento de las competencias del talento humano de la entidad, con el propósito de mejorar la capacidad institucional y su gestión."/>
    <s v="- -- Ningún trámite y/o procedimiento administrativo_x000a__x000a_"/>
    <s v="- Ningún otro proceso en el Sistema de Gestión de Calidad_x000a__x000a__x000a__x000a_"/>
    <s v="Sin asociación"/>
    <s v="- No aplica_x000a__x000a__x000a__x000a_"/>
    <s v="Muy baja (1)"/>
    <n v="0.2"/>
    <s v="Moderado (3)"/>
    <s v="Mayor (4)"/>
    <s v="Moderado (3)"/>
    <s v="Leve (1)"/>
    <s v="Leve (1)"/>
    <s v="Menor (2)"/>
    <s v="Mayor (4)"/>
    <n v="0.8"/>
    <s v="Alto"/>
    <s v="El proceso estima que el riesgo se ubica en una zona alta, debido a que el riesgo no se ha materializado en los últimos cuatro años, sin embargo, ante su materialización, podrían presentarse los efectos significativos, señalados en la encuesta del Departamento Administrativo de la Función Pública._x0009_"/>
    <s v="- 1 El procedimiento 2211300-PR-221 - Gestión Organizacional indica que el/la Director/a Técnico/a de Talento Humano, autorizado(a) por el  Manual Específico de Funciones y Competencias Laborales, anualmente verifica que la formulación del Plan Anual de Vacantes y el Plan de Previsión de Recursos Humanos estén conforme a la normatividad vigente (Resolución por la cual se adopta el Manual Especifico de Funciones y Competencias Laborales de la entidad). La(s) fuente(s) de información utilizadas es(son) la Resolución por la cual se adopta el Manual de Funciones y Competencias Laborales y la Base Excel - Planta Secretaría General. En caso de evidenciar observaciones, desviaciones o diferencias, se debe notificar a través de correo electrónico o documentos de revisión del proyecto de Plan Anual de Vacantes y Plan de Previsión de Recursos Humanos al Profesional Especializado o Profesional Universitario responsable de su formulación para que adelante los ajustes a que haya lugar. De lo contrario, queda como evidencia correo electrónico o documentos de revisión del proyecto de Plan Anual de Vacantes y Plan de Previsión de Recursos Humanos._x000a_- 2 El procedimiento 2211300-PR-221 - Gestión Organizacional indica que El Profesional Especializado o Profesional Universitario de la Dirección de Talento Humano, autorizado(a) por el/la Director/a Técnico/a de Talento Humano, cada vez que se va/n a realizar nombramiento/s de aspirante/s a un empleo de la entidad verifica a través del formato 2211300-FT-809 Evaluación del Perfil, el cumplimiento de los requisitos establecidos en el perfil del empleo a proveer de acuerdo con el Manual de Funciones y Competencias Laborales vigente. La(s) fuente(s) de información utilizadas es(son) el Manual de Funciones y Competencias Laborales vigente y los soportes de la hoja de vida del/de la aspirante al cargo vacante o la historia laboral del/de la servidor/a que aspira al nombramiento en un empleo de la Secretaría General de la Alcaldía Mayor de Bogotá, D.C.. En caso de evidenciar observaciones, desviaciones o diferencias, se debe notificar al/a la servidor/a o instancia según corresponda a través de Memorando 2211600-FT-011 comunicación con las razones del porqué de la no continuación con el proceso de nombramiento (para los casos de encargos)  u oficio 2211600-FT-012  comunicación solicitando exclusión de elegibles cuando el/la aspirante a vincular hace parte de  una lista de elegibles producto de un concurso de méritos. De lo contrario, queda como evidencia la Evaluación perfil 2211300-FT-809 diligenciado._x000a_- 3 El procedimiento 2211300-PR-221 - Gestión Organizacional indica que el Profesional Especializado o Profesional Universitario o Técnico Operativo de la Dirección de Talento Humano, autorizado(a) por el/la Director/a Técnico/a de Talento Humano, previo al nombramiento de un/a aspirante a un empleo de la entidad verifica la completitud e idoneidad de los documentos soporte de la hoja de vida del/de la aspirante al cargo vacante, conforme a los requisitos definidos en el formato  2211300-FT-874 Lista de Chequeo. La(s) fuente(s) de información utilizadas es(son) los soportes allegados por el/la aspirante a vinculación en la entidad y el formato 2211300-FT-874 Lista de Chequeo. En caso de evidenciar observaciones, desviaciones o diferencias, se debe notificar a través de correo electrónico dirigido al/a la aspirante a vincular para garantizar la completitud de los documentos o a la Oficina de Control Interno Disciplinario a través de 2211600-011 Memorando, en los casos en los que las observaciones estén relacionadas con la veracidad de los soportes allegados, para que se adelanten los trámites a que haya lugar. De lo contrario, queda como evidencia Lista de chequeo 2211300-FT-874 diligenciado, Hoja de Ruta - Novedad de Ingreso 2211300-FT-159 diligenciada._x000a_- 4 El procedimiento 2211300-PR-221 - Gestión Organizacional indica que El/ la Director/a Técnico/a de Talento Humano, autorizado(a) por el  Manual Específico de Funciones y Competencias Laborales, bimestralmente revisa el estado de la ejecución de las actividades ejecutadas desde el procedimiento de Gestión Organizacional, presentado en el informe de gestión, en el marco del Subcomité de Autocontrol de la dependencia. La(s) fuente(s) de información utilizadas es(son) El Plan Anual de Vacantes, el Plan de Previsión de Recursos Humanos, la normatividad vigente en las materias relacionadas (teletrabajo, pasantías, vinculación y demás aplicables), el informe de la gestión adelantada desde el procedimiento de Gestión Organizacional y el procedimiento 2211300-PR-221 Gestión Organizacional. En caso de evidenciar observaciones, desviaciones o diferencias, el Profesional Especializado o Profesional Universitario  deberá dar alcance al informe sobre la gestión adelantada desde el procedimiento de Gestión Organizacional a través de correo electrónico. De lo contrario, queda como evidencia Acta subcomité de autocontrol 2210112-FT-281 que incluye el informe de la gestión adelantada desde el procedimiento de Gestión Organizacional._x000a_- 5 El procedimiento 2211300-PR-221 - Gestión Organizacional indica que El/ la Director/a Técnico/a de Talento Humano, autorizado(a) por el  Manual Específico de Funciones y Competencias Laborales, bimestralmente revisa el estado de la ejecución de las actividades ejecutadas desde el procedimiento de Gestión Organizacional, presentado en el informe de gestión, en el marco del Subcomité de Autocontrol de la dependencia. La(s) fuente(s) de información utilizadas es(son) El Plan Anual de Vacantes, el Plan de Previsión de Recursos Humanos, la normatividad vigente en las materias relacionadas (teletrabajo, pasantías, vinculación y demás aplicables), el informe de la gestión adelantada desde el procedimiento de Gestión Organizacional y el procedimiento 2211300-PR-221 Gestión Organizacional. En caso de evidenciar observaciones, desviaciones o diferencias, el Profesional Especializado o Profesional Universitario responsable de su proyección deberá dar alcance al informe sobre la gestión adelantada desde el procedimiento de Gestión Organizacional a través de correo electrónico. De lo contrario, queda como evidencia el Acta subcomité de autocontrol 2210112-FT-281 que incluye el informe de la gestión adelantada desde el procedimiento de Gestión Organizacional._x000a__x000a__x000a__x000a__x000a__x000a__x000a__x000a__x000a__x000a__x000a__x000a__x000a__x000a__x000a_"/>
    <s v="- Documentado_x000a_- Documentado_x000a_- Documentado_x000a_- Documentado_x000a_- Documentado_x000a__x000a__x000a__x000a__x000a__x000a__x000a__x000a__x000a__x000a__x000a__x000a__x000a__x000a__x000a_"/>
    <s v="- Continua_x000a_- Continua_x000a_- Continua_x000a_- Continua_x000a_- Continua_x000a__x000a__x000a__x000a__x000a__x000a__x000a__x000a__x000a__x000a__x000a__x000a__x000a__x000a__x000a_"/>
    <s v="- Con registro_x000a_- Con registro_x000a_- Con registro_x000a_- Con registro_x000a_- Con registro_x000a__x000a__x000a__x000a__x000a__x000a__x000a__x000a__x000a__x000a__x000a__x000a__x000a__x000a__x000a_"/>
    <s v="- Preventivo_x000a_- Preventivo_x000a_- Preventivo_x000a_- Detectivo_x000a_- Detectivo_x000a__x000a__x000a__x000a__x000a__x000a__x000a__x000a__x000a__x000a__x000a__x000a__x000a__x000a__x000a_"/>
    <s v="25%_x000a_25%_x000a_25%_x000a_15%_x000a_15%_x000a__x000a__x000a__x000a__x000a__x000a__x000a__x000a__x000a__x000a__x000a__x000a__x000a__x000a__x000a_"/>
    <s v="- Manual_x000a_- Manual_x000a_- Manual_x000a_- Manual_x000a_- Manual_x000a__x000a__x000a__x000a__x000a__x000a__x000a__x000a__x000a__x000a__x000a__x000a__x000a__x000a__x000a_"/>
    <s v="15%_x000a_15%_x000a_15%_x000a_15%_x000a_15%_x000a__x000a__x000a__x000a__x000a__x000a__x000a__x000a__x000a__x000a__x000a__x000a__x000a__x000a__x000a_"/>
    <s v="40%_x000a_40%_x000a_40%_x000a_30%_x000a_30%_x000a__x000a__x000a__x000a__x000a__x000a__x000a__x000a__x000a__x000a__x000a__x000a__x000a__x000a__x000a_"/>
    <s v="- 1 El mapa de riesgos del proceso de Gestión del Talento Humano indica que el/la Director/a Técnico/a de Talento Humano y Profesional Especializado o Profesional Universitario de Talento Humano, autorizado(a) por el  Manual Específico de Funciones y Competencias Laborales y por el Director/a Técnico/a de Talento Humano, respectivamente, cada vez que se identifique la materialización del riesgo aplican las medidas que determine la Oficina de Control Interno Disciplinario y/o ente de control  frente a la materialización del riesgo &quot;Posibilidad de afectación reputacional por pe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_x000a__x000a__x000a__x000a__x000a__x000a__x000a__x000a__x000a_"/>
    <s v="- Documentado_x000a__x000a__x000a__x000a__x000a__x000a__x000a__x000a__x000a_"/>
    <s v="- Continua_x000a__x000a__x000a__x000a__x000a__x000a__x000a__x000a__x000a_"/>
    <s v="- Con registro_x000a__x000a__x000a__x000a__x000a__x000a__x000a__x000a__x000a_"/>
    <s v="- Correctivo_x000a__x000a__x000a__x000a__x000a__x000a__x000a__x000a__x000a_"/>
    <s v="10%_x000a__x000a__x000a__x000a__x000a__x000a__x000a__x000a__x000a_"/>
    <s v="- Manual_x000a__x000a__x000a__x000a__x000a__x000a__x000a__x000a__x000a_"/>
    <s v="15%_x000a__x000a__x000a__x000a__x000a__x000a__x000a__x000a__x000a_"/>
    <s v="25%_x000a__x000a__x000a__x000a__x000a__x000a__x000a__x000a__x000a_"/>
    <s v="Muy baja (1)"/>
    <n v="2.1167999999999999E-2"/>
    <s v="Mayor (4)"/>
    <n v="0.8"/>
    <s v="Alto"/>
    <s v="El proceso estima que el riesgo se ubica en una zona alta, debido a que los controles establecidos son adecuados y la calificación de los criterios es satisfactoria, ubicando el riesgo en la escala de probabilidad mas baja, y ante su materialización, podrían disminuirse los efectos, aplicando las acciones de contingencia, sin embargo, el impacto no disminuye en riesgos de corrupción."/>
    <s v="Reducir"/>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 PA230-032-559 Actualizar mensualmente la información de la planta de personal de la entidad en la que se encuentran temas relacionados con: 1) ubicación de los/as servidores/as dentro de la planta de la entidad, 2) propósito y funciones esenciales de cada uno de los empleos que conforman la planta de la entidad y 3) vacantes definitivas y temporales de la planta de la entidad._x000a_- PA230-032-560 Expedir la certificación de cumplimiento de requisitos mínimos con base en la información contenida en los soportes (certificaciones académicas o laborales) aportados por el aspirante en su hoja de vida o historia laboral._x000a__x000a__x000a__x000a__x000a__x000a__x000a__x000a__x000a_________________x000a__x000a__x000a__x000a__x000a__x000a__x000a__x000a__x000a__x000a__x000a_"/>
    <s v="- Profesional Especializado o Profesional Universitario de la Dirección de Talento Humano autorizado por el(la) Director(a) de Talento Humano._x000a_- Director(a) Técnico(a) de Talento Humano_x000a__x000a__x000a__x000a__x000a__x000a__x000a__x000a__x000a_________________x000a__x000a__x000a__x000a__x000a__x000a__x000a__x000a__x000a__x000a__x000a_"/>
    <s v="- Base de Datos de la planta de personal de la entidad actualizada._x000a_- Certificación de cumplimiento de requisitos mínimos proyectada y revisada por los Profesionales de la Dirección de Talento Humano._x000a__x000a__x000a__x000a__x000a__x000a__x000a__x000a__x000a_________________x000a__x000a__x000a__x000a__x000a__x000a__x000a__x000a__x000a__x000a__x000a_"/>
    <s v="15/02/2023_x000a_15/02/2023_x000a__x000a__x000a__x000a__x000a__x000a__x000a__x000a__x000a_________________x000a__x000a__x000a__x000a__x000a__x000a__x000a__x000a__x000a__x000a__x000a_"/>
    <s v="31/12/2023_x000a_31/12/2023_x000a__x000a__x000a__x000a__x000a__x000a__x000a__x000a__x000a_________________x000a__x000a__x000a__x000a__x000a__x000a__x000a__x000a__x000a__x000a__x000a_"/>
    <s v="- Reportar el presunto hecho de Posibilidad de afectación reputacional por pe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al operador disciplinario, y a la Oficina Asesora de Planeación en el informe de monitoreo en caso que tenga fallo._x000a_- Aplicar las medidas que determine la Oficina de Control Interno Disciplinario y/o ente de control  frente a la materialización del riesgo &quot;Posibilidad de afectación reputacional por pe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_x0009__x0009__x0009__x0009__x0009__x0009__x0009__x0009__x0009__x0009__x0009__x0009__x000a__x000a__x000a__x000a__x000a__x000a__x000a__x000a_- Actualizar el mapa de riesgos Gestión del Talento Humano"/>
    <s v="- Director(a) de Talento Humano_x000a_- Director/a Técnico/a de Talento Humano y Profesional Especializado o Profesional Universitario de Talento Humano._x000a__x000a__x000a__x000a__x000a__x000a__x000a__x000a_- Director(a) de Talento Humano"/>
    <s v="- Notificación realizada del presunto hecho de Posibilidad de afectación reputacional por pe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al operador disciplinario, y reporte de monitoreo a la Oficina Asesora de Planeación en caso que el riesgo tenga fallo definitivo._x000a_- Soportes de la aplicación de las medidas determinadas por la Oficina de Control Interno Disciplinario y/o ente de control._x000a__x000a__x000a__x000a__x000a__x000a__x000a__x000a_- Mapa de riesgo  Gestión del Talento Humano, actualizado."/>
    <d v="2019-01-31T00:00:00"/>
    <s v="Identificación del riesgo_x000a_Análisis antes de controles_x000a_Análisis de controles_x000a_Análisis después de controles_x000a_Tratamiento del riesgo"/>
    <s v="Creación del mapa de riesgos del proceso."/>
    <d v="2019-05-09T00:00:00"/>
    <s v="Identificación del riesgo_x000a_Análisis antes de controles_x000a_Análisis de controles_x000a_Análisis después de controles_x000a_"/>
    <s v="Análisis DOFA_x000a_Se ajusta la valoración antes de controles a Alta_x000a_Se incluyen causas externas y agente generador del riesgo._x000a_Se incluyeron análisis de controles detectivos._x000a_Se ajusta la valoración después de controles a Alta"/>
    <d v="2019-10-31T00:00:00"/>
    <s v="_x000a__x000a_Análisis de controles_x000a__x000a_Tratamiento del riesgo"/>
    <s v="Se adicionan actividades de prevención que se realizan mensualmente dentro del procedimiento._x000a_Se cambia la acción después de los controles conforme al Informe de la Oficina de Control Interno por nuevas. "/>
    <d v="2020-03-31T00:00:00"/>
    <s v="Identificación del riesgo_x000a_Análisis antes de controles_x000a__x000a__x000a_"/>
    <s v="1. Se escoge sólo una (1) actividad clave “Ejecutar el Plan Anual de Vacantes y el Plan de Previsión de Recursos Humanos” por el riesgo, teniendo en cuenta la actividad clave que más se asocia al riesgo, y se eliminan: &quot;Administrar la gestión del talento Humano en la Secretaría general que comprende las políticas y prácticas de gestión humana, a través de la vinculación de personal y el fortalecimiento de sus competencias, procurando su desarrollo como factor humano dentro de la entidad, garantizando la retribución económica y prestacional correspondiente y verificando su desempeño, para el cumplimiento de los objetivos y el normal funcionamiento de los procesos de la Secretaría y así mismo tramitar los actos administrativos y novedades de personal de la Secretaría General y los actos administrativos del Gabinete Distrital que por competencia le corresponden a la entidad relacionados con la vinculación de sus miembros, así como las comisiones de servicio y estudio de los servidores Distritales”._x000a_2. El proyecto de inversión posiblemente afectado por la materialización del riesgo, es el proyecto 1125 fortalecimiento y modernización de la gestión pública distrital._x000a_3. Se diligencia la columna de perspectivas en la identificación de efectos._x000a_4. Se Incluye un control detectivo: “El procedimiento 2211300-PR-221 - Gestión Organizacional indica que el Profesional Especializado o Profesional Universitario de Talento Humano, autorizado(a) por el(la) Director(a) Técnico(a) de Talento Humano, bimestralmente en los subcomités de autocontrol valida el seguimiento al envío de las certificaciones de cumplimiento de requisitos mínimos para vinculación de personal, a la Oficina de Control Interno. La(s) fuente(s) de información utilizadas es(son) Base Excel - Planta de personal. En caso de evidenciar observaciones, desviaciones o diferencias, se debe notificar al Director(a) Técnico(a) de Talento Humano y realizar el informe. Queda como evidencia acta del subcomité de autocontrol”. _x000a_5. Se incluyen en el SIG nuevas acciones preventivas para el año 2020 para fortalecer la gestión del riesgo según la valoración.         _x000a_6. Se ajusta el plan contingente."/>
    <d v="2020-07-13T00:00:00"/>
    <s v="Identificación del riesgo_x000a__x000a__x000a__x000a_"/>
    <s v="En el caso de este riesgo y utilizando como referente el numeral “6.3.13 Tipo de Riesgos” contenido en el documento GS-079 Guía para la administración de Riesgos de Gestión y Corrupción en los Procesos V01, se considera que este riesgo sea recategorizado bajo la tipología “Imagen … están relacionados con la percepción y la confianza por parte de los clientes y partes interesadas, hacia la institución”, puesto que su materialización dejaría impactos negativos que afectan directamente la trasparencia y por ende percepción de la comunidad hacía el proceso y por ende la entidad."/>
    <d v="2021-12-04T00:00:00"/>
    <s v="_x000a__x000a__x000a__x000a_Tratamiento del riesgo"/>
    <s v="Se definen acciones de tratamiento a implementar para el riesgo en la vigencia 2021."/>
    <d v="2021-02-22T00:00:00"/>
    <s v="Identificación del riesgo_x000a__x000a_Análisis de controles_x000a__x000a_Tratamiento del riesgo"/>
    <s v="Se retiraron los controles detectivos de auditorías, se realizó reprogramación de las fechas de inicio de las acciones de tratamiento definidas para la vigencia 2021 y se modificó la asociación del riesgo a proyectos de inversión que se pueden afectar posiblemente tras la materialización del riesgo. "/>
    <d v="2021-04-16T00:00:00"/>
    <s v="_x000a__x000a__x000a__x000a_Tratamiento del riesgo"/>
    <s v="Se incluyó acción de tratamiento a implementar en el marco a la actualización del procedimiento 2211300-PR-221. "/>
    <d v="2021-12-13T00:00:00"/>
    <s v="Identificación del riesgo_x000a_Análisis antes de controles_x000a_Análisis de controles_x000a_Análisis después de controles_x000a_Tratamiento del riesgo"/>
    <s v="Se actualizó el contexto de la gestión del proceso._x000a_Se ajustó la identificación del riesgo. _x000a_Se ajustó la redacción y evaluación de los controles según los criterios definidos._x000a_Se incluyeron los controles correctivos._x000a_Se ajustaron las acciones de contingencia.  _x000a_Se definieron las acciones de tratamiento."/>
    <d v="2022-12-16T00:00:00"/>
    <s v="Identificación del riesgo_x000a__x000a_Análisis de controles_x000a__x000a_Tratamiento del riesgo"/>
    <s v="Se asocia el riesgo al nuevo Mapa de procesos de la Secretaría General de la Alcaldía Mayor de Bogotá, D.C._x000a_Se actualizó el contexto de la gestión del proceso. _x000a_Se ajustaron las causas internas y externas._x000a_Se realizó el cambio del nombre del proceso en el control correctivo pasando de Gestión Estratégica de Talento Humano a Gestión del Talento Humano en el marco del nuevo Mapa de procesos de la Secretaría General de la Alcaldía Mayor de Bogotá, D.C._x000a_Se definieron acciones de tratamiento para la vigencia  2023 "/>
    <s v=""/>
    <s v="_x000a__x000a__x000a__x000a_"/>
    <s v=""/>
    <s v=""/>
    <s v="_x000a__x000a__x000a__x000a_"/>
    <s v=""/>
  </r>
  <r>
    <x v="6"/>
    <s v="Gestionar el capital humano de la Secretaría General de la Alcaldía Mayor de Bogotá, D.C., mediante la aplicación de buenas prácticas y acciones tendientes a al desarrollo de un talento humano a través de estrategias enmarcadas en el trabajo digno y decente con el propósito de contribuir al logro de las metas institucionales."/>
    <s v="Inicia con la vinculación del talento humano de la Secretaría General de la Alcaldía Mayor de Bogotá, D.C., los miembros del Gabinete Distrital y Jefes de Oficina de Control Interno de las entidades del Distrito, continúa con el desarrollo del talento humano y gestión de situaciones administrativas y finaliza con el retiro de los mismos."/>
    <s v="Director(a) de Talento Humano"/>
    <s v="Apoyo"/>
    <s v="Preparar y liquidar la nómina, aportes a seguridad social y parafiscales."/>
    <n v="155"/>
    <s v="FI-C024"/>
    <s v="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
    <x v="0"/>
    <s v="Fraude interno"/>
    <s v="No"/>
    <s v="- Conflicto de intereses._x000a_- Desconocimiento de los principios y valores institucionales._x000a_- Amiguismo._x000a_- Abuso de los privilegios de acceso a la información para la liquidación de nómina por la solicitud y/o aceptación de dádivas_x000a_- Personal no calificado para el desempeño de las funciones del cargo._x000a__x000a__x000a__x000a__x000a_"/>
    <s v="- Presiones o motivaciones individuales, sociales o colectivas, que inciten a la realizar conductas contrarias al deber ser._x000a__x000a__x000a__x000a__x000a__x000a__x000a__x000a__x000a_"/>
    <s v="- Desviación de los recursos públicos _x000a_- Detrimento patrimonial_x000a_- Investigaciones disciplinarias, fiscales y/o penales_x000a_- Generación de reprocesos y desgaste administrativo._x000a__x000a__x000a__x000a__x000a__x000a_"/>
    <s v="8. Fomentar la innovación y la gestión del conocimiento, a través del fortalecimiento de las competencias del talento humano de la entidad, con el propósito de mejorar la capacidad institucional y su gestión."/>
    <s v="- -- Ningún trámite y/o procedimiento administrativo_x000a__x000a_"/>
    <s v="- Ningún otro proceso en el Sistema de Gestión de Calidad_x000a__x000a__x000a__x000a_"/>
    <s v="Sin asociación"/>
    <s v="- No aplica_x000a__x000a__x000a__x000a_"/>
    <s v="Muy baja (1)"/>
    <n v="0.2"/>
    <s v="Mayor (4)"/>
    <s v="Mayor (4)"/>
    <s v="Menor (2)"/>
    <s v="Leve (1)"/>
    <s v="Leve (1)"/>
    <s v="Leve (1)"/>
    <s v="Mayor (4)"/>
    <n v="0.8"/>
    <s v="Alto"/>
    <s v="El proceso estima que el riesgo se ubica en una zona alta, debido a que el riesgo no se ha materializado en los últimos cuatro años, sin embargo, ante su materialización, podrían presentarse los efectos significativos, señalados en la encuesta del Departamento Administrativo de la Función Pública._x0009_"/>
    <s v="- 1 El procedimiento 2211300-PR-177 Gestión de Nómina indica que El Profesional Universitario de la Dirección de Talento Humano encargado de realizar el ingreso de las novedades en el Sistema de Personal y Nómina - PERNO, autorizado(a) por el/la Directora/a Técnico/a de Talento Humano, mensualmente verifica que las novedades de nómina correspondan a aquellas contempladas en la normatividad vigente en la materia. La verificación se realiza teniendo en cuenta el tipo de novedad, así:_x000a__x000a_Horas extra: Validar autorización de horas extras emitida por la Subsecretaría Corporativa y Verificar cumplimiento de los requisitos del Formato. _x000a__x000a_Incapacidad, Licencias de Maternidad y Paternidad: Verificar que sea expedida por la instancia competente de acuerdo a la normatividad vigente, que sea legible y que cumpla las demás condiciones de una incapacidad de acuerdo a lo establecido en la normatividad vigente en la materia._x000a__x000a_Ingreso: Verificar que el paquete de documentos aportado por el procedimiento de Gestión Organizacional para el ingreso del/de la nuevo/a servidor/a público/A tenga el acto administrativo de nombramiento y el acta de posesión, las certificaciones de seguridad social, certificación cuenta bancaria, hoja de vida y el formato de bienes y rentas del SIDEAP para la garantizar la captura de la información personal del/de la nuevo/a servidor/a público/a._x000a__x000a_Primas Técnicas: Resolución donde se concede la prima técnica y se verifica la notificación en la base de datos de seguimiento de notificaciones._x000a__x000a_Vacaciones: Se revisa el formato de programación de vacaciones que esté totalmente diligenciado, se revisa que las fechas correspondan al período de vacaciones a disfrutar._x000a__x000a_Retiros: Se revisa el acto administrativo de renuncia o desvinculación._x000a__x000a_Licencias no remunerada: Se revisa e ingresa la información del acto administrativo que concede la licencia._x000a__x000a_Encargos Se revisa el acto administrativo y el acta de posesión (Desde el procedimiento de Gestión de Nómina solo se ingresan al Sistema de Personal y Nómina PERNO los encargos que modifican la asignación básica salarial del/de la servidor/a encargado/a)._x000a__x000a_Interrupción de Encargo: Se verifica el acto administrativo que genera la interrupción del encargo y por ende la variación en los conceptos de nómina._x000a__x000a_Deducibles retención en la fuente: Se revisa formato que se tiene para deducción de dependientes y los anexos según el caso: _x000a__x000a_* Crédito hipotecario se revisa el certificado emitido por el banco. _x000a_* Medicina Prepagada o Plan complementarios: se revisa el certificado emitido por la Entidad competente._x000a__x000a_Cambio de cuenta bancaria: se revisa el certificado emitido por el banco y aportado por el servidor público.  _x000a__x000a_Libranza, AFC, AVP, embargos, afiliaciones cooperativas, Medicina Prepagada: Una vez recibida la solicitud, revisa la capacidad de descuento, que la entidad operadora tenga código interno para entidad operadora de libranzas, el embargo oficio del juzgado._x000a__x000a_. La(s) fuente(s) de información utilizadas es(son) los registros de reporte de las novedades (2211300-FT-143 Reclamación de nómina, 2211300-FT-167 Planilla de horas extras y recargos, 2211300-FT-159 Hoja de Ruta - Novedad de Ingreso, 2211300-FT-141 Programación de vacaciones, 2211300-FT-174 Permisos y Licencias ) y los informes en el sistema de personal y nómina - PERNO. En caso de evidenciar observaciones, desviaciones o diferencias, el Profesional Especializado o Profesional Universitario de Talento Humano encargado del ingreso de las novedades, las registra en el documento de la novedad correspondiente y realiza los ajustes. De lo contrario, quedan las siguientes evidencias de acuerdo a la novedad registrada:_x000a__x000a_Horas extra: Resolución horas extras archivadas en nómina de cada mes._x000a__x000a_Incapacidad: Resoluciones de incapacidades archivadas en nómina de cada mes._x000a__x000a_Ingreso: 2211300-FT-159 Hoja de Ruta- Novedad de Ingreso con el VoBo del Profesional que revisa el ingreso, que es adicionada a la historia laboral de los/as servidores/as públicos/as que ingresan a la entidad y la posición en el Sistema de Personal y Nómina Perno._x000a__x000a_Primas Técnicas: 4203000-FT-997 Resolución Prima Técnica._x000a__x000a_Vacaciones: Resolución Vacaciones reconocidas archivadas en la nómina de cada mes._x000a__x000a_Retiros: 4203000-FT-997  Resolución de retiro._x000a__x000a_Licencia no remunerada: 4203000-FT-997 Resolución por la cual se concede una licencia no remunerada._x000a_                                                                                                                                                    _x000a_Encargos: 4203000-FT-997 Resolución por medio de la cual se hace un encargo a un/a servidor/a._x000a__x000a_Interrupción de Encargo: 4203000-FT-997  Resolución por la cual se da por terminado un encargo a un/a servidor/a._x000a__x000a_Deducibles retenciones en la fuente: Radicado del Sistema de Gestión Documental._x000a__x000a_Cambio de cuenta bancaria: Correo electrónico remitido a la Subdirección Financiera con los soportes. _x000a__x000a_Novedades de Libranza, AFC: Oficios de solicitud y aprobación, así como registros de consignación de AFC, APV y embargos archivados en la serie documental Nómina y Tipo documental Libranzas en el archivo de la entidad._x000a_._x000a_- 2 El procedimiento 2211300-PR-177 Gestión de Nómina indica que El Profesional Universitario de la Dirección de Talento Humano encargado de la revisión de la nómina, autorizado(a) por el/la Directora/a Técnico/a de Talento Humano, cada vez que se realice la liquidación de una nómina confronta  los soportes de las novedades con el informe de liquidación de nómina que emite el Sistema de Personal y Nómina - PERNO. La(s) fuente(s) de información utilizadas es(son) los registros de reporte de las novedades (2211300-FT-143 Reclamación de nómina, 2211300-FT-167 Planilla de horas extras y recargos, 2211300-FT-159 Hoja de Ruta - Novedad de Ingreso, 2211300-FT-141 Programación de vacaciones, 2211300-FT-174 Permisos y Licencias ) y los informes en el sistema de personal y nómina - PERNO. En caso de evidenciar observaciones, desviaciones o diferencias, se debe enviar correo electrónico a soporte de Oficina de Tecnologías de la Información y Comunicaciones - OTIC o al Profesional Especializado o Profesional Universitario de la Dirección de Talento Humano encargado de ingresar la novedad dependiendo del tipo de ajuste requerido conforme a las novedades ingresadas en el sistema de personal y nómina - PERNO. De lo contrario, queda como evidencia el Informe de pre nómina confrontado con las diversas novedades que afectan la liquidación de la nómina procesada._x000a_- 3 El procedimiento 2211300-PR-177 Gestión de Nómina indica que El Profesional Universitario de la Dirección de Talento Humano, autorizado(a) por el/la Directora/a Técnico/a de Talento Humano, mensualmente  coteja los valores totales de la nómina y de las planillas de autoliquidación garantizando que estos estén contenidos dentro de los recursos del presupuesto aprobado para el mes . La(s) fuente(s) de información utilizadas es(son) los informes y el archivo plano generados desde el Sistema de Personal y Nómina - PERNO. En caso de evidenciar observaciones, desviaciones o diferencias, se envían a través de correo electrónico las observaciones a los Profesionales Especializados o Profesionales Universitarios de Talento Humano encargados tanto del ingreso de las novedades como de la revisión de la nómina para que se hagan los ajustes a que hayan lugar. De lo contrario, quedan como evidencia el/los 2211600-FT-011 memorando/s por medio de las cuales se solicita Registro Presupuestal a la Subdirección Financiera con soportes que evidencian igualdad en los valores a dispersar bajo el concepto de nómina ._x000a_- 4 El procedimiento 2211300-PR-221 - Gestión Organizacional indica que el Profesional Especializado o Profesional Universitario de la Dirección de Talento Humano, autorizado(a) por el/la Director/a Técnico/a de Talento Humano, cada vez que se presente solicitud de reconocimiento o incremento de Prima Técnica. verifica que los certificados de estudio y experiencia presentados por el/la peticionario/a cumplan las condiciones para definir el porcentaje a reconocer o incrementar por el concepto de Prima Técnica. La(s) fuente(s) de información utilizadas es(son) los soportes de la hoja de vida o la historia laboral del servidor, la normatividad vigente en la materia, el formato 2211300-FT-169 Prima Técnica y comunicación remitida con la solicitud de incremento. En caso de evidenciar observaciones, desviaciones o diferencias, se debe notificar al/a la peticionario/a a través de Acto Administrativo 4203000-FT-997 por la cual no reconoce/incrementa una prima técnica nivel profesional o asesor o directivo y una comunicación Memorando 2211600-FT-011 dirigida al/a la peticionario/a en los casos de reconocimiento de prima técnica cuando se identifican novedades en las certificaciones allegadas a la Dirección de Talento Humano. De lo contrario, queda como evidencia Liquidador de prima técnica 4232000-FT-1059 diligenciado y Acto Administrativo 4203000-FT-997por la cual no se hace incremento una prima técnica nivel profesional o asesor o directivo  ._x000a_- 5 El procedimiento 2211300-PR-177 Gestión de Nómina indica que el/la Directora/a Técnico/a de Talento Humano, autorizado(a) por el/la Subsecretario/a Corporativo/a, mensualmente revisa y firma el reporte de nómina definitivo generado desde el sistema de personal y nómina - PERNO, para ser socializado a la/al Subsecretario/a Corporativo/a para su firma. La(s) fuente(s) de información utilizadas es(son) informe generado desde el Sistema de Personal y Nómina PERNO. En caso de evidenciar observaciones, desviaciones o diferencias, se notifica a través de correo electrónico las novedades identificadas en el reporte de nómina. De lo contrario, quedan como evidencia los reportes de nómina firmados por el/la Director/a Técnico/a de Talento Humano y el/la Subsecretario/a Corporativo/a._x000a__x000a__x000a__x000a__x000a__x000a__x000a__x000a__x000a__x000a__x000a__x000a__x000a__x000a__x000a_"/>
    <s v="- Documentado_x000a_- Documentado_x000a_- Documentado_x000a_- Documentado_x000a_- Documentado_x000a__x000a__x000a__x000a__x000a__x000a__x000a__x000a__x000a__x000a__x000a__x000a__x000a__x000a__x000a_"/>
    <s v="- Continua_x000a_- Continua_x000a_- Continua_x000a_- Continua_x000a_- Continua_x000a__x000a__x000a__x000a__x000a__x000a__x000a__x000a__x000a__x000a__x000a__x000a__x000a__x000a__x000a_"/>
    <s v="- Con registro_x000a_- Con registro_x000a_- Con registro_x000a_- Con registro_x000a_- Con registro_x000a__x000a__x000a__x000a__x000a__x000a__x000a__x000a__x000a__x000a__x000a__x000a__x000a__x000a__x000a_"/>
    <s v="- Preventivo_x000a_- Preventivo_x000a_- Preventivo_x000a_- Preventivo_x000a_- Detectivo_x000a__x000a__x000a__x000a__x000a__x000a__x000a__x000a__x000a__x000a__x000a__x000a__x000a__x000a__x000a_"/>
    <s v="25%_x000a_25%_x000a_25%_x000a_25%_x000a_15%_x000a__x000a__x000a__x000a__x000a__x000a__x000a__x000a__x000a__x000a__x000a__x000a__x000a__x000a__x000a_"/>
    <s v="- Manual_x000a_- Manual_x000a_- Manual_x000a_- Manual_x000a_- Manual_x000a__x000a__x000a__x000a__x000a__x000a__x000a__x000a__x000a__x000a__x000a__x000a__x000a__x000a__x000a_"/>
    <s v="15%_x000a_15%_x000a_15%_x000a_15%_x000a_15%_x000a__x000a__x000a__x000a__x000a__x000a__x000a__x000a__x000a__x000a__x000a__x000a__x000a__x000a__x000a_"/>
    <s v="40%_x000a_40%_x000a_40%_x000a_40%_x000a_30%_x000a__x000a__x000a__x000a__x000a__x000a__x000a__x000a__x000a__x000a__x000a__x000a__x000a__x000a__x000a_"/>
    <s v="- 1 El mapa de riesgos del proceso de Gestión del Talento Humano indica que Director/a Técnico/a de Talento Humano o quien se designe por competencia, autorizado(a) por el  Manual Específico de Funciones y Competencias Laborales y por el Director/a Técnico/a de Talento Humano, respectivamente, cada vez que se identifique la materialización del riesgo realiza la liquidación de la nómina por otro responsable diferente al que presuntamente haya generado la materialización del riesgo de corrupción respecto al desvío de recursos físicos o económicos durante la liquidación de nómina para otorgarse beneficios propios o a tercero._x000a_- 2 El mapa de riesgos del proceso de Gestión del Talento Humano indica que Director/a Técnico/a  de Talento Humano y Profesional Especializado o Profesional Universitario de Talento Humano, autorizado(a) por el Manual Específico de Funciones y Competencias Laborales y por el Director/a Técnico/a de Talento Humano, respectivamente, cada vez que se identifique la materialización del riesgo aplican las medidas que determine la Oficina de Control Interno Disciplinario y/o ente de control  frente a la materialización del riesgo 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_x000a_- 3 El mapa de riesgos del proceso de Gestión del Talento Humano indica que el Profesional Especializado o Profesional Universitario Dirección de Talento Humano, autorizado(a) por el Manual Específico de Funciones y Competencias Laborales , cada vez que se identifique la materialización del riesgo realiza el requerimiento  al/a la servidor/a  sobre la devolución del dinero adicional reconocido en los pagos de nómina  y las demás acciones a que haya lugar para efectiva la recuperación del dinero._x000a__x000a__x000a__x000a__x000a__x000a__x000a_"/>
    <s v="- Documentado_x000a_- Documentado_x000a_- Documentado_x000a__x000a__x000a__x000a__x000a__x000a__x000a_"/>
    <s v="- Continua_x000a_- Continua_x000a_- Continua_x000a__x000a__x000a__x000a__x000a__x000a__x000a_"/>
    <s v="- Con registro_x000a_- Con registro_x000a_- Con registro_x000a__x000a__x000a__x000a__x000a__x000a__x000a_"/>
    <s v="- Correctivo_x000a_- Correctivo_x000a_- Correctivo_x000a__x000a__x000a__x000a__x000a__x000a__x000a_"/>
    <s v="10%_x000a_10%_x000a_10%_x000a__x000a__x000a__x000a__x000a__x000a__x000a_"/>
    <s v="- Manual_x000a_- Manual_x000a_- Manual_x000a__x000a__x000a__x000a__x000a__x000a__x000a_"/>
    <s v="15%_x000a_15%_x000a_15%_x000a__x000a__x000a__x000a__x000a__x000a__x000a_"/>
    <s v="25%_x000a_25%_x000a_25%_x000a__x000a__x000a__x000a__x000a__x000a__x000a_"/>
    <s v="Muy baja (1)"/>
    <n v="1.8143999999999997E-2"/>
    <s v="Mayor (4)"/>
    <n v="0.8"/>
    <s v="Alto"/>
    <s v="El proceso estima que el riesgo se ubica en una zona alta, debido a que los controles establecidos son adecuados y la calificación de los criterios es satisfactoria, ubicando el riesgo en la escala de probabilidad mas baja, y ante su materialización, podrían disminuirse los efectos, aplicando las acciones de contingencia, sin embargo, el impacto no disminuye en riesgos de corrupción."/>
    <s v="Reducir"/>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 PA230-033-561 Realizar trimestralmente la reprogramación del Plan Anual de Caja con el propósito de proyectar los recursos requeridos para el pago de las nóminas de los(as) servidores(as) de la Entidad._x000a__x000a__x000a__x000a__x000a__x000a__x000a__x000a__x000a__x000a_                                                                                                                                                                                                                                                                _______________"/>
    <s v="- Profesional Especializado o Profesional Universitario de Talento Humano._x000a__x000a__x000a__x000a__x000a__x000a__x000a__x000a__x000a__x000a_________________x000a__x000a__x000a__x000a__x000a__x000a__x000a__x000a__x000a__x000a__x000a_"/>
    <s v="- Soporte del PAC programado generado desde el Sistema de Gestión Contractual._x000a__x000a__x000a__x000a__x000a__x000a__x000a__x000a__x000a__x000a_________________x000a__x000a__x000a__x000a__x000a__x000a__x000a__x000a__x000a__x000a__x000a_"/>
    <s v="15/02/2023_x000a__x000a__x000a__x000a__x000a__x000a__x000a__x000a__x000a__x000a_________________x000a__x000a__x000a__x000a__x000a__x000a__x000a__x000a__x000a__x000a__x000a_"/>
    <s v="31/12/2023_x000a__x000a__x000a__x000a__x000a__x000a__x000a__x000a__x000a__x000a_________________x000a__x000a__x000a__x000a__x000a__x000a__x000a__x000a__x000a__x000a__x000a_"/>
    <s v="- Reportar el presunto hecho de 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al operador disciplinario, y a la Oficina Asesora de Planeación en el informe de monitoreo en caso que tenga fallo._x000a_- Realizar la liquidación de la nómina por otro responsable diferente al que presuntamente haya generado la materialización del riesgo de corrupción respecto al desvío de recursos físicos o económicos durante la liquidación de nómina para otorgarse beneficios propios o a terceros._x000a_- Aplicar las medidas que determine la Oficina de Control Interno Disciplinario y/o ente de control  frente a la materialización del riesgo 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_x000a_- Realizar el requerimiento  al/a la servidor/a  sobre la devolución del dinero adicional reconocido en los pagos de nómina  y las demás acciones a que haya lugar para efectiva la recuperación del dinero._x000a__x000a__x000a__x000a__x000a__x000a_- Actualizar el mapa de riesgos Gestión del Talento Humano"/>
    <s v="- Director(a) de Talento Humano_x000a_- Director/a Técnico/a de Talento Humano o quien se designe por competencia._x000a_- Director/a Técnico/a y Profesional Especializado o Profesional Universitario de Talento Humano._x000a_- Director/a Técnico/a de Talento Humano_x000a__x000a__x000a__x000a__x000a__x000a_- Director(a) de Talento Humano"/>
    <s v="- Notificación realizada del presunto hecho de 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al operador disciplinario, y reporte de monitoreo a la Oficina Asesora de Planeación en caso que el riesgo tenga fallo definitivo._x000a_- Soportes de la reliquidación de la nómina que presenta presunta materialización del riesgo de corrupción._x000a_- Soportes de la aplicación de las medidas determinadas por la Oficina de Control Interno Disciplinario y/o ente de control._x000a_- Soportes de requerimiento y de las acciones a que haya lugar para la recuperación de los recursos._x000a__x000a__x000a__x000a__x000a__x000a_- Mapa de riesgo  Gestión del Talento Humano, actualizado."/>
    <d v="2019-01-31T00:00:00"/>
    <s v="Identificación del riesgo_x000a_Análisis antes de controles_x000a_Análisis de controles_x000a_Análisis después de controles_x000a_Tratamiento del riesgo"/>
    <s v="Creación del mapa de riesgos del proceso."/>
    <d v="2019-05-08T00:00:00"/>
    <s v="Identificación del riesgo_x000a_Análisis antes de controles_x000a_Análisis de controles_x000a_Análisis después de controles_x000a_"/>
    <s v="Se incluyen causas internas y externas (incluyendo las DOFA) y complementan consecuencias._x000a_Se ajusta la valoración antes de controles a Alta_x000a_Se ajusta el nombre del riesgo y se incluye la explicación del riesgo._x000a_Se incluyeron análisis de controles detectivos._x000a_Se ajusta la valoración después de controles a Alta"/>
    <d v="2019-10-31T00:00:00"/>
    <s v="Identificación del riesgo_x000a__x000a_Análisis de controles_x000a__x000a_Tratamiento del riesgo"/>
    <s v="Se incluye la nueva causa &quot;Fallas en la conectividad con los servidores de la Entidad&quot; según la actualización de la DOFA del proceso._x000a_Se adicionan actividades de prevención que se realizan mensualmente dentro del procedimiento._x000a_Se cambia la acción después de los controles conforme el Informe de la Oficina de Control Interno por nuevas."/>
    <d v="2020-03-31T00:00:00"/>
    <s v="Identificación del riesgo_x000a_Análisis antes de controles_x000a__x000a__x000a_"/>
    <s v="Se selecciona el proyecto de inversión al que le impactaría este riesgo el proyecto es el 1125, se escoge una actividad clave, se diligencia la columna de perspectiva en la identificación de efectos, se incluyen en el Sistema Integrado de Gestión nuevas acciones preventivas para la vigencia 2020, con el fin de fortalecer la valoración del riesgo según la valoración, se ajusta el plan contingente."/>
    <d v="2020-07-13T00:00:00"/>
    <s v="Identificación del riesgo_x000a__x000a__x000a__x000a_"/>
    <s v="En el caso de este riesgo y utilizando como referente la el numeral “6.3.13 Tipo de Riesgos” contenido en el documento GS-079 Guía para la administración de Riesgos de Gestión y Corrupción en los Procesos V01, se considera que este riesgo sea recategorizado bajo la tipología “Financieros … se relacionan con el manejo de los recursos de la entidad que incluyen: la ejecución presupuestal, la elaboración de los estados financieros, los pagos, los manejos de excedentes de tesorería y el manejo sobre los bienes”, puesto que su materialización dejaría como impacto una afectación económica y tenerlo enmarcado como un riesgo operativo solamente lo enmarcaría en fallas de o novedades de los sistemas de información, lo cual no es coherente la estructura del riesgo el cual indica: “Desvío de recursos físicos o económicos…]."/>
    <d v="2020-12-04T00:00:00"/>
    <s v="Identificación del riesgo_x000a__x000a_Análisis de controles_x000a__x000a_Tratamiento del riesgo"/>
    <s v="Se ajusta el nombre del riesgo con el ánimo de ajustarlo a acciones netamente contenidas en el marco de la anticorrupción, eliminando las posibles fallas tecnológicas del sistema y/o plataforma utilizada para la liquidación de la nómina. _x000a_Se realiza una reasignación de causas internas de su materialización, dejando como única posible causa tecnológica el Abuso de los privilegios de acceso a la información para la liquidación de nómina por la solicitud y/o aceptación de dádivas, sustentando esta causa en su relación directa con el conflicto de intereses._x000a_Se ajusta actividad de control: &quot;2211300-PR-177 Actividad 4: Verificar la nómina con los reportes (verificación de valores detallados de nómina vs. valor total de nómina)&quot; indica que Profesional de Talento Humano , autorizado(a) por Director (a) de Talento Humano y Profesional de Talento Humano. , Mensualmente El profesional de nómina dentro de su informe de gestión, rendirá cuenta trimestralmente del indicador implementado. . La(s) fuente(s) de información utilizadas es(son) Informes de PERNO mensuales. En caso de evidenciar observaciones, desviaciones o diferencias, se debe notificar al Director(a) Técnico(a) de Talento Humano y realizar la actividad. Queda como evidencia Informes mensuales radicados a la oficina asesora de planeación. Una vez realizada la inclusión de la figura  del(de la) Subsecretario(a) Corporativa(a) como responsable de recibir la notificación de la presentación de novedades o materialización sobre el riesgo, la actividad queda así: &quot;2211300-PR-177 Actividad 4: Verificar la nómina con los reportes (verificación de valores detallados de nómina vs. valor total de nómina) indica que Profesional de Talento Humano, autorizado(a) por Director (a) de Talento Humano y Profesional de Talento Humano, Mensualmente El profesional de nómina dentro de su informe de gestión, rendirá cuenta trimestralmente del indicador implementado. La(s) fuente(s) de información utilizadas es(son) Informes de PERNO mensuales. En caso de evidenciar observaciones, desviaciones o diferencias, se debe notificar al Director(a) Técnico(a) de Talento Humano y este a la vez al(la) Subsecretario(a) Corporativo(a) y realizar la actividad. Queda como evidencia Informes mensuales radicados a la Oficina Asesora de Planeación._x000a_Se definen acciones de tratamiento a implementar para el riesgo en la vigencia 2021. "/>
    <d v="2021-02-22T00:00:00"/>
    <s v="Identificación del riesgo_x000a__x000a_Análisis de controles_x000a__x000a_Tratamiento del riesgo"/>
    <s v="Se retiró el control detectivo de auditorías de gestión, se realizó reprogramación de las fechas de inicio de las acciones de tratamiento definidas para la vigencia 2021, se modificó la asociación del riesgo a proyectos de inversión que se pueden afectar posiblemente tras la materialización del riesgo y Se definió la acción de tratamiento correspondiente a Actualizar el Procedimiento 2211300-PR-177 Gestión de Nómina y el mapa de riesgos del proceso Gestión Estratégica de Talento Humano,  con la definición de controles detectivos propios del proceso, frente a la liquidación de la nómina."/>
    <d v="2021-04-16T00:00:00"/>
    <s v="_x000a__x000a__x000a__x000a_Tratamiento del riesgo"/>
    <s v="Se realizó reprogramación en términos de la fecha de terminación de la acción de tratamiento correspondiente actualizar el Procedimiento 2211300-PR-177 Gestión de Nómina y el mapa de riesgos del proceso Gestión Estratégica de Talento Humano, con la definición de controles detectivos propios del proceso, frente a la liquidación de la nómina.  "/>
    <d v="2021-12-13T00:00:00"/>
    <s v="Identificación del riesgo_x000a_Análisis antes de controles_x000a_Análisis de controles_x000a_Análisis después de controles_x000a_Tratamiento del riesgo"/>
    <s v="_x000a_Se actualizó el contexto de la gestión del proceso._x000a_Se ajustó la identificación del riesgo. _x000a_Se ajustó la redacción y evaluación de los controles según los criterios definidos._x000a_Se realizó la eliminación de actividades de control preventivo que no se ejecutan desde el procedimiento Gestión de Nómina y se incluyó control detectivo propio del proceso. _x000a_Se eliminó control detectivo de auditoría. _x000a_Se incluyeron los controles correctivos._x000a_Se ajustaron las acciones de contingencia.  _x000a_Se definieron las acciones de tratamiento._x000a_"/>
    <d v="2022-12-14T00:00:00"/>
    <s v="Identificación del riesgo_x000a__x000a_Análisis de controles_x000a__x000a_Tratamiento del riesgo"/>
    <s v="Se asocia el riesgo al nuevo Mapa de procesos de la Secretaría General de la Alcaldía Mayor de Bogotá, D.C._x000a_Se actualizó el contexto de la gestión del proceso. _x000a_Se realizó el cambio del nombre del proceso en el control correctivo pasando de Gestión Estratégica de Talento Humano a Gestión del Talento Humano en el marco del nuevo Mapa de procesos de la Secretaría General de la Alcaldía Mayor de Bogotá, D.C._x000a_Se definió definieron acciones de tratamiento para la vigencia  2023 "/>
    <d v="2022-12-16T00:00:00"/>
    <s v="Identificación del riesgo_x000a__x000a_Análisis de controles_x000a__x000a_Tratamiento del riesgo"/>
    <s v="Se asocia el riesgo al nuevo Mapa de procesos de la Secretaría General de la Alcaldía Mayor de Bogotá, D.C._x000a_Se actualizó el contexto de la gestión del proceso. _x000a_Se ajustaron las causas internas y externas._x000a_Se realizó el cambio del nombre del proceso en el control correctivo pasando de Gestión Estratégica de Talento Humano a Gestión del Talento Humano en el marco del nuevo Mapa de procesos de la Secretaría General de la Alcaldía Mayor de Bogotá, D.C._x000a_Se definió acción de tratamiento para la vigencia  2023 "/>
    <s v=""/>
    <s v="_x000a__x000a__x000a__x000a_"/>
    <s v=""/>
  </r>
  <r>
    <x v="6"/>
    <s v="Gestionar el capital humano de la Secretaría General de la Alcaldía Mayor de Bogotá, D.C., mediante la aplicación de buenas prácticas y acciones tendientes a al desarrollo de un talento humano a través de estrategias enmarcadas en el trabajo digno y decente con el propósito de contribuir al logro de las metas institucionales."/>
    <s v="Inicia con la vinculación del talento humano de la Secretaría General de la Alcaldía Mayor de Bogotá, D.C., los miembros del Gabinete Distrital y Jefes de Oficina de Control Interno de las entidades del Distrito, continúa con el desarrollo del talento humano y gestión de situaciones administrativas y finaliza con el retiro de los mismos."/>
    <s v="Director(a) de Talento Humano"/>
    <s v="Apoyo"/>
    <s v="Ejecutar las actividades del Sistema de Gestión de la Seguridad y Salud en el Trabajo"/>
    <n v="156"/>
    <s v="FI-C025"/>
    <s v="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
    <x v="0"/>
    <s v="Fraude interno"/>
    <s v="No"/>
    <s v="- Deficiencias en la administración (custodio, uso y manejo) de los elementos dispuestos para la atención de emergencias en las distintas sedes de la entidad._x000a_- Amiguismo._x000a_- Desconocimiento de los principios y valores institucionales._x000a__x000a__x000a__x000a__x000a__x000a__x000a_"/>
    <s v="- Presiones o motivaciones individuales, sociales o colectivas, que inciten a realizar conductas contrarias al deber ser._x000a__x000a__x000a__x000a__x000a__x000a__x000a__x000a__x000a_"/>
    <s v="- Pérdida de credibilidad hacia la entidad de parte de los/as servidores/as, colaboradores/as y ciudadanos/as._x000a_- Detrimento patrimonial_x000a_- Investigaciones disciplinarias._x000a_- Generación de reprocesos y desgaste administrativo._x000a__x000a__x000a__x000a__x000a__x000a_"/>
    <s v="3. Consolidar una gestión pública eficiente, a través del desarrollo de capacidades institucionales, para contribuir a la generación de valor público."/>
    <s v="- -- Ningún trámite y/o procedimiento administrativo_x000a__x000a_"/>
    <s v="- Ningún otro proceso en el Sistema de Gestión de Calidad_x000a__x000a__x000a__x000a_"/>
    <s v="Sin asociación"/>
    <s v="- No aplica_x000a__x000a__x000a__x000a_"/>
    <s v="Muy baja (1)"/>
    <n v="0.2"/>
    <s v="Mayor (4)"/>
    <s v="Mayor (4)"/>
    <s v="Menor (2)"/>
    <s v="Leve (1)"/>
    <s v="Leve (1)"/>
    <s v="Leve (1)"/>
    <s v="Mayor (4)"/>
    <n v="0.8"/>
    <s v="Alto"/>
    <s v="El proceso estima que el riesgo se ubica en una zona alta, debido a que el riesgo no se ha materializado en los últimos cuatro años, sin embargo, ante su materialización, podrían presentarse los efectos significativos, señalados en la encuesta del Departamento Administrativo de la Función Pública."/>
    <s v="- 1 El procedimiento 4232000-PR-372 - Gestión de Peligros, Riesgos y Amenazas indica que el Profesional Universitario o Técnico Operativo de Talento Humano, autorizado(a) por Director(a) Técnico(a) de Talento Humano, cada vez que se entregue botiquín a una sede de la entidad, verifica en conjunto con el responsable de su administración en la sede, que el botiquín a entregar contenga los elementos conforme a lo establecido en la normatividad vigente aplicable en la materia. La(s) fuente(s) de información utilizadas es(son) la normatividad vigente aplicable a los botiquines y el formato 4232000-FT-1281 Entrega e inspección de elementos de botiquín que contiene la lista de productos que conforman un botiquín, de acuerdo con la normatividad aplicable. En caso de evidenciar observaciones, desviaciones o diferencias, el Profesional Universitario de Talento Humano registra la novedad en el formato 4232000-FT-1281 Entrega e inspección de elementos de botiquín y gestiona la completitud de los elementos que conforman el botiquín, para hacer la posterior entrega de estos. De lo contrario, se registra la conformidad de la entrega del botiquín en el formato 4232000-FT-1281 Entrega e inspección de elementos de botiquín que contiene la lista de productos que conforman un botiquín, de acuerdo con la normatividad aplicable, firmado tanto por el Profesional Universitario o Técnico Operativo de Talento Humano que ejerce la entrega y por el responsable de la custodia del botiquín en la sede._x000a_- 2 El procedimiento 4232000-PR-372 - Gestión de Peligros, Riesgos y Amenazas indica que el Profesional Universitario o el Técnico Operativo de Talento Humano, autorizado(a) por Director(a) Técnico(a) de Talento Humano, cuatrimestralmente, verifica la completitud e idoneidad de los productos contenidos en los botiquines ubicados en las diferentes sedes de la entidad. La(s) fuente(s) de información utilizadas son la normatividad vigente aplicable a los botiquines, el formato 4232000-FT-1281 Entrega e inspección de elementos de botiquín correspondiente al botiquín a verificar y el formato 4232000-FT-1282 Control del uso de elementos de botiquín diligenciado por el(la) responsable del botiquín. En caso de evidenciar observaciones, desviaciones o diferencias, el Profesional Universitario de Talento Humano registra la novedad identificada en el formato 4232000-FT-1281 Entrega e inspección de elementos de botiquín y posteriormente realiza el reporte de la novedad a través de 2211600-FT-011 Memorando, al líder de la sede en la que se identificó novedad y/o desviación en el(los) botiquín(es). De lo contrario, queda como evidencia el registro de la conformidad del contenido de los botiquines en el formato 4232000-FT-1281 Entrega e inspección de elementos de botiquín._x000a_- 3 El procedimiento 4232000-PR-372 - Gestión de Peligros, Riesgos y Amenazas indica que el Profesional Universitario de Talento Humano, autorizado(a) por el/la Directora/a Técnico/a de Talento Humano, bimestralmente a través del subcomité de autocontrol, verifica el cumplimiento de la ejecución del Plan de Salud y Seguridad en el Trabajo. La(s) fuente(s) de información utilizadas es(son) el informe de gestión del Plan de Salud y Seguridad en el Trabajo. En caso de evidenciar observaciones, desviaciones o diferencias, se deben consignar en el informe de ejecución del Plan de Seguridad y Salud en el Trabajo que quedará incluido en el 2210112-FT-281 Acta Subcomité de autocontrol y notificar al Director/a Técnico/a de Talento Humano a través del subcomité de autocontrol de la dependencia. De lo contrario, queda como evidencia 2210112-FT-281 Acta subcomité de autocontrol, que incluye el informe de Plan de Seguridad y Salud en el Trabajo._x000a__x000a__x000a__x000a__x000a__x000a__x000a__x000a__x000a__x000a__x000a__x000a__x000a__x000a__x000a__x000a__x000a_"/>
    <s v="- Documentado_x000a_- Documentado_x000a_- Documentado_x000a__x000a__x000a__x000a__x000a__x000a__x000a__x000a__x000a__x000a__x000a__x000a__x000a__x000a__x000a__x000a__x000a_"/>
    <s v="- Continua_x000a_- Continua_x000a_- Continua_x000a__x000a__x000a__x000a__x000a__x000a__x000a__x000a__x000a__x000a__x000a__x000a__x000a__x000a__x000a__x000a__x000a_"/>
    <s v="- Con registro_x000a_- Con registro_x000a_- Con registro_x000a__x000a__x000a__x000a__x000a__x000a__x000a__x000a__x000a__x000a__x000a__x000a__x000a__x000a__x000a__x000a__x000a_"/>
    <s v="- Preventivo_x000a_- Detectivo_x000a_- Detectivo_x000a__x000a__x000a__x000a__x000a__x000a__x000a__x000a__x000a__x000a__x000a__x000a__x000a__x000a__x000a__x000a__x000a_"/>
    <s v="25%_x000a_15%_x000a_15%_x000a__x000a__x000a__x000a__x000a__x000a__x000a__x000a__x000a__x000a__x000a__x000a__x000a__x000a__x000a__x000a__x000a_"/>
    <s v="- Manual_x000a_- Manual_x000a_- Manual_x000a__x000a__x000a__x000a__x000a__x000a__x000a__x000a__x000a__x000a__x000a__x000a__x000a__x000a__x000a__x000a__x000a_"/>
    <s v="15%_x000a_15%_x000a_15%_x000a__x000a__x000a__x000a__x000a__x000a__x000a__x000a__x000a__x000a__x000a__x000a__x000a__x000a__x000a__x000a__x000a_"/>
    <s v="40%_x000a_30%_x000a_30%_x000a__x000a__x000a__x000a__x000a__x000a__x000a__x000a__x000a__x000a__x000a__x000a__x000a__x000a__x000a__x000a__x000a_"/>
    <s v="- 1 El mapa de riesgos del proceso de Gestión del Talento Humano indica que el Profesional Universitario de Talento Humano, autorizado(a) por el/la Directora/a Técnico/a de Talento Humano, cada vez que se identifique la materialización del riesgo repone el inventario de  los botiquines que presentaron novedad y/o desviaciones tras la materialización del riesgo relacionado con el desvío de recursos físicos o económicos en el manejo de los botiquines ubicados en las diferentes sedes de la entidad con el fin de obtener beneficio a nombre propio o de terceros._x000a_- 2 El mapa de riesgos del proceso de Gestión del Talento Humano indica que Director(a) Técnico(a)  y Profesional Universitario de Talento Humano, autorizado(a) por el Manual Específico de Funciones y Competencias Laborales y por el Director/a Técnico/a de Talento Humano, respectivamente, cada vez que se identifique la materialización del riesgo aplican las medidas que determine la Oficina de Control Interno Disciplinario y/o ente de control  frente a la materialización del riesgo 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_x000a__x000a__x000a__x000a__x000a__x000a__x000a__x000a_"/>
    <s v="- Documentado_x000a_- Documentado_x000a__x000a__x000a__x000a__x000a__x000a__x000a__x000a_"/>
    <s v="- Continua_x000a_- Continua_x000a__x000a__x000a__x000a__x000a__x000a__x000a__x000a_"/>
    <s v="- Con registro_x000a_- Con registro_x000a__x000a__x000a__x000a__x000a__x000a__x000a__x000a_"/>
    <s v="- Correctivo_x000a_- Correctivo_x000a__x000a__x000a__x000a__x000a__x000a__x000a__x000a_"/>
    <s v="10%_x000a_10%_x000a__x000a__x000a__x000a__x000a__x000a__x000a__x000a_"/>
    <s v="- Manual_x000a_- Manual_x000a__x000a__x000a__x000a__x000a__x000a__x000a__x000a_"/>
    <s v="15%_x000a_15%_x000a__x000a__x000a__x000a__x000a__x000a__x000a__x000a_"/>
    <s v="25%_x000a_25%_x000a__x000a__x000a__x000a__x000a__x000a__x000a__x000a_"/>
    <s v="Muy baja (1)"/>
    <n v="5.8799999999999991E-2"/>
    <s v="Mayor (4)"/>
    <n v="0.8"/>
    <s v="Alto"/>
    <s v="El proceso estima que el riesgo se ubica en una zona alta, debido a que los controles establecidos son adecuados y la calificación de los criterios es satisfactoria, ubicando el riesgo en la escala de probabilidad mas baja frente a la resultante antes de controles, y ante su materialización, podrían disminuirse los efectos, aplicando las acciones de contingencia, sin embargo, el impacto no disminuye en riesgos de corrupción."/>
    <s v="Reducir"/>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 PA230-034-562 Definir cronograma 2023 para la realización de la  verificación de la completitud e idoneidad de los productos contenidos en los botiquines de las sedes de la Secretaría General de la Alcaldía Mayor de Bogotá, D.C._x000a__x000a__x000a__x000a__x000a__x000a__x000a__x000a__x000a__x000a_________________x000a__x000a__x000a__x000a__x000a__x000a__x000a__x000a__x000a__x000a__x000a_"/>
    <s v="- Profesional Universitario de Talento Humano autorizado por el(la) Director(a) Técnico(a) de Talento Humano._x000a__x000a__x000a__x000a__x000a__x000a__x000a__x000a__x000a__x000a_________________x000a__x000a__x000a__x000a__x000a__x000a__x000a__x000a__x000a__x000a__x000a_"/>
    <s v="- Cronograma de verificación de la completitud e idoneidad de los productos contenidos en los botiquines de las sedes de la Secretaría General de la Alcaldía Mayor de Bogotá, D.C._x000a__x000a__x000a__x000a__x000a__x000a__x000a__x000a__x000a__x000a_________________x000a__x000a__x000a__x000a__x000a__x000a__x000a__x000a__x000a__x000a__x000a_"/>
    <s v="15/02/2023_x000a__x000a__x000a__x000a__x000a__x000a__x000a__x000a__x000a__x000a_________________x000a__x000a__x000a__x000a__x000a__x000a__x000a__x000a__x000a__x000a__x000a_"/>
    <s v="28/02/2023_x000a__x000a__x000a__x000a__x000a__x000a__x000a__x000a__x000a__x000a_________________x000a__x000a__x000a__x000a__x000a__x000a__x000a__x000a__x000a__x000a__x000a_"/>
    <s v="- Reportar el presunto hecho de 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 al operador disciplinario, y a la Oficina Asesora de Planeación en el informe de monitoreo en caso que tenga fallo._x000a_- Reponer el inventario de  los botiquines que presentaron novedad y/o desviaciones tras la materialización del riesgo relacionado con el desvío de recursos físicos o económicos en el manejo de los botiquines ubicados en las diferentes sedes de la entidad con el fin de obtener beneficio a nombre propio o de terceros_x000a_- Aplicar las medidas que determine la Oficina de Control Interno Disciplinario y/o ente de control  frente a la materialización del riesgo 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_x000a__x000a__x000a__x000a__x000a__x000a__x000a_- Actualizar el mapa de riesgos Gestión del Talento Humano"/>
    <s v="- Director(a) de Talento Humano_x000a_- Profesional Universitario de Talento Humano. _x000a_- Director(a) Técnico(a) y Profesional Universitario de Talento Humano._x000a__x000a__x000a__x000a__x000a__x000a__x000a_- Director(a) de Talento Humano"/>
    <s v="- Notificación realizada del presunto hecho de 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 al operador disciplinario, y reporte de monitoreo a la Oficina Asesora de Planeación en caso que el riesgo tenga fallo definitivo._x000a_- Botiquín/es con elementos que cumplen con las condiciones establecidas en la normatividad vigente._x000a__x000a_Formato Entrega Botiquín en Sede Secretaría General que contiene lista de productos que conforman un botiquín de acuerdo con la normatividad aplicable y que debe contener la firma tanto del Profesional Universitario o Técnico Operativo de Talento Humano que ejerce la entrega como del responsable de la custodia del botiquín en la sede._x000a_- Soportes de la aplicación de las medidas determinadas por la Oficina de Control Interno Disciplinario y/o ente de control._x000a__x000a__x000a__x000a__x000a__x000a__x000a_- Mapa de riesgo  Gestión del Talento Humano, actualizado."/>
    <d v="2021-12-17T00:00:00"/>
    <s v="Identificación del riesgo_x000a_Análisis antes de controles_x000a_Análisis de controles_x000a_Análisis después de controles_x000a_Tratamiento del riesgo"/>
    <s v="Creación del riesgo."/>
    <d v="2022-02-08T00:00:00"/>
    <s v="_x000a__x000a__x000a__x000a_Tratamiento del riesgo"/>
    <s v="Se modificó la fecha de finalización de la acción de tratamiento &quot;Alinear actividades y puntos de control del procedimiento   4232000-PR-372 - Gestión de Peligros, Riesgos y Amenazas  con los controles preventivos y detectivos definidos en el mapa de riesgo del proceso de Gestión de Seguridad y Salud en el Trabajo&quot; pasando del 01-08-2022 al 30-06-2022, unificándola con las fechas definidas para esta misma acción en las fichas de riesgos No 1, 2 y 3.  "/>
    <d v="2022-12-16T00:00:00"/>
    <s v="Identificación del riesgo_x000a_Análisis antes de controles_x000a_Análisis de controles_x000a__x000a_Tratamiento del riesgo"/>
    <s v="Se asocia el riesgo al nuevo Mapa de procesos de la Secretaría General de la Alcaldía Mayor de Bogotá, D.C._x000a_Se actualizó el contexto de la gestión del proceso. _x000a_Se ajustaron las causas internas y externas._x000a_Se modificó la calificación de la probabilidad de ocurrencia del riesgo pasando de la calificación por  factibilidad a la calificación por frecuencia y se ajustó la explicación de la  valoración obtenida antes de controles. _x000a_Se realizó el cambio del nombre del proceso en el control correctivo pasando de Gestión Estratégica de Talento Humano a Gestión del Talento Humano en el marco del nuevo Mapa de procesos de la Secretaría General de la Alcaldía Mayor de Bogotá, D.C._x000a_Se definieron acciones de tratamiento para la vigencia  2023. "/>
    <d v="2023-04-19T00:00:00"/>
    <s v="_x000a__x000a__x000a__x000a_Establecimiento de controles_x000a_Evaluación de controles_x000a__x000a__x000a__x000a_"/>
    <s v="Se actualizaron todos los controles_x000a_A todos los controles se les modificó el estado &quot;sin documentar&quot; por &quot;documentado&quot;"/>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r>
  <r>
    <x v="7"/>
    <s v="Gestionar las operaciones financieras con cargo al presupuesto asignado a la entidad, a través del registro de las operaciones económicas en contabilidad para garantizar la elaboración y reporte de los estados financieros a los entes de control en forma comprensible, relevante y confiable, para que sean consultados por los ciudadanos y por los interesados en la información financiera."/>
    <s v="Inicia con la formulación del anteproyecto presupuestal y la apropiación inicial del presupuesto, continúa con el registro y el control de las operaciones económicas durante la vigencia, termina con la elaboración y presentación de los Estados Financieros y de la rendición de cuentas ante organismos de control."/>
    <s v="Subdirector(a) Financiero(a)"/>
    <s v="Apoyo"/>
    <s v="Desarrollar adecuada y oportunamente el trámite financiero para cumplir con las obligaciones que afectan el presupuesto de la entidad y que se originan en desarrollo de las actividades propias de la Secretaría General"/>
    <n v="169"/>
    <s v="EYADP-C011"/>
    <s v="Posibilidad de afectación reputacional por  hallazgos y sanciones impuestas por órganos de control, debido a realizar cobros indebidos en el pago de las cuentas de cobro, no realizar descuentos o pagar valores superiores en beneficio propio o de un tercero a que no hay lugar  "/>
    <x v="0"/>
    <s v="Ejecución y administración de procesos"/>
    <s v="No"/>
    <s v="- Conflicto de interés._x000a_- Posibilidad que los controles de seguimiento no sean eficientes y permitan filtrar información sobre las características o el pago a realizar._x000a_- Los funcionarios no son conscientes de los efectos legales y disciplinarios que podría tener la presentación de conductas dudosas._x000a_- Información de entrada manipulada para efectuar los pagos._x000a_- Interpretación inadecuada de la normatividad relacionada con las política tributarias, para favorecer intereses propios o particulares._x000a_- Presiones indebidas para tramitar cuentas de cobro._x000a__x000a__x000a__x000a_"/>
    <s v="- Presiones o motivaciones individuales, sociales o colectivas que inciten a realizar conductas contrarias al deber ser._x000a__x000a__x000a__x000a__x000a__x000a__x000a__x000a__x000a_"/>
    <s v="- Perjuicio de la imagen institucional a nivel distrital._x000a_- Sanciones legales y disciplinarias._x000a_- Hallazgos por parte de órganos de control._x000a_- Registro de hechos económicos no fidedigno._x000a_- Reproceso de actividades para el pago de obligaciones y sus correspondientes registros._x000a_- Estados financieros no razonables._x000a_- Detrimento del presupuesto._x000a__x000a__x000a_"/>
    <s v="7. Mejorar la oportunidad en la ejecución de los recursos, a través del fortalecimiento de una cultura financiera, para lograr una gestión pública efectiva."/>
    <s v="- -- Ningún trámite y/o procedimiento administrativo_x000a__x000a_"/>
    <s v="- Direccionamiento Estratégico_x000a_- Contratación_x000a_- Procesos de control en el Sistema de Gestión de Calidad_x000a__x000a_"/>
    <s v="Sin asociación"/>
    <s v="- No aplica_x000a__x000a__x000a__x000a_"/>
    <s v="Muy baja (1)"/>
    <n v="0.2"/>
    <s v="Leve (1)"/>
    <s v="Moderado (3)"/>
    <s v="Mayor (4)"/>
    <s v="Moderado (3)"/>
    <s v="Menor (2)"/>
    <s v="Moderado (3)"/>
    <s v="Catastrófico (5)"/>
    <n v="1"/>
    <s v="Extremo"/>
    <s v="El proceso estima que el riesgo se ubica en una zona extremo, debido a que el riesgo no se ha materializado en los últimos cuatro años, sin embargo, ante su materialización, podrían presentarse los efectos significativos, señalados en la encuesta del Departamento Administrativo de la Función Pública."/>
    <s v="- 1 El procedimiento de Gestión de Pagos 2211400-PR-333 indica que el Profesional de la Subdirección Financiera, autorizado(a) por el Subdirector Financiero, cada vez que se reciba una solicitud de pago verifica la solicitud de pago o el acto administrativo correspondiente, de la siguiente manera: _x000a_1. Consulta el turno de la solicitud de pago en la base de control de pagos mensual (servicio de alojamiento de archivos en la nube) y revisa los soportes de la solicitud de pago y que incluya la certificación de cumplimiento debidamente firmada por el(los) supervisor(es), la cual debe detallar claramente:_x000a_a. Nombre del contratista_x000a_b. Número de documento de identificación_x000a_c. Número de contrato_x000a_d. Periodo de pago_x000a_e. Registro presupuestal a afectar_x000a_f. Concepto o rubro presupuestal_x000a_g. Cuenta bancaria asociada al contrato_x000a_h. Valor a pagar_x000a_2. En el caso de personas naturales (contratistas), alimenta la base mensual de pre - liquidación (servicio de alojamiento de archivos en la nube), con la información requerida para la liquidación de la cuenta por pagar._x000a_3. En el caso de resoluciones de ordenación de pago verifica que los soportes estén de conformidad con la información contenida en la misma.. La(s) fuente(s) de información utilizadas es(son) las condiciones contractuales establecidas en el contrato, la forma de pago y la solicitud de pago o de desembolso o de giro y el sistema SECOP. En caso de evidenciar observaciones, desviaciones o diferencias, el aplicativo SISTEMA DE EJECUCIÓN PRESUPUESTAL - SIPRES, se realiza la devolución de la solicitud de pago a la dependencia solicitante indicando la(s) inconsistencia(s) o ajustes requeridos, mediante el aplicativo SISTEMA DE EJECUCIÓN PRESUPUESTAL - SIPRES, correo o memorando electrónico. De lo contrario, el Profesional  registro  la solicitud de pago a liquidación en el aplicativo SISTEMA DE EJECUCIÓN PRESUPUESTAL - SIPRES ._x000a_- 2 El procedimiento de Gestión de Pagos 2211400-PR-333 indica que el Profesional de la Subdirección Financiera, autorizado(a) por el Subdirector Financiero, cada vez que reciba una solicitud de pago para liquidación verifica la conformidad de:_x000a_a. Consecutivo de la certificación de cumplimiento_x000a_b. Registro presupuestal_x000a_c. Calidades tributarias del proveedor, contratista o beneficiario del pago, según sea el caso. La(s) fuente(s) de información utilizadas es(son) la solicitud de pago o de desembolso o de giro, el registro de solicitud de pago a liquidación en el SISTEMA DE EJECUCIÓN PRESUPUESTAL - SIPRES, lo dispuesto el documento 4233200-OT-076 Criterios de Liquidación Tributaria de Órdenes de Pago y la Hoja de cálculo  Servicio de alojamiento de archivos en la nube. En caso de evidenciar observaciones, desviaciones o diferencias, se comunica vía correo electrónico y/o memorando al área respectiva la inconsistencia para hacer las respectivas correcciones. De lo contrario, el Profesional envío a causación  la liquidación del pago en el Sistema de Ejecución Presupuestal - SIPRES ._x000a_- 3 El procedimiento de Gestión de Pagos 2211400-PR-333 indica que el Profesional de la Subdirección Financiera, autorizado(a) por el Subdirector Financiero, cada vez que reciba una solicitud de pago para causación verifica los soportes de pago frente al plan de cuentas del Sistema de Información Financiera de la SDH (BOGDATA), las condiciones para pago conforme a la normatividad tributaria vigente y la afectación contable y tributaria, teniendo presente:_x000a_a. Nombre del contratista_x000a_b. Número de documento de identificación_x000a_c. Número de contrato_x000a_d. Periodo de pago_x000a_e. Registro presupuestal a afectar_x000a_f. Concepto o rubro presupuestal_x000a_g. Cuenta bancaria asociada al contrato_x000a_h. Valor a pagar. La(s) fuente(s) de información utilizadas es(son) la solicitud de pago o de desembolso o de giro y el registro de solicitud de pago a liquidación en el SISTEMA DE EJECUCIÓN PRESUPUESTAL - SIPRES, el sistema SECOP, lo dispuesto el documento 4233200-OT-076 Criterios de Liquidación Tributaria de Órdenes de Pago y la Hoja de cálculo  Servicio de alojamiento de archivos en la nube. En caso de evidenciar observaciones, desviaciones o diferencias, se  registra la devolución y/o rechazo Sistema de Ejecución Presupuestal SIPRES. De lo contrario,  el Profesional registro  la causación en el Sistema de Ejecución Presupuestal SIPRES._x000a_- 4 El procedimiento de Gestión de Pagos 2211400-PR-333 indica que el responsable del presupuesto y/o ordenador del gasto, autorizado(a) por el Estatuto Orgánico de Presupuesto Distrital y el  Manual Específico de Funciones y Competencias Laborales, cada vez que se genera un consecutivo y lote de cuentas para pago revisan el consecutivo de la cuenta por pagar que se generó a través del Sistema de Información Financiera de la SDH (BOGDATA) y el lote generado en el mismo Sistema, conforme a las operaciones en el Sistema de información Financiera de la SDH (Bogdata). La(s) fuente(s) de información utilizadas es(son) la información de la cuenta por pagar en el Sistema de Información Financiera de la SDH (Bogdata). En caso de evidenciar observaciones, desviaciones o diferencias, el responsable de presupuesto y/o ordenador del gasto devuelve o anula el consecutivo y/o lote a través del Sistema de Información Financiera de la SDH (BOGDATA). De lo contrario,   el responsable del presupuesto y/o ordenador del gasto  firman digitalmente  el lote en el Sistema de Información Financiera de la SDH (BOGDATA)._x000a_- 5 El procedimiento de Gestión de Pagos 2211400-PR-333 indica que el Profesional de la Subdirección Financiera, autorizado(a) por el Subdirector Financiero, cada vez que reciba una solicitud de pago para causación verifica los soportes de pago frente al plan de cuentas del Sistema de Información Financiera de la SDH (BOGDATA), las condiciones para pago conforme a la normatividad tributaria vigente y la afectación contable y tributaria, teniendo presente:_x000a_a. Nombre del contratista_x000a_b. Número de documento de identificación_x000a_c. Número de contrato_x000a_d. Periodo de pago_x000a_e. Registro presupuestal a afectar_x000a_f. Concepto o rubro presupuestal_x000a_g. Cuenta bancaria asociada al contrato_x000a_h. Valor a pagar. La(s) fuente(s) de información utilizadas es(son) la solicitud de pago o de desembolso o de giro y el registro de solicitud de pago a liquidación en el SISTEMA DE EJECUCIÓN PRESUPUESTAL - SIPRES, el sistema SECOP, lo dispuesto el documento 4233200-OT-076 Criterios de Liquidación Tributaria de Órdenes de Pago y la Hoja de cálculo  Servicio de alojamiento de archivos en la nube. En caso de evidenciar observaciones, desviaciones o diferencias, se  registra la devolución y/o rechazo Sistema de Ejecución Presupuestal SIPRES. De lo contrario,  el Profesional registro  la causación en el Sistema de Ejecución Presupuestal SIPRES._x000a_- 6 El procedimiento de Gestión de Pagos 2211400-PR-333 indica que el responsable del presupuesto y/o ordenador del gasto, autorizado(a) por el Estatuto Orgánico de Presupuesto Distrital y el  Manual Específico de Funciones y Competencias Laborales, cada vez que se genera un consecutivo y lote de cuentas para pago revisan el consecutivo de la cuenta por pagar que se generó a través del Sistema de Información Financiera de la SDH (BOGDATA) y el lote generado en el mismo Sistema, conforme a las operaciones en el Sistema de información Financiera de la SDH (Bogdata). La(s) fuente(s) de información utilizadas es(son) la información de la cuenta por pagar en el Sistema de Información Financiera de la SDH (Bogdata). En caso de evidenciar observaciones, desviaciones o diferencias, el responsable de presupuesto y/o ordenador del gasto devuelve o anula el consecutivo y/o lote a través del Sistema de Información Financiera de la SDH (BOGDATA). De lo contrario,   el responsable del presupuesto y/o ordenador del gasto  firman digitalmente  el lote en el Sistema de Información Financiera de la SDH (BOGDATA)._x000a__x000a__x000a__x000a__x000a__x000a__x000a__x000a__x000a__x000a__x000a__x000a__x000a__x000a_"/>
    <s v="- Documentado_x000a_- Documentado_x000a_- Documentado_x000a_- Documentado_x000a_- Documentado_x000a_- Documentado_x000a__x000a__x000a__x000a__x000a__x000a__x000a__x000a__x000a__x000a__x000a__x000a__x000a__x000a_"/>
    <s v="- Continua_x000a_- Continua_x000a_- Continua_x000a_- Continua_x000a_- Continua_x000a_- Continua_x000a__x000a__x000a__x000a__x000a__x000a__x000a__x000a__x000a__x000a__x000a__x000a__x000a__x000a_"/>
    <s v="- Con registro_x000a_- Con registro_x000a_- Con registro_x000a_- Con registro_x000a_- Con registro_x000a_- Con registro_x000a__x000a__x000a__x000a__x000a__x000a__x000a__x000a__x000a__x000a__x000a__x000a__x000a__x000a_"/>
    <s v="- Preventivo_x000a_- Preventivo_x000a_- Preventivo_x000a_- Preventivo_x000a_- Detectivo_x000a_- Detectivo_x000a__x000a__x000a__x000a__x000a__x000a__x000a__x000a__x000a__x000a__x000a__x000a__x000a__x000a_"/>
    <s v="25%_x000a_25%_x000a_25%_x000a_25%_x000a_15%_x000a_15%_x000a__x000a__x000a__x000a__x000a__x000a__x000a__x000a__x000a__x000a__x000a__x000a__x000a__x000a_"/>
    <s v="- Manual_x000a_- Manual_x000a_- Manual_x000a_- Manual_x000a_- Manual_x000a_- Manual_x000a__x000a__x000a__x000a__x000a__x000a__x000a__x000a__x000a__x000a__x000a__x000a__x000a__x000a_"/>
    <s v="15%_x000a_15%_x000a_15%_x000a_15%_x000a_15%_x000a_15%_x000a__x000a__x000a__x000a__x000a__x000a__x000a__x000a__x000a__x000a__x000a__x000a__x000a__x000a_"/>
    <s v="40%_x000a_40%_x000a_40%_x000a_40%_x000a_30%_x000a_30%_x000a__x000a__x000a__x000a__x000a__x000a__x000a__x000a__x000a__x000a__x000a__x000a__x000a__x000a_"/>
    <s v="- 1 El mapa de riesgos del proceso de Gestión Financiera indica que el equipo operativo del proceso de Gestión Financiera, autorizado(a) por subdirector financiero, cada vez que se identifique la materialización del riesgo Solicita ante la Tesorería Distrital la liquidación de los valores no descontados, intereses de mora y sanción (si hay lugar) correspondientes.._x000a_- 2 El mapa de riesgos del proceso de Gestión Financiera indica que el equipo operativo del proceso de Gestión Financiera, autorizado(a) por subdirector financiero, cada vez que se identifique la materialización del riesgo Expide el recibo de código de barras a través del aplicativo de Tesorera Distrital de conceptos varios, generando los valores a consignar.._x000a_- 3 El mapa de riesgos del proceso de Gestión Financiera indica que el equipo operativo del proceso de Gestión Financiera, autorizado(a) por subdirector financiero, cada vez que se identifique la materialización del riesgo Realizar la consignación de los valores pendientes y remitir al expediente de contratación._x000a_- 4 El mapa de riesgos del proceso de Gestión Financiera indica que el equipo operativo del proceso de Gestión Financiera, autorizado(a) por subdirector financiero, cada vez que se identifique la materialización del riesgo Realizar el registro contable de los reintegro._x000a__x000a__x000a__x000a__x000a__x000a_"/>
    <s v="- Documentado_x000a_- Documentado_x000a_- Documentado_x000a_- Documentado_x000a__x000a__x000a__x000a__x000a__x000a_"/>
    <s v="- Continua_x000a_- Continua_x000a_- Continua_x000a_- Continua_x000a__x000a__x000a__x000a__x000a__x000a_"/>
    <s v="- Con registro_x000a_- Con registro_x000a_- Con registro_x000a_- Con registro_x000a__x000a__x000a__x000a__x000a__x000a_"/>
    <s v="- Correctivo_x000a_- Correctivo_x000a_- Correctivo_x000a_- Correctivo_x000a__x000a__x000a__x000a__x000a__x000a_"/>
    <s v="10%_x000a_10%_x000a_10%_x000a_10%_x000a__x000a__x000a__x000a__x000a__x000a_"/>
    <s v="- Manual_x000a_- Manual_x000a_- Manual_x000a_- Manual_x000a__x000a__x000a__x000a__x000a__x000a_"/>
    <s v="15%_x000a_15%_x000a_15%_x000a_15%_x000a__x000a__x000a__x000a__x000a__x000a_"/>
    <s v="25%_x000a_25%_x000a_25%_x000a_25%_x000a__x000a__x000a__x000a__x000a__x000a_"/>
    <s v="Muy baja (1)"/>
    <n v="1.2700799999999998E-2"/>
    <s v="Catastrófico (5)"/>
    <n v="1"/>
    <s v="Extremo"/>
    <s v="El proceso estima que el riesgo se ubica en una zona extrema, debido a que los controles establecidos son los adecuados y la calificación de los criterios es satisfactoria, ubicando el riesgo en la escala de probabilidad mas baja, y ante su materialización, podrían disminuirse los efectos, aplicando las acciones de contingencia, sin embargo, el impacto no disminuye en riesgos de corrupción."/>
    <s v="Reducir"/>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 PA230-013-533 Realizar un análisis de la ejecución del trámite relacionado con  la gestión de pagos, con el propósito de  encontrar duplicidades con la gestión contable y así poder optimizar su ejecución_x000a__x000a__x000a__x000a__x000a__x000a__x000a__x000a__x000a__x000a_________________x000a__x000a__x000a__x000a__x000a__x000a__x000a__x000a__x000a__x000a__x000a_"/>
    <s v="- Subdirector Financiero_x000a__x000a__x000a__x000a__x000a__x000a__x000a__x000a__x000a__x000a_________________x000a__x000a__x000a__x000a__x000a__x000a__x000a__x000a__x000a__x000a__x000a_"/>
    <s v="- Documento con el análisis de la optimización de la gestión de pagos_x000a__x000a__x000a__x000a__x000a__x000a__x000a__x000a__x000a__x000a_________________x000a__x000a__x000a__x000a__x000a__x000a__x000a__x000a__x000a__x000a__x000a_"/>
    <s v="01/03/2023_x000a__x000a__x000a__x000a__x000a__x000a__x000a__x000a__x000a__x000a_________________x000a__x000a__x000a__x000a__x000a__x000a__x000a__x000a__x000a__x000a__x000a_"/>
    <s v="30/04/2023_x000a__x000a__x000a__x000a__x000a__x000a__x000a__x000a__x000a__x000a_________________x000a__x000a__x000a__x000a__x000a__x000a__x000a__x000a__x000a__x000a__x000a_"/>
    <s v="- Reportar el presunto hecho de Posibilidad de afectación reputacional por  hallazgos y sanciones impuestas por órganos de control, debido a realizar cobros indebidos en el pago de las cuentas de cobro, no realizar descuentos o pagar valores superiores en beneficio propio o de un tercero a que no hay lugar   al operador disciplinario, y a la Oficina Asesora de Planeación en el informe de monitoreo en caso que tenga fallo._x000a_- Solicitar ante la Tesorería Distrital la liquidación de los valores no descontados, intereses de mora y sanción (si hay lugar) correspondientes._x000a_- Expedir el recibo de código de barras a través del aplicativo de Tesorera Distrital de conceptos varios, generando los valores a consignar._x000a_- Realizar la consignación de los valores pendientes y remitir al expediente de contratación._x000a_- Realizar el registro contable de los reintegros._x000a__x000a__x000a__x000a__x000a_- Actualizar el mapa de riesgos Gestión Financiera"/>
    <s v="- Subdirector(a) Financiero(a)_x000a_- Subdirector Financiero_x000a_- Subdirector Financiero_x000a_- Subdirector Financiero_x000a_- Profesional de la Subdirección Financiera_x000a__x000a__x000a__x000a__x000a_- Subdirector(a) Financiero(a)"/>
    <s v="- Notificación realizada del presunto hecho de Posibilidad de afectación reputacional por  hallazgos y sanciones impuestas por órganos de control, debido a realizar cobros indebidos en el pago de las cuentas de cobro, no realizar descuentos o pagar valores superiores en beneficio propio o de un tercero a que no hay lugar   al operador disciplinario, y reporte de monitoreo a la Oficina Asesora de Planeación en caso que el riesgo tenga fallo definitivo._x000a_- Oficio a la Tesorería Distrital solicitando la liquidación de los valores no descontados, intereses de mora y sanción (si hay lugar) correspondientes._x000a_- Recibo de código de barras a través del aplicativo de Tesorera Distrital de conceptos varios._x000a_- Recibo de consignación y oficio o memorando enviado a la Dirección de contratación._x000a_- Registro en el aplicativo contable._x000a__x000a__x000a__x000a__x000a_- Mapa de riesgo  Gestión Financiera, actualizado."/>
    <d v="2020-07-01T00:00:00"/>
    <s v="Identificación del riesgo_x000a_Análisis antes de controles_x000a_Análisis de controles_x000a_Análisis después de controles_x000a_Tratamiento del riesgo"/>
    <s v="Nuevo riesgo identificado."/>
    <d v="2020-12-02T00:00:00"/>
    <s v="_x000a_Análisis antes de controles_x000a__x000a__x000a_Tratamiento del riesgo"/>
    <s v="Se incluyen soportes para la probabilidad establecida, producto de las auditorías, los seguimientos y la retroalimentación._x000a_Se reprograma la fecha de terminación para la acción de tratamiento."/>
    <d v="2021-02-18T00:00:00"/>
    <s v="Identificación del riesgo_x000a__x000a__x000a__x000a_Tratamiento del riesgo"/>
    <s v="Se ajusto la acción de proyectos de inversión respecto a la situación vigente_x000a_Se reprogramaron las actividades asociadas a la acción preventiva # 30"/>
    <d v="2021-05-03T00:00:00"/>
    <s v="_x000a__x000a__x000a__x000a_Tratamiento del riesgo"/>
    <s v="Se reprogramaron las actividades asociadas a la acción preventiva #30"/>
    <d v="2021-07-15T00:00:00"/>
    <s v="_x000a__x000a__x000a__x000a_Tratamiento del riesgo"/>
    <s v="Se reprogramaron las actividades asociadas a la acción preventiva #30"/>
    <d v="2021-09-10T00:00:00"/>
    <s v="_x000a__x000a__x000a_Análisis después de controles_x000a_Tratamiento del riesgo"/>
    <s v="Se reprogramaron las actividades asociadas a la acción preventiva #30_x000a_Se ajustaron todas las actividades de control de acuerdo con la modificación realizada en el  procedimiento   2211400-PR-333 Gestión de pagos versión 06"/>
    <d v="2021-12-02T00:00:00"/>
    <s v="Identificación del riesgo_x000a_Análisis antes de controles_x000a_Análisis de controles_x000a_Análisis después de controles_x000a_Tratamiento del riesgo"/>
    <s v="_x000a_Se actualiza el contexto de la gestión del proceso_x000a_Se ajusta la descripción del riesgo, dejándola mas clara y precisa_x000a_Se define la probabilidad por exposición._x000a_Se ajustó la calificación del impacto._x000a_Se ajustó la redacción y evaluación de los controles según los criterios definidos._x000a_Se incluyeron los controles correctivos._x000a_Se ajustaron las acciones de contingencia."/>
    <d v="2022-12-12T00:00:00"/>
    <s v="Identificación del riesgo_x000a__x000a__x000a__x000a_Tratamiento del riesgo"/>
    <s v="Se ajusta el objetivo, el alcance del proceso y se establece una acción de tratamiento"/>
    <s v=""/>
    <s v="_x000a__x000a__x000a__x000a_"/>
    <s v=""/>
    <s v=""/>
    <s v="_x000a__x000a__x000a__x000a_"/>
    <s v=""/>
    <s v=""/>
    <s v="_x000a__x000a__x000a__x000a_"/>
    <s v=""/>
    <s v=""/>
    <s v="_x000a__x000a__x000a__x000a_"/>
    <s v=""/>
  </r>
  <r>
    <x v="7"/>
    <s v="Gestionar las operaciones financieras con cargo al presupuesto asignado a la entidad, a través del registro de las operaciones económicas en contabilidad para garantizar la elaboración y reporte de los estados financieros a los entes de control en forma comprensible, relevante y confiable, para que sean consultados por los ciudadanos y por los interesados en la información financiera."/>
    <s v="Inicia con la formulación del anteproyecto presupuestal y la apropiación inicial del presupuesto, continúa con el registro y el control de las operaciones económicas durante la vigencia, termina con la elaboración y presentación de los Estados Financieros y de la rendición de cuentas ante organismos de control."/>
    <s v="Subdirector(a) Financiero(a)"/>
    <s v="Apoyo"/>
    <s v="Registrar la gestión contable"/>
    <n v="170"/>
    <s v="EYADP-C012"/>
    <s v="Posibilidad de afectación reputacional por  hallazgos y sanciones impuestas por órganos de control, debido a uso indebido de información privilegiada para el inadecuado registro de los hechos económicos, con el fin de obtener beneficios propios o de terceros  "/>
    <x v="0"/>
    <s v="Ejecución y administración de procesos"/>
    <s v="Sí"/>
    <s v="- Conflicto de interés._x000a_- No se tienen establecidos controles adecuados para el tratamiento de la información sobre los hechos económicos._x000a_- Los funcionarios no son conscientes de los efectos legales y disciplinarios que podría tener la presentación de conductas dudosas._x000a_- Información de entrada manipulada para registrar los hechos económicos._x000a_- Interpretación inadecuada de la normatividad relacionada con las política contables, para favorecer intereses propios o particulares._x000a__x000a__x000a__x000a__x000a_"/>
    <s v="- Presiones o motivaciones individuales, sociales o colectivas que inciten a realizar conductas contrarias al deber ser._x000a__x000a__x000a__x000a__x000a__x000a__x000a__x000a__x000a_"/>
    <s v="- Perjuicio de la imagen institucional a nivel distrital._x000a_- Sanciones legales y disciplinarias._x000a_- Hallazgos por parte de órganos de control._x000a_- No fenecimiento de la cuenta._x000a_- Registro de hechos económicos no fidedigno._x000a_- Reproceso de actividades para el registro de hechos económicos._x000a_- Estados financieros no razonables._x000a__x000a__x000a_"/>
    <s v="7. Mejorar la oportunidad en la ejecución de los recursos, a través del fortalecimiento de una cultura financiera, para lograr una gestión pública efectiva."/>
    <s v="- -- Ningún trámite y/o procedimiento administrativo_x000a__x000a_"/>
    <s v="- Direccionamiento Estratégico_x000a_- Gestión de Recursos Físicos_x000a_- Gestión Estratégica de Talento Humano_x000a_- Contratación_x000a_"/>
    <s v="Sin asociación"/>
    <s v="- No aplica_x000a__x000a__x000a__x000a_"/>
    <s v="Muy baja (1)"/>
    <n v="0.2"/>
    <s v="Moderado (3)"/>
    <s v="Menor (2)"/>
    <s v="Mayor (4)"/>
    <s v="Moderado (3)"/>
    <s v="Menor (2)"/>
    <s v="Menor (2)"/>
    <s v="Catastrófico (5)"/>
    <n v="1"/>
    <s v="Extremo"/>
    <s v="El proceso estima que el riesgo se ubica en una zona extrema, debido a que los controles establecidos son los adecuados y la calificación de los criterios es satisfactoria, ubicando el riesgo en la escala de probabilidad mas baja, y ante su materialización, podrían disminuirse los efectos, aplicando las acciones de contingencia, sin embargo, el impacto no disminuye en riesgos de corrupción."/>
    <s v="- 1 El procedimiento de Gestión Contable 2211400-PR-025 indica que el Profesional de la Subdirección Financiera, autorizado(a) por el Subdirector Financiero, mensualmente verifica que la información entregada por las dependencias a través de los diferentes sistemas de información como: SIPRES, PERNO, SIPROJWEB, SAI/SAE, SICO, FACTURACION, o a través de comunicaciones oficiales como: Correos electrónicos y/o memorandos, cumpla con lo establecido en las normas contables, así:_x000a_1. Que la información remitida este completa, no esté duplicada y corresponda con el mes de reporte._x000a_2. Que estén liquidados correctamente los impuestos._x000a_3. Los consecutivos deben ser secuenciales en los diferentes aplicativos._x000a_4. Las cuentas contables deben estar de acuerdo con la naturaleza de la operación económica._x000a_5. Los saldos de las cuentas por cobrar de incapacidades estén debidamente conciliados._x000a_Adicionalmente, recibe información de la Secretaría Distrital de Hacienda - Dirección Distrital de Tesorería para ser analizada y conciliada (Gastos de Inversión, de Funcionamiento e ingresos). La(s) fuente(s) de información utilizadas es(son) la información entregada por las dependencias a través de los diferentes sistemas de   información como:  SIPRES, PERNO, SIPROJWEB, SAI/SAE, SICO, FACTURACION, o a través de comunicaciones oficiales como:   Correos electrónicos y/o memorandos. En caso de evidenciar observaciones, desviaciones o diferencias, solicita a la dependencia responsable los ajustes necesarios a través de correo electrónico o memorando electrónico. De lo contrario, el  Profesional envía el correo electrónico manifestando la conformidad de la información entregada por las dependencias._x000a_- 2 El procedimiento de Gestión Contable 2211400-PR-025 indica que el Profesional de la Subdirección Financiera, autorizado(a) por el Subdirector Financiero, mensualmente verifica la información financiera recibida por las dependencias que se involucran en el proceso contable, teniendo en cuenta:_x000a_a. La norma y doctrina contable vigente._x000a_b. Las políticas contables de la entidad._x000a_c. La información financiera debe estar actualizada en los aplicativos.. La(s) fuente(s) de información utilizadas es(son) la información financiera recibida por las dependencias que se involucran en el proceso contable. En caso de evidenciar observaciones, desviaciones o diferencias, envía a la dependencia correspondiente un correo electrónico para realizar los ajustes necesarios. De lo contrario, el Profesional envía el correo electrónico de aprobación de la información recibida  a  las dependencias._x000a_- 3 El procedimiento de Gestión Contable 2211400-PR-025 indica que el Profesional Especializado de la Subdirección Financiera (Contador), autorizado(a) por el Subdirector Financiero, mensualmente verifica la coherencia y razonabilidad de los saldos contables presentados en el balance de prueba, y revisa el comparativo de las cifras contra el mismo periodo del año inmediatamente anterior, analizando la afectación de las cuentas conforme al marco normativo contable vigente. La(s) fuente(s) de información utilizadas es(son) los saldos contables presentados en el balance de prueba, y los correspondientes al año anterior. En caso de evidenciar observaciones, desviaciones o diferencias, se informa a través de correo electrónico al profesional de la Subdirección Financiera. De lo contrario, el profesional con funciones de Contador da Vo. Bo. al Balance de prueba  ._x000a_- 4 El procedimiento de Gestión Contable 2211400-PR-025 indica que el Profesional Especializado de la Subdirección Financiera (Contador), autorizado(a) por el Subdirector Financiero, mensualmente revisa y verifica que los estados financieros cumplan con los lineamientos de la Dirección Distrital de Contabilidad de la Secretaría Distrital de Hacienda. La(s) fuente(s) de información utilizadas es(son) los estados financieros. En caso de evidenciar observaciones, desviaciones o diferencias, devuelve por correo electrónico para las correcciones a que haya lugar. De lo contrario, el profesional elabora y presenta los documentos que son gestionados por parte del Contador  con el(la) Director(a) Administrativo y Financiero con firma del(de la) Secretario(a) General (Estado de situación financiera, Estado de resultados, CGN2015_001 Saldos y movimientos. EXT. Contaduría General de la Nación, GN2015_002 Operaciones recíprocas. EXT. Contaduría General de la Nación y CGN_2016_01 Variaciones trimestrales significativas. EXT. Contaduría General de la Nación) ._x000a_- 5 El procedimiento Gestión Contable 2211400-PR-025 indica que el Profesional Especializado de la Subdirección Financiera (Contador), autorizado(a) por el Subdirector Financiero, mensualmente verifica la coherencia y razonabilidad de los saldos contables presentados en el balance de prueba, y revisa el comparativo de las cifras contra el mismo periodo del año inmediatamente anterior, analizando la afectación de las cuentas conforme al marco normativo contable vigente. La(s) fuente(s) de información utilizadas es(son) los saldos contables presentados en el balance de prueba, y los correspondientes al año anterior. En caso de evidenciar observaciones, desviaciones o diferencias, se informa a través de correo electrónico al profesional de la Subdirección Financiera. De lo contrario, el profesional con funciones de Contador da Vo. Bo. al Balance de prueba  ._x000a__x000a__x000a__x000a__x000a__x000a__x000a__x000a__x000a__x000a__x000a__x000a__x000a__x000a__x000a_"/>
    <s v="- Documentado_x000a_- Documentado_x000a_- Documentado_x000a_- Documentado_x000a_- Documentado_x000a__x000a__x000a__x000a__x000a__x000a__x000a__x000a__x000a__x000a__x000a__x000a__x000a__x000a__x000a_"/>
    <s v="- Continua_x000a_- Continua_x000a_- Continua_x000a_- Continua_x000a_- Continua_x000a__x000a__x000a__x000a__x000a__x000a__x000a__x000a__x000a__x000a__x000a__x000a__x000a__x000a__x000a_"/>
    <s v="- Con registro_x000a_- Con registro_x000a_- Con registro_x000a_- Con registro_x000a_- Con registro_x000a__x000a__x000a__x000a__x000a__x000a__x000a__x000a__x000a__x000a__x000a__x000a__x000a__x000a__x000a_"/>
    <s v="- Preventivo_x000a_- Preventivo_x000a_- Preventivo_x000a_- Preventivo_x000a_- Detectivo_x000a__x000a__x000a__x000a__x000a__x000a__x000a__x000a__x000a__x000a__x000a__x000a__x000a__x000a__x000a_"/>
    <s v="25%_x000a_25%_x000a_25%_x000a_25%_x000a_15%_x000a__x000a__x000a__x000a__x000a__x000a__x000a__x000a__x000a__x000a__x000a__x000a__x000a__x000a__x000a_"/>
    <s v="- Manual_x000a_- Manual_x000a_- Manual_x000a_- Manual_x000a_- Manual_x000a__x000a__x000a__x000a__x000a__x000a__x000a__x000a__x000a__x000a__x000a__x000a__x000a__x000a__x000a_"/>
    <s v="15%_x000a_15%_x000a_15%_x000a_15%_x000a_15%_x000a__x000a__x000a__x000a__x000a__x000a__x000a__x000a__x000a__x000a__x000a__x000a__x000a__x000a__x000a_"/>
    <s v="40%_x000a_40%_x000a_40%_x000a_40%_x000a_30%_x000a__x000a__x000a__x000a__x000a__x000a__x000a__x000a__x000a__x000a__x000a__x000a__x000a__x000a__x000a_"/>
    <s v="- 1 El mapa de riesgos del proceso de Gestión Financiera indica que el equipo operativo del proceso de Gestión Financiera, autorizado(a) por subdirector financiero, cada vez que se identifique la materialización del riesgo realiza los ajustes correspondientes al registro contable indebido, o complementa la información que corresponda a los hechos reales.._x000a_- 2 El mapa de riesgos del proceso de Gestión Financiera indica que el equipo operativo del proceso de Gestión Financiera, autorizado(a) por subdirector financiero, cada vez que se identifique la materialización del riesgo reporta el registro contable para el siguiente periodo.._x000a__x000a__x000a__x000a__x000a__x000a__x000a__x000a_"/>
    <s v="- Documentado_x000a_- Documentado_x000a__x000a__x000a__x000a__x000a__x000a__x000a__x000a_"/>
    <s v="- Continua_x000a_- Continua_x000a__x000a__x000a__x000a__x000a__x000a__x000a__x000a_"/>
    <s v="- Con registro_x000a_- Con registro_x000a__x000a__x000a__x000a__x000a__x000a__x000a__x000a_"/>
    <s v="- Correctivo_x000a_- Correctivo_x000a__x000a__x000a__x000a__x000a__x000a__x000a__x000a_"/>
    <s v="10%_x000a_10%_x000a__x000a__x000a__x000a__x000a__x000a__x000a__x000a_"/>
    <s v="- Manual_x000a_- Manual_x000a__x000a__x000a__x000a__x000a__x000a__x000a__x000a_"/>
    <s v="15%_x000a_15%_x000a__x000a__x000a__x000a__x000a__x000a__x000a__x000a_"/>
    <s v="25%_x000a_25%_x000a__x000a__x000a__x000a__x000a__x000a__x000a__x000a_"/>
    <s v="Muy baja (1)"/>
    <n v="1.8143999999999997E-2"/>
    <s v="Catastrófico (5)"/>
    <n v="1"/>
    <s v="Extremo"/>
    <s v="El proceso estima que el riesgo se ubica en una zona extrema, debido a que los controles establecidos son los adecuados y la calificación de los criterios es satisfactoria, ubicando el riesgo en la escala de probabilidad mas baja, y ante su materialización, podrían disminuirse los efectos, aplicando las acciones de contingencia, sin embargo, el impacto no disminuye en riesgos de corrupción."/>
    <s v="Reducir"/>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 PA230-014-534 Realizar un análisis de la ejecución del trámite relacionado con  la gestión de pagos, con el propósito de  encontrar duplicidades con la gestión de pagos y así poder optimizar su ejecución_x000a__x000a__x000a__x000a__x000a__x000a__x000a__x000a__x000a__x000a_________________x000a__x000a__x000a__x000a__x000a__x000a__x000a__x000a__x000a__x000a__x000a_"/>
    <s v="- Subdirector Financiero_x000a__x000a__x000a__x000a__x000a__x000a__x000a__x000a__x000a__x000a_________________x000a__x000a__x000a__x000a__x000a__x000a__x000a__x000a__x000a__x000a__x000a_"/>
    <s v="- Documento con el análisis de la optimización de la gestión de pagos_x000a__x000a__x000a__x000a__x000a__x000a__x000a__x000a__x000a__x000a_________________x000a__x000a__x000a__x000a__x000a__x000a__x000a__x000a__x000a__x000a__x000a_"/>
    <s v="01/03/2023_x000a__x000a__x000a__x000a__x000a__x000a__x000a__x000a__x000a__x000a_________________x000a__x000a__x000a__x000a__x000a__x000a__x000a__x000a__x000a__x000a__x000a_"/>
    <s v="30/04/2023_x000a__x000a__x000a__x000a__x000a__x000a__x000a__x000a__x000a__x000a_________________x000a__x000a__x000a__x000a__x000a__x000a__x000a__x000a__x000a__x000a__x000a_"/>
    <s v="- Reportar el presunto hecho de Posibilidad de afectación reputacional por  hallazgos y sanciones impuestas por órganos de control, debido a uso indebido de información privilegiada para el inadecuado registro de los hechos económicos, con el fin de obtener beneficios propios o de terceros   al operador disciplinario, y a la Oficina Asesora de Planeación en el informe de monitoreo en caso que tenga fallo._x000a_- Realizar los ajustes correspondientes al registro contable indebido, o complementar la información que corresponda a los hechos reales._x000a_- Reportar el registro contable para el siguiente periodo._x000a__x000a__x000a__x000a__x000a__x000a__x000a_- Actualizar el mapa de riesgos Gestión Financiera"/>
    <s v="- Subdirector(a) Financiero(a)_x000a_- Profesional de la Subdirección Financiera_x000a_- Profesional de la Subdirección Financiera_x000a__x000a__x000a__x000a__x000a__x000a__x000a_- Subdirector(a) Financiero(a)"/>
    <s v="- Notificación realizada del presunto hecho de Posibilidad de afectación reputacional por  hallazgos y sanciones impuestas por órganos de control, debido a uso indebido de información privilegiada para el inadecuado registro de los hechos económicos, con el fin de obtener beneficios propios o de terceros   al operador disciplinario, y reporte de monitoreo a la Oficina Asesora de Planeación en caso que el riesgo tenga fallo definitivo._x000a_- Registro contable ajustado en LIMAY._x000a_- Comprobante de contabilidad._x000a__x000a__x000a__x000a__x000a__x000a__x000a_- Mapa de riesgo  Gestión Financiera, actualizado."/>
    <d v="2020-07-01T00:00:00"/>
    <s v="Identificación del riesgo_x000a_Análisis antes de controles_x000a_Análisis de controles_x000a_Análisis después de controles_x000a_Tratamiento del riesgo"/>
    <s v="Nuevo riesgo identificado."/>
    <d v="2020-12-02T00:00:00"/>
    <s v="_x000a_Análisis antes de controles_x000a__x000a__x000a_Tratamiento del riesgo"/>
    <s v="Se incluyen soportes para la probabilidad establecida, producto de las auditorías, los seguimientos y la retroalimentación._x000a_Se reprograma la fecha de terminación para la acción de tratamiento."/>
    <d v="2021-02-18T00:00:00"/>
    <s v="Identificación del riesgo_x000a__x000a__x000a__x000a_Tratamiento del riesgo"/>
    <s v="Se ajusto la acción de proyectos de inversión respecto a la situación vigente_x000a_Se reprogramaron las actividades asociadas a la acción preventiva # 31"/>
    <d v="2021-04-29T00:00:00"/>
    <s v="_x000a__x000a__x000a__x000a_Tratamiento del riesgo"/>
    <s v="Se reprogramaron las actividades asociadas a las acciones preventivas # 44 y #26"/>
    <d v="2021-05-03T00:00:00"/>
    <s v="_x000a__x000a__x000a__x000a_Tratamiento del riesgo"/>
    <s v="Se reprogramaron las actividades asociadas a la acción preventiva #31"/>
    <d v="2021-07-15T00:00:00"/>
    <s v="_x000a__x000a__x000a__x000a_Tratamiento del riesgo"/>
    <s v=" Se reprogramaron las actividades asociadas a la acción preventiva #31"/>
    <d v="2021-09-10T00:00:00"/>
    <s v="_x000a__x000a__x000a_Análisis después de controles_x000a_Tratamiento del riesgo"/>
    <s v="Se reprogramaron las actividades asociadas a la acción preventiva #31_x000a_Se ajustaron todas las actividades de control de acuerdo con la modificación realizada en el  procedimiento  Gestión Contable 2211400-PR-025   con versión 16"/>
    <d v="2021-12-02T00:00:00"/>
    <s v="Identificación del riesgo_x000a_Análisis antes de controles_x000a_Análisis de controles_x000a_Análisis después de controles_x000a_Tratamiento del riesgo"/>
    <s v="Se actualiza el contexto de la gestión del proceso_x000a_Se ajusta la descripción del riesgo, dejándola mas clara y precisa_x000a_Se define la probabilidad por exposición._x000a_Se ajustó la calificación del impacto._x000a_Se ajustó la redacción y evaluación de los controles según los criterios definidos._x000a_Se incluyeron los controles correctivos._x000a_Se ajustaron las acciones de contingencia."/>
    <d v="2022-12-12T00:00:00"/>
    <s v="Identificación del riesgo_x000a__x000a__x000a__x000a_Tratamiento del riesgo"/>
    <s v="Se ajusta el objetivo y el alcance del proceso y se establece una acción de tratamiento"/>
    <s v=""/>
    <s v="_x000a__x000a__x000a__x000a_"/>
    <s v=""/>
    <s v=""/>
    <s v="_x000a__x000a__x000a__x000a_"/>
    <s v=""/>
    <s v=""/>
    <s v="_x000a__x000a__x000a__x000a_"/>
    <s v=""/>
  </r>
  <r>
    <x v="8"/>
    <s v="Asesorar y representar jurídicamente a la Secretaria General de la Alcaldía Mayor Bogotá D.C. mediante el análisis, trámite, defensa y solución de asuntos de carácter jurídico con el fin de solucionar los asuntos de carácter jurídico que surjan en el desarrollo de las funciones."/>
    <s v="Inicia con la identificación de las necesidades jurídicas de la Secretaria General, continúa con la emisión de conceptos jurídicos, la defensa extrajudicial y judicial, la elaboración o revisión de actos administrativos, la emisión de comentarios a los proyectos de Acuerdo y de Ley y la gestión de cobro persuasivo, termina con la verificación, seguimiento y mejoramiento del proceso. "/>
    <s v="Jefe de Oficina Jurídica"/>
    <s v="Apoyo"/>
    <s v="Gestionar la defensa judicial y extrajudicial de la Secretaría General"/>
    <n v="175"/>
    <s v="FI-C026"/>
    <s v="Posibilidad de afectación económica (o presupuestal) por interposición de reclamaciones,  solicitudes de conciliación, demandas y/o decisiones judiciales adversas a los interés de la Entidad, debido a acción u omisión durante la preparación y ejecución de los actos de defensa para favorecer intereses propios o de terceros"/>
    <x v="0"/>
    <s v="Fraude interno"/>
    <s v="No"/>
    <s v="- Disposición y consulta de la normatividad, falta un normograma integral con  la totalidad y clasificación de las normas _x000a_- Confusión entre normas y directrices a nivel institucional como Secretaría General y directrices a nivel Distrital_x000a_- Posible configuración de Conflicto de Interés entre el apoderado de la Secretaría General y los demandantes_x000a__x000a__x000a__x000a__x000a__x000a__x000a_"/>
    <s v="- Constante actualización de directrices Nacionales y Distritales que no surten suficientes procesos de socialización. _x000a_- Falta de recursos que podría darse por los recortes presupuestales, humanos y técnicos que influirían directamente en la no sostenibilidad en el tiempo de los programas e iniciativas de los proyectos de inversión y en los servicios que presta al Secretaría General en el Distrito; especialmente en la comunicación que tiene la ciudadanía con la administración, evitando que sea competente. _x000a__x000a__x000a__x000a__x000a__x000a__x000a__x000a_"/>
    <s v="- Eventos que afecten la situación jurídica de la organización debido al  incumplimiento o desacato de la normatividad legal que constituirían detrimento patrimonial por pago de condenas_x000a_- Adelantar Planes de Acción en le marco de la Política de Prevención del Daño Antijurídico y análisis de impacto litigioso_x000a_- Afectación reputacional por decisiones adversas que identificaron acciones u omisiones de funcionarios y/o colaboradores de la Entidad_x000a_- Hallazgos por parte de los Entes de Control_x000a__x000a__x000a__x000a__x000a__x000a_"/>
    <s v="3. Consolidar una gestión pública eficiente, a través del desarrollo de capacidades institucionales, para contribuir a la generación de valor público."/>
    <s v="- -- Ningún trámite y/o procedimiento administrativo_x000a__x000a_"/>
    <s v="- Todos los procesos en el Sistema de Gestión de Calidad_x000a__x000a__x000a__x000a_"/>
    <s v="Sin asociación"/>
    <s v="- No aplica_x000a__x000a__x000a__x000a_"/>
    <s v="Muy baja (1)"/>
    <n v="0.2"/>
    <s v="Leve (1)"/>
    <s v="Leve (1)"/>
    <s v="Leve (1)"/>
    <s v="Leve (1)"/>
    <s v="Leve (1)"/>
    <s v="Leve (1)"/>
    <s v="Moderado (3)"/>
    <n v="0.6"/>
    <s v="Moderado"/>
    <s v="La probabilidad de riesgo se ubica en zona Muy baja, teniendo en cuenta que el riesgo no se materializó durante los últimos 4 años. El impacto es moderado de acuerdo al resultado obtenido de diligenciar la encuesta."/>
    <s v="- 1 El procedimiento 4203000-PR-355 &quot;gestión jurídica para la defensa de los intereses de la secretaría general&quot; (actividad No. 2) indica que el apoderado de la Entidad, autorizado(a) por el Decreto 1069 de 2015, cada vez que se requiera registrar en el  expediente físico y en el Sistema de Información de Procesos Judiciales &quot;SIPROJ&quot;, elabora ficha de análisis e informa al área técnica la solicitud de conciliación, analiza si la solicitud de conciliación cumple con los requisitos.. La(s) fuente(s) de información utilizadas es(son) solicitud de conciliación. En caso de evidenciar observaciones, desviaciones o diferencias, requiere informe técnico al área en la cual se causaron los hechos que originan la solicitud de conciliación. De lo contrario, registra en expediente físico y en el sistema de información de procesos judiciales “SIPROJ”, elabora la ficha de análisis e informa al área técnica la solicitud de conciliación.._x000a_- 2 El procedimiento 4203000-PR-355 &quot;gestión jurídica para la defensa de los intereses de la secretaría general&quot; (actividad No.6) indica que el Comité de Conciliación, autorizado(a) por el Decreto 1069 de 2015, cada vez que se requiera estudiar y evaluar el análisis de procedencia de la conciliación. Estudia y evalúa  la causa generadora del conflicto; el índice de condenas en asuntos análogos; y las deficiencias en las actuaciones administrativas de las entidades, así como la proyección de la defensa realizada por el apoderado, con el objeto de proponer correctivos y determinar la procedencia o no de la conciliación y analiza la procedencia de interponer demanda, medio de control o acción judicial adecuada para restablecer el patrimonio público distrital o, si la fuente es un delito, la posibilidad de constituirse como víctima en el proceso penal para buscar reparación, verdad y justicia. (Decreto Distrital 556 de 2021, art. 14.2). . La(s) fuente(s) de información utilizadas es(son) Acta de Comité de Conciliación. . En caso de evidenciar observaciones, desviaciones o diferencias, se debe complementar el análisis y volver a exponer en una nueva sesión del comité de conciliación.. De lo contrario, continua con el procedimiento._x000a_- 3 El procedimiento 4203000-PR-355 &quot;gestión jurídica para la defensa de los intereses de la secretaría general&quot; (actividad No. 36) indica que el Comité de Conciliación, autorizado(a) por el Decreto 1069 de 2015, cada vez que se requiera estudia y evalúa la procedencia de la acción de repetición, adicionalmente, la causa generadora de la condena; el índice de condenas en asuntos análogos; y las deficiencias en las actuaciones administrativas de la entidad y/o de la defensa judicial (Decreto Único de Justicia, art. 2.2.4.3.1.2.5, núm. 6°). . La(s) fuente(s) de información utilizadas es(son) el expediente físico o digital. En caso de evidenciar observaciones, desviaciones o diferencias, se debe complementar el análisis y volver a exponer en una nueva sesión del comité de conciliación. De lo contrario, continua con el procedimiento.._x000a_- 4 El procedimiento 4203000-PR-355 &quot;Gestión jurídica para la defensa de los intereses de la secretaría general&quot; actividad No. 39) indica que  la Secretaría Técnica del Comité del Conciliación, autorizado(a) por Decreto 1069 de 2015, cada seis meses   prepara el informe diligenciando semestralmente el AUTODIAGNÓSTICO DE GESTIÓN - POLÍTICA DEFENSA JURÍDICA, para la cual descarga el formulario actualizado de la página de la función pública, determina si se cumple con los términos en cada uno de los ítems (ver protocolo para la Gestión de los Comités de Conciliación), establece las actividades de mejoramiento continuo y tendrá en cuenta las decisiones adoptadas en el Comité, así mismo, en el informe se presenta análisis del seguimiento y evaluación de la Política de Prevención del Daño Antijurídico. . La(s) fuente(s) de información utilizadas es(son) acta de Comité de Conciliación. En caso de evidenciar observaciones, desviaciones o diferencias, se complementa conforme lo requieran los miembros del Comité y se vuelve a presentar. De lo contrario, remite el informe al Secretario(a) General de la Alcaldía._x000a_._x000a__x000a__x000a__x000a__x000a__x000a__x000a__x000a__x000a__x000a__x000a__x000a__x000a__x000a__x000a__x000a_"/>
    <s v="- Documentado_x000a_- Documentado_x000a_- Documentado_x000a_- Documentado_x000a__x000a__x000a__x000a__x000a__x000a__x000a__x000a__x000a__x000a__x000a__x000a__x000a__x000a__x000a__x000a_"/>
    <s v="- Continua_x000a_- Continua_x000a_- Continua_x000a_- Continua_x000a__x000a__x000a__x000a__x000a__x000a__x000a__x000a__x000a__x000a__x000a__x000a__x000a__x000a__x000a__x000a_"/>
    <s v="- Con registro_x000a_- Con registro_x000a_- Con registro_x000a_- Con registro_x000a__x000a__x000a__x000a__x000a__x000a__x000a__x000a__x000a__x000a__x000a__x000a__x000a__x000a__x000a__x000a_"/>
    <s v="- Preventivo_x000a_- Preventivo_x000a_- Preventivo_x000a_- Detectivo_x000a__x000a__x000a__x000a__x000a__x000a__x000a__x000a__x000a__x000a__x000a__x000a__x000a__x000a__x000a__x000a_"/>
    <s v="25%_x000a_25%_x000a_25%_x000a_15%_x000a__x000a__x000a__x000a__x000a__x000a__x000a__x000a__x000a__x000a__x000a__x000a__x000a__x000a__x000a__x000a_"/>
    <s v="- Manual_x000a_- Manual_x000a_- Manual_x000a_- Manual_x000a__x000a__x000a__x000a__x000a__x000a__x000a__x000a__x000a__x000a__x000a__x000a__x000a__x000a__x000a__x000a_"/>
    <s v="15%_x000a_15%_x000a_15%_x000a_15%_x000a__x000a__x000a__x000a__x000a__x000a__x000a__x000a__x000a__x000a__x000a__x000a__x000a__x000a__x000a__x000a_"/>
    <s v="40%_x000a_40%_x000a_40%_x000a_30%_x000a__x000a__x000a__x000a__x000a__x000a__x000a__x000a__x000a__x000a__x000a__x000a__x000a__x000a__x000a__x000a_"/>
    <s v="- 1 El mapa de riesgos del proceso Gestión Jurídica indica que el Comité de Conciliación, autorizado(a) por el Decreto 1069 de 2015, cada vez que se identifique la materialización del riesgo estudia, evalúa y analiza el caso concreto, en esta instancia se evidenciará las causas que originaron la condena, si el apoderado preparó adecuada defensa y si el área técnica aportó elementos para el ejercicio de defensa, según las consideraciones del operador judicial, lo cual se consigna en el acta de Comité de Conciliación._x000a_- 2 El mapa de riesgos del proceso Gestión Jurídica indica que el Comité de Conciliación, autorizado(a) por el Decreto 1069 de 2015, cada vez que se identifique la materialización del riesgo estudia, evalúa y analiza el caso, realiza recomendaciones para prevenir la recurrencia de la causa que originó el proceso o la sentencia lo cual se consigna en el acta de Comité de Conciliación._x000a__x000a__x000a__x000a__x000a__x000a__x000a__x000a_"/>
    <s v="- Documentado_x000a_- Documentado_x000a__x000a__x000a__x000a__x000a__x000a__x000a__x000a_"/>
    <s v="- Continua_x000a_- Continua_x000a__x000a__x000a__x000a__x000a__x000a__x000a__x000a_"/>
    <s v="- Con registro_x000a_- Con registro_x000a__x000a__x000a__x000a__x000a__x000a__x000a__x000a_"/>
    <s v="- Correctivo_x000a_- Correctivo_x000a__x000a__x000a__x000a__x000a__x000a__x000a__x000a_"/>
    <s v="10%_x000a_10%_x000a__x000a__x000a__x000a__x000a__x000a__x000a__x000a_"/>
    <s v="- Manual_x000a_- Manual_x000a__x000a__x000a__x000a__x000a__x000a__x000a__x000a_"/>
    <s v="15%_x000a_15%_x000a__x000a__x000a__x000a__x000a__x000a__x000a__x000a_"/>
    <s v="25%_x000a_25%_x000a__x000a__x000a__x000a__x000a__x000a__x000a__x000a_"/>
    <s v="Muy baja (1)"/>
    <n v="3.0239999999999996E-2"/>
    <s v="Moderado (3)"/>
    <n v="0.6"/>
    <s v="Moderado"/>
    <s v="El resultado de la probabilidad es Muy baja, dado que el riesgo no se ha materializado y se tienen 4 controles preventivos. Es impacto es leve ya que se dispone de 3 controles correctivos para disminuir la calificación."/>
    <s v="Reducir"/>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 PA230-009-528 Verificar que los contratistas y funcionarios públicos responsables de ejercer la defensa judicial de la Entidad, diligencien y registren en SIDEAP el formato de publicación y divulgación proactiva de la Declaración de Bienes y Rentas, Registro de Conflicto de Interés y Declaración del Impuesto sobre la Renta y Complementarios. Ley 2013 del 30 de diciembre de 2019, en el cual de manera expresa señalen que en ejecución de sus actividades no presentan conflicto de intereses._x000a_- PA230-009-529 Realizar durante el Comité de Conciliación el estudio, evaluación y análisis de las conciliaciones, procesos y laudos arbitrales que fueron de conocimiento de dicho Comité._x000a__x000a__x000a__x000a__x000a__x000a__x000a__x000a__x000a_________________x000a__x000a__x000a__x000a__x000a__x000a__x000a__x000a__x000a__x000a__x000a_"/>
    <s v="- Jefe de Oficina Jurídica _x000a_- Comité de Conciliación. _x000a__x000a__x000a__x000a__x000a__x000a__x000a__x000a__x000a_________________x000a__x000a__x000a__x000a__x000a__x000a__x000a__x000a__x000a__x000a__x000a_"/>
    <s v="- Formatos de publicación y divulgación proactiva de la Declaración de Bienes y Rentas, Registro de Conflicto de Interés y Declaración del Impuesto sobre la Renta y Complementarios. Ley 2013 del 30 de diciembre de 2019, registrados en SIDEAP_x000a_- Recomendaciones del Comité de Conciliación - Informe de Gestión del Comité de Conciliación_x000a__x000a__x000a__x000a__x000a__x000a__x000a__x000a__x000a_________________x000a__x000a__x000a__x000a__x000a__x000a__x000a__x000a__x000a__x000a__x000a_"/>
    <s v="01/03/2023_x000a_15/02/2023_x000a__x000a__x000a__x000a__x000a__x000a__x000a__x000a__x000a_________________x000a__x000a__x000a__x000a__x000a__x000a__x000a__x000a__x000a__x000a__x000a_"/>
    <s v="28/04/2023_x000a_31/12/2023_x000a__x000a__x000a__x000a__x000a__x000a__x000a__x000a__x000a_________________x000a__x000a__x000a__x000a__x000a__x000a__x000a__x000a__x000a__x000a__x000a_"/>
    <s v="- Reportar el presunto hecho de Posibilidad de afectación económica (o presupuestal) por interposición de reclamaciones,  solicitudes de conciliación, demandas y/o decisiones judiciales adversas a los interés de la Entidad, debido a acción u omisión durante la preparación y ejecución de los actos de defensa para favorecer intereses propios o de terceros al operador disciplinario, y a la Oficina Asesora de Planeación en el informe de monitoreo en caso que tenga fallo._x000a_- Estudia, evalúa y analiza el caso concreto, en esta instancia se evidenciará las causas que originaron la condena, si el apoderado preparó adecuada defensa y si el área técnica aportó elementos para el ejercicio de defensa, según las consideraciones del operador judicial, lo cual se consigna en el acta de Comité de Conciliación_x000a_- Estudia, evalúa y analiza el caso, realiza recomendaciones para prevenir la recurrencia de la causa que originó el proceso o la sentencia lo cual se consigna en el acta de Comité de Conciliación_x000a__x000a__x000a__x000a__x000a__x000a__x000a_- Actualizar el mapa de riesgos Gestión Jurídica"/>
    <s v="- Jefe de Oficina Jurídica_x000a_- Comité de Conciliación_x000a_- Comité de Conciliación_x000a__x000a__x000a__x000a__x000a__x000a__x000a_- Jefe de Oficina Jurídica"/>
    <s v="- Notificación realizada del presunto hecho de Posibilidad de afectación económica (o presupuestal) por interposición de reclamaciones,  solicitudes de conciliación, demandas y/o decisiones judiciales adversas a los interés de la Entidad, debido a acción u omisión durante la preparación y ejecución de los actos de defensa para favorecer intereses propios o de terceros al operador disciplinario, y reporte de monitoreo a la Oficina Asesora de Planeación en caso que el riesgo tenga fallo definitivo._x000a_- Acta de Comité de Conciliación_x000a_- Acta de Comité de Conciliación_x000a__x000a__x000a__x000a__x000a__x000a__x000a_- Mapa de riesgo  Gestión Jurídica, actualizado."/>
    <d v="2019-05-14T00:00:00"/>
    <s v="Identificación del riesgo_x000a_Análisis antes de controles_x000a_Análisis de controles_x000a_Análisis después de controles_x000a_Tratamiento del riesgo"/>
    <s v="Creación del riesgo."/>
    <d v="2019-10-29T00:00:00"/>
    <s v="_x000a_Análisis antes de controles_x000a_Análisis de controles_x000a__x000a_Tratamiento del riesgo"/>
    <s v="Se analizó la probabilidad del riesgo por frecuencia dado que ya se tiene trazabilidad de éste._x000a_Se incluyeron 4 controles preventivos que se encuentran documentados en el procedimiento de &quot;Gestión Jurídica para la defensa de los intereses de la Secretaría General&quot;._x000a_Se ajustó la redacción de los controles preventivos acorde con lo documentado en el procedimiento de &quot;Gestión Jurídica para la defensa de los intereses de la Secretaría General&quot;._x000a_Se ajustó la fecha de terminación de las acciones propuestas según el Aplicativo SIG."/>
    <d v="2020-03-11T00:00:00"/>
    <s v="Identificación del riesgo_x000a__x000a__x000a__x000a_Tratamiento del riesgo"/>
    <s v="Se incluye la relación con los proyectos de inversión posiblemente afectados (Proyecto 1125) _x000a_Se incluyó la acción de tratamiento para la vigencia 2020"/>
    <d v="2020-08-31T00:00:00"/>
    <s v="_x000a__x000a_Análisis de controles_x000a__x000a_"/>
    <s v="Se elimina el control detectivo asociado con auditorías internas de gestión."/>
    <d v="2020-12-04T00:00:00"/>
    <s v="_x000a__x000a__x000a__x000a_Tratamiento del riesgo"/>
    <s v="Se definen acciones de tratamiento a 2021."/>
    <d v="2021-02-17T00:00:00"/>
    <s v="_x000a__x000a__x000a__x000a_Tratamiento del riesgo"/>
    <s v="Se asocian las actividades de control a fortalecer para las acciones propuestas, así mismo, se ajustaron las fechas."/>
    <d v="2021-02-22T00:00:00"/>
    <s v="Identificación del riesgo_x000a__x000a__x000a__x000a_"/>
    <s v="Se modificó la casilla de proyectos de inversión asociados, para lo cual, se realizó análisis conjunto con la Oficina Asesora de Planeación, en la cual se concluyó que Gestión Jurídica es transversal y ninguno de los riesgos están asociados."/>
    <d v="2021-08-11T00:00:00"/>
    <s v="_x000a__x000a_Análisis de controles_x000a__x000a_"/>
    <s v="Se realizó la actualización de los controles detectivos y preventivos"/>
    <d v="2021-12-14T00:00:00"/>
    <s v="Identificación del riesgo_x000a_Análisis antes de controles_x000a_Análisis de controles_x000a_Análisis después de controles_x000a_Tratamiento del riesgo"/>
    <s v="Se actualizó el contexto del proceso_x000a_Se actualizó la identificación del riesgo teniendo en cuenta los cambios sugeridos por la Guía para la administración de riesgos de Gestión, corrupción y proyectos de inversión._x000a_Se realizó el análisis de controles de la probabilidad por el criterio de exposición y se actualizo la valoración del impacto._x000a_Se definieron nuevos controles al riesgo y se realizó su respectiva calificación._x000a_Se realizó el análisis después de controles teniendo en cuenta la valoración obtenida con los controles definidos._x000a_Se definió el plan de contingencia para el riesgo identificado._x000a_Se definió como opción de tratamiento aceptar el riesgo."/>
    <d v="2022-03-25T00:00:00"/>
    <s v="Identificación del riesgo_x000a__x000a__x000a__x000a_"/>
    <s v="Se ajustó la identificación del riesgo, según los parámetros de redacción._x000a_Se complementó y validó el análisis de causas, así como las consecuencias que se pueden ocasionar con la materialización del riesgo "/>
    <d v="2022-12-02T00:00:00"/>
    <s v="Identificación del riesgo_x000a__x000a_Análisis de controles_x000a__x000a_Tratamiento del riesgo"/>
    <s v="Se ajusta la actividad clave asociada al riesgo_x000a_Se ajustaron los controles de conformidad con la nueva versión del procedimiento PR-355 &quot;Gestión Jurídica para la Defensa de los Intereses de la Secretaría General&quot;_x000a_Se ajustó el plan de contingencia para el riesgo identificado_x000a_Se definió la acción de tratamiento a 2023"/>
    <d v="2023-04-26T00:00:00"/>
    <s v="Establecimiento de controles_x000a_Evaluación de controles"/>
    <s v="Establecimiento de controles: Una vez analizado el control de tipo preventivo: “ 4 El procedimiento 4203000-PR-355 “Gestión jurídica para la defensa de los intereses de la secretaría general” actividad No. 39) indica que la Secretaría Técnica del Comité del Conciliación, autorizado(a) por Decreto 1069 de 2015, cada seis meses prepara el informe diligenciando semestralmente el AUTODIAGNÓSTICO DE GESTIÓN - POLÍTICA DEFENSA JURÍDICA, para la cual descarga el formulario actualizado de la página de la función pública, determina si se cumple con los términos en cada uno de los ítems (ver protocolo para la Gestión de los Comités de Conciliación), establece las actividades de mejoramiento continuo y tendrá en cuenta las decisiones adoptadas en el Comité, así mismo, en el informe se presenta análisis del seguimiento y evaluación de la Política de Prevención del Daño Antijurídico. La(s) fuente(s) de información utilizadas es(son) acta de Comité de Conciliación. En caso de evidenciar observaciones, desviaciones o diferencias, se complementa conforme lo requieran los miembros del Comité y se vuelve a presentar. De lo contrario, remite el informe al Secretario(a) General de la Alcaldía. Tipo: Preventivo Implementación: Manual “, se evidencia que el control es de tipo detectivo, por lo cual se ajustó este atributo en el control del riesgo."/>
  </r>
  <r>
    <x v="9"/>
    <s v="Gestionar estrategias, lineamientos y proyectos en materia de servicio al ciudadano, gobierno abierto y transformación digital de la Secretaría General y en las entidades distritales mediante los instrumentos de planeación y seguimiento para fortalecer el relacionamiento entre las instituciones de la Administración Distrital y la ciudadanía, así como el aprovechamiento de las tecnologías permitiendo el mejoramiento de las capacidades ciudadanas para un territorio inteligente."/>
    <s v="Inicia con la formulación de las estrategias, lineamientos y proyectos en materia de servicio al ciudadano, gobierno abierto y transformación digital, continua con su implementación en la Secretaría General, así como el acompañamiento de Gobierno Abierto y transformación digital en las entidades distritales y finaliza con el seguimiento al cumplimiento de las mismas."/>
    <s v="Subsecretario(a) de Servicio a la Ciudadanía y Alto(a) Consejero(a) Distrital de Tecnologías de la Información y las Comunicaciones"/>
    <s v="Misional"/>
    <s v="Administrar canales de relacionamiento con la ciudadanía"/>
    <n v="179"/>
    <s v="FI-C027"/>
    <s v="Posibilidad de afectación reputacional por pérdida de credibilidad y confianza en la Secretaría General, debido a realización de cobros indebidos durante la prestación del servicio en el canal presencial de la Red CADE dispuesto para el servicio a la ciudadanía"/>
    <x v="0"/>
    <s v="Fraude interno"/>
    <s v="Sí"/>
    <s v="- Alta rotación de personal generando retrasos en la curva de aprendizaje._x000a_- Debilidades en la comunicación clara y unificada en diferentes niveles de la entidad._x000a__x000a__x000a__x000a__x000a__x000a__x000a__x000a_"/>
    <s v="- Presiones o motivaciones de los ciudadanos que incitan al servidor público a realizar conductas contrarias al deber ser._x000a__x000a__x000a__x000a__x000a__x000a__x000a__x000a__x000a_"/>
    <s v="- Pérdida de credibilidad y de confianza que dificulte la ejecución de las políticas, programas y proyectos de la Secretaría General.  _x000a_- Intervenciones o hallazgos por partes de entes de control u otro ente regulador, interno o externo._x000a_- Incumplimiento de objetivos y metas institucionales._x000a__x000a__x000a__x000a__x000a__x000a__x000a_"/>
    <s v="5. Fortalecer la prestación del servicio a la ciudadanía con oportunidad, eficiencia y transparencia, a través del uso de la tecnología y la cualificación de los servidores."/>
    <s v="- -- Ningún trámite y/o procedimiento administrativo_x000a__x000a_"/>
    <s v="- Procesos de control en el Sistema de Gestión de Calidad_x000a__x000a__x000a__x000a_"/>
    <s v="Sin asociación"/>
    <s v="- No aplica_x000a__x000a__x000a__x000a_"/>
    <s v="Baja (2)"/>
    <n v="0.4"/>
    <s v="Menor (2)"/>
    <s v="Moderado (3)"/>
    <s v="Menor (2)"/>
    <s v="Menor (2)"/>
    <s v="Menor (2)"/>
    <s v="Moderado (3)"/>
    <s v="Mayor (4)"/>
    <n v="0.8"/>
    <s v="Alto"/>
    <s v="El proceso estima que el riesgo se ubica en una zona alta, debido a que el riesgo se presentó al menos una vez en los últimos cuatro años, sin embargo, ante su materialización, podrían presentarse los efectos significativos, señalados en la encuesta del Departamento Administrativo de la Función Pública."/>
    <s v="- 1 El Procedimiento &quot;Administración del Modelo Multicanal de Relacionamiento con la Ciudadanía&quot; 2213300-PR-036 indica que el profesional responsable del medio de relacionamiento (Canal presencial CADE y SuperCADE), autorizado(a) por Director(a) del Sistema Distrital de Servicio a la Ciudadanía, diariamente verifica el comportamiento de los servidores que interactúan con la ciudadanía . La(s) fuente(s) de información utilizadas es(son) las peticiones ciudadanas y por observación directa. En caso de evidenciar observaciones, desviaciones o diferencias, se registra en el formulario de verificación de condiciones de apertura y se reporta al Director(a) del Sistema Distrital de Servicio a la Ciudadanía. De lo contrario, el mismo formulario de verificación de condiciones de apertura, da cuenta de la verificación del comportamiento de los servidores._x000a_- 2 El Procedimiento &quot;Administración del Modelo Multicanal de Relacionamiento con la Ciudadanía&quot; 2213300-PR-036 indica que el profesional responsable del medio de relacionamiento (Canal presencial CADE y SuperCADE), autorizado(a) por Director(a) del Sistema Distrital de Servicio a la Ciudadanía, mensualmente verifica el comportamiento de los servidores que interactúan con la ciudadanía . La(s) fuente(s) de información utilizadas es(son) peticiones ciudadanas y el formulario de verificación de condiciones de apertura. En caso de evidenciar observaciones, desviaciones o diferencias, las registra en el informe administrativo Red CADE 2212300-FT-339. De lo contrario, el mismo Informe administrativo, da cuenta de la verificación del comportamiento de los servidores._x000a_- 3 El Procedimiento &quot;Administración del Modelo Multicanal de Relacionamiento con la Ciudadanía&quot; 2213300-PR-036 indica que el profesional responsable del medio de relacionamiento (Canal presencial CADE y SuperCADE), autorizado(a) por Director(a) del Sistema Distrital de Servicio a la Ciudadanía, bimestralmente coteja en el Subcomité de Autocontrol si en el periodo se han materializado posibles actos de corrupción. La(s) fuente(s) de información utilizadas es(son) peticiones ciudadanas y los informes administrativos de los puntos de atención. En caso de evidenciar observaciones, desviaciones o diferencias, reporta a la Oficina de Control Interno Disciplinario mediante memorando electrónico. De lo contrario, se realiza seguimiento en el subcomité de autocontrol evidenciándose en el Acta subcomité de autocontrol 2210112-FT-281._x000a__x000a__x000a__x000a__x000a__x000a__x000a__x000a__x000a__x000a__x000a__x000a__x000a__x000a__x000a__x000a__x000a_"/>
    <s v="- Documentado_x000a_- Documentado_x000a_- Documentado_x000a__x000a__x000a__x000a__x000a__x000a__x000a__x000a__x000a__x000a__x000a__x000a__x000a__x000a__x000a__x000a__x000a_"/>
    <s v="- Continua_x000a_- Continua_x000a_- Continua_x000a__x000a__x000a__x000a__x000a__x000a__x000a__x000a__x000a__x000a__x000a__x000a__x000a__x000a__x000a__x000a__x000a_"/>
    <s v="- Con registro_x000a_- Con registro_x000a_- Con registro_x000a__x000a__x000a__x000a__x000a__x000a__x000a__x000a__x000a__x000a__x000a__x000a__x000a__x000a__x000a__x000a__x000a_"/>
    <s v="- Preventivo_x000a_- Detectivo_x000a_- Detectivo_x000a__x000a__x000a__x000a__x000a__x000a__x000a__x000a__x000a__x000a__x000a__x000a__x000a__x000a__x000a__x000a__x000a_"/>
    <s v="25%_x000a_15%_x000a_15%_x000a__x000a__x000a__x000a__x000a__x000a__x000a__x000a__x000a__x000a__x000a__x000a__x000a__x000a__x000a__x000a__x000a_"/>
    <s v="- Manual_x000a_- Manual_x000a_- Manual_x000a__x000a__x000a__x000a__x000a__x000a__x000a__x000a__x000a__x000a__x000a__x000a__x000a__x000a__x000a__x000a__x000a_"/>
    <s v="15%_x000a_15%_x000a_15%_x000a__x000a__x000a__x000a__x000a__x000a__x000a__x000a__x000a__x000a__x000a__x000a__x000a__x000a__x000a__x000a__x000a_"/>
    <s v="40%_x000a_30%_x000a_30%_x000a__x000a__x000a__x000a__x000a__x000a__x000a__x000a__x000a__x000a__x000a__x000a__x000a__x000a__x000a__x000a__x000a_"/>
    <s v="- 1 El mapa de riesgos del proceso Gobierno Abierto y Relacionamiento con la Ciudadanía indica que el (la) Director (a) del Sistema Distrital de Servicio a la Ciudadanía, autorizado(a) por el(la) Subsecretario(a) del Sistema Distrital de Servicio a la Ciudadanía, cada vez que se identifique la materialización del riesgo reporta a la Oficina de Control Interno Disciplinario el presunto hecho de realización de cobros indebidos durante la prestación del servicio en el canal presencial de la Red CADE.._x000a__x000a__x000a__x000a__x000a__x000a__x000a__x000a__x000a_"/>
    <s v="- Documentado_x000a__x000a__x000a__x000a__x000a__x000a__x000a__x000a__x000a_"/>
    <s v="- Continua_x000a__x000a__x000a__x000a__x000a__x000a__x000a__x000a__x000a_"/>
    <s v="- Con registro_x000a__x000a__x000a__x000a__x000a__x000a__x000a__x000a__x000a_"/>
    <s v="- Correctivo_x000a__x000a__x000a__x000a__x000a__x000a__x000a__x000a__x000a_"/>
    <s v="10%_x000a__x000a__x000a__x000a__x000a__x000a__x000a__x000a__x000a_"/>
    <s v="- Manual_x000a__x000a__x000a__x000a__x000a__x000a__x000a__x000a__x000a_"/>
    <s v="15%_x000a__x000a__x000a__x000a__x000a__x000a__x000a__x000a__x000a_"/>
    <s v="25%_x000a__x000a__x000a__x000a__x000a__x000a__x000a__x000a__x000a_"/>
    <s v="Muy baja (1)"/>
    <n v="0.11759999999999998"/>
    <s v="Mayor (4)"/>
    <n v="0.8"/>
    <s v="Alto"/>
    <s v="El proceso estima que el riesgo se ubica en una zona alta, debido a que los controles establecidos son los adecuados y la calificación de los criterios es satisfactoria, ubicando el riesgo en la escala de probabilidad más baja, y ante su materialización, podrían disminuirse los efectos, aplicando las acciones de contingencia, sin embargo, el impacto no disminuye en riesgos de corrupción."/>
    <s v="Reducir"/>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 PA230-010-530 Sensibilizar a los servidores de la Dirección del Sistema Distrital de Servicio a la Ciudadanía sobre los valores de integridad y el Código Disciplinario Único. _x000a__x000a__x000a__x000a__x000a__x000a__x000a__x000a__x000a__x000a_________________x000a__x000a__x000a__x000a__x000a__x000a__x000a__x000a__x000a__x000a__x000a_"/>
    <s v="- Gestores de transparencia e integridad de la Dirección del Sistema Distrital de Servicio a la Ciudadana._x000a__x000a__x000a__x000a__x000a__x000a__x000a__x000a__x000a__x000a_________________x000a__x000a__x000a__x000a__x000a__x000a__x000a__x000a__x000a__x000a__x000a_"/>
    <s v="- Servidores de la Dirección del Sistema Distrital de Servicio a la Ciudadanía sensibilizados en los valores de integridad y el Código Disciplinario Único._x000a__x000a__x000a__x000a__x000a__x000a__x000a__x000a__x000a__x000a_________________x000a__x000a__x000a__x000a__x000a__x000a__x000a__x000a__x000a__x000a__x000a_"/>
    <s v="01/03/2023_x000a__x000a__x000a__x000a__x000a__x000a__x000a__x000a__x000a__x000a_________________x000a__x000a__x000a__x000a__x000a__x000a__x000a__x000a__x000a__x000a__x000a_"/>
    <s v="31/12/2023_x000a__x000a__x000a__x000a__x000a__x000a__x000a__x000a__x000a__x000a_________________x000a__x000a__x000a__x000a__x000a__x000a__x000a__x000a__x000a__x000a__x000a_"/>
    <s v="- Reportar el presunto hecho de Posibilidad de afectación reputacional por pérdida de credibilidad y confianza en la Secretaría General, debido a realización de cobros indebidos durante la prestación del servicio en el canal presencial de la Red CADE dispuesto para el servicio a la ciudadanía al operador disciplinario, y a la Oficina Asesora de Planeación en el informe de monitoreo en caso que tenga fallo._x000a_- Reportar a la Oficina de Control Interno Disciplinario el presunto hecho de realización de cobros indebidos durante la prestación del servicio en el canal presencial de la Red CADE._x000a__x000a__x000a__x000a__x000a__x000a__x000a__x000a_- Actualizar el mapa de riesgos Gobierno Abierto y Relacionamiento con la Ciudadanía"/>
    <s v="- Subsecretario(a) de Servicio a la Ciudadanía y Alto(a) Consejero(a) Distrital de Tecnologías de la Información y las Comunicaciones_x000a_- Director (a) del Sistema Distrital de Servicio a la Ciudadanía_x000a__x000a__x000a__x000a__x000a__x000a__x000a__x000a_- Subsecretario(a) de Servicio a la Ciudadanía y Alto(a) Consejero(a) Distrital de Tecnologías de la Información y las Comunicaciones"/>
    <s v="- Notificación realizada del presunto hecho de Posibilidad de afectación reputacional por pérdida de credibilidad y confianza en la Secretaría General, debido a realización de cobros indebidos durante la prestación del servicio en el canal presencial de la Red CADE dispuesto para el servicio a la ciudadanía al operador disciplinario, y reporte de monitoreo a la Oficina Asesora de Planeación en caso que el riesgo tenga fallo definitivo._x000a_- Memorando o correo electrónico reportando a la Oficina de Control Interno Disciplinario el posible hecho de realización de cobros indebidos durante la prestación del servicio en el canal presencial de la Red CADE._x000a__x000a__x000a__x000a__x000a__x000a__x000a__x000a_- Mapa de riesgo  Gobierno Abierto y Relacionamiento con la Ciudadanía, actualizado."/>
    <d v="2019-01-31T00:00:00"/>
    <s v="Identificación del riesgo_x000a_Análisis antes de controles_x000a_Análisis de controles_x000a_Análisis después de controles_x000a_Tratamiento del riesgo"/>
    <s v="Se analizan y se ajustan causas internas y externas de acuerdo a las fortalezas, oportunidades, debilidades y amenazas identificadas por el proceso._x000a_Se analiza y actualiza la evaluación de la frecuencia e impacto de acuerdo a la nueva herramienta de gestión de riesgos_x000a_Se califica la probabilidad por frecuencia_x000a_Se actualiza la valoración del riesgo antes y después de controles, quedando en zona de riesgo moderada_x000a_Se incluye plan de tratamiento y plan de contingencia "/>
    <d v="2019-10-21T00:00:00"/>
    <s v="Identificación del riesgo_x000a_Análisis antes de controles_x000a_Análisis de controles_x000a__x000a_Tratamiento del riesgo"/>
    <s v="Se modifica la redacción de explicación del riesgo, debido a que la interacción persé no genera la materialización del riesgo._x000a_En causas internas solo se incluye: Debilidad en la aplicación de los puntos de control. El conocimiento de los valores y el código de integridad no aseguran que no se materialice el riesgo de corrupción. En causas externas se crea Presiones o motivaciones de los ciudadanos que incitan al servidor público a realizar conductas contrarias al deber ser._x000a_La probabilidad se incrementa en dos cuadrantes de acuerdo al análisis realizado según información de los últimos dos años, pasando a moderado y valoración moderada_x000a_En el análisis de controles se ajusta la redacción de los controles, acorde a lo establecido en el  procedimiento 036 e instructivo 064._x000a_Se modifica la frecuencia, ya que en la operación los profesionales responsables de punto (PRP) ejercen los controles diariamente y no por demanda. _x000a_Se actualiza la fecha de terminación de la acción según aplicativo SIG"/>
    <d v="2020-03-19T00:00:00"/>
    <s v="Identificación del riesgo_x000a_Análisis antes de controles_x000a__x000a__x000a_Tratamiento del riesgo"/>
    <s v="Se identificó el proyecto de inversión posiblemente afectado con la materialización del riesgo_x000a_Se incluyen perspectivas para los efectos(consecuencias) identificados_x000a_Se realiza la calificación del impacto del riesgo mediante al botón &quot;perspectivas de impacto&quot;._x000a_Se cambia la causa &quot;Debilidades en la aplicación de los puntos de control - precisar contexto, ver guía&quot; por &quot;Intereses Personales&quot;_x000a_Se modifica la frecuencia, debido a que un hallazgo de la Oficina de Control Interno, se presentó  hace más de tres años, se modifican las evidencias_x000a_Teniendo en cuenta que se presenta la necesidad de reducir el riesgo, se identifica y se formula el plan de tratamiento, consistente en una acción preventiva"/>
    <d v="2020-08-31T00:00:00"/>
    <s v="Identificación del riesgo_x000a__x000a_Análisis de controles_x000a__x000a_"/>
    <s v="Se asoció el nuevo proyecto de inversión 7870 &quot;Servicio a la ciudadanía, moderno, eficiente y de calidad&quot;._x000a_Se eliminaron los controles detectivos  asociados a los procedimientos de auditoria de gestión y auditorias de calidad, atendiendo a la observación realizadas por la Oficina de Control  Interno. Se identifico un control detectivo propio  del proceso."/>
    <d v="2020-12-03T00:00:00"/>
    <s v="_x000a__x000a__x000a__x000a_Tratamiento del riesgo"/>
    <s v="Se ajustó la fecha de finalización de la acción &quot;Realizar sensibilización sobre el código de integridad a los servidores del canal presencial Red CADE&quot;, de acuerdo con la fecha de cierre de la acción en el aplicativo SIG."/>
    <d v="2021-02-22T00:00:00"/>
    <s v="Identificación del riesgo_x000a__x000a_Análisis de controles_x000a__x000a_Tratamiento del riesgo"/>
    <s v="Se ajustó proyectos de inversión posiblemente afectados, teniendo en cuenta que el riesgo no esta asociado a los riesgos del proyecto de inversión._x000a_Se incluyó actividad de control preventivo mensual por parte de los responsables de punto de atención._x000a_Se incluyó actividad de control detectivo bimestral por parte del Director del Sistema Distrital de Servicio a la Ciudadanía._x000a_Se ajustó acción de tratamiento de acuerdo con lo registrado en el aplicativo SIG."/>
    <d v="2021-07-27T00:00:00"/>
    <s v="_x000a__x000a_Análisis de controles_x000a__x000a_Tratamiento del riesgo"/>
    <s v="Se ajustan los controles detectivos y preventivos en coherencia con la actualización del procedimiento Administración del Modelo Multicanal de Servicio a la Ciudadanía (2213300-PR-036) versión 14._x000a_Se ajusta la fecha de inicio de la Acción Preventiva # 31, de acuerdo con la información registrada en los aplicativos SIG y CHIE."/>
    <d v="2021-09-16T00:00:00"/>
    <s v="_x000a__x000a_Análisis de controles_x000a__x000a_"/>
    <s v="Se ajustan los controles detectivos y preventivos en coherencia con la actualización del procedimiento Administración del Modelo Multicanal de Servicio a la Ciudadanía (2213300-PR-036) versión 15."/>
    <d v="2021-12-10T00:00:00"/>
    <s v="Identificación del riesgo_x000a_Análisis antes de controles_x000a_Análisis de controles_x000a_Análisis después de controles_x000a_Tratamiento del riesgo"/>
    <s v="Se actualiza el contexto de la gestión del proceso._x000a_Se ajusta la identificación del riesgo._x000a_Se ajusta la calificación del impacto._x000a_Se ajusta la redacción y evaluación de los controles según los criterios definidos._x000a_Se incluyeron los controles correctivos._x000a_Se define acción de contingencia."/>
    <d v="2022-12-02T00:00:00"/>
    <s v="Identificación del riesgo_x000a__x000a_Análisis de controles_x000a__x000a_Tratamiento del riesgo"/>
    <s v="Se actualiza el contexto de la gestión del proceso, de acuerdo con las actividades definidas en el proceso Gobierno abierto y relacionamiento con la ciudadanía. _x000a_Se actualizan las causas internas, externas efectos según el análisis DOFA del nuevo proceso._x000a_Se ajustan los controles detectivos y preventivos, acorde con la actualización del procedimiento Administración del Modelo Multicanal de Relacionamiento con la Ciudadanía (2213300-PR-036)  Versión 16._x000a_Se ajustan los controles correctivos acorde con el nombre del nuevo proceso._x000a_Se define acción de tratamiento para fortalecer la gestión del riesgo._x000a_Se ajustan las acciones de contingencia acorde con el nombre del nuevo proceso."/>
    <s v=""/>
    <s v="_x000a__x000a__x000a__x000a_"/>
    <s v=""/>
    <s v=""/>
    <s v="_x000a__x000a__x000a__x000a_"/>
    <s v=""/>
  </r>
  <r>
    <x v="9"/>
    <s v="Gestionar estrategias, lineamientos y proyectos en materia de servicio al ciudadano, gobierno abierto y transformación digital de la Secretaría General y en las entidades distritales mediante los instrumentos de planeación y seguimiento para fortalecer el relacionamiento entre las instituciones de la Administración Distrital y la ciudadanía, así como el aprovechamiento de las tecnologías permitiendo el mejoramiento de las capacidades ciudadanas para un territorio inteligente."/>
    <s v="Inicia con la formulación de las estrategias, lineamientos y proyectos en materia de servicio al ciudadano, gobierno abierto y transformación digital, continua con su implementación en la Secretaría General, así como el acompañamiento de Gobierno Abierto y transformación digital en las entidades distritales y finaliza con el seguimiento al cumplimiento de las mismas."/>
    <s v="Subsecretario(a) de Servicio a la Ciudadanía y Alto(a) Consejero(a) Distrital de Tecnologías de la Información y las Comunicaciones"/>
    <s v="Misional"/>
    <s v="Medir y analizar la calidad en la prestación del servicio en los canales de relacionamiento con la Ciudadanía de la administración distrital"/>
    <n v="180"/>
    <s v="UPYP-C002"/>
    <s v="Posibilidad de afectación reputacional por pérdida de confianza de las entidades que prestan el servicio  a la ciudadanía, debido a decisiones ajustadas a intereses propios o de terceros al realizar el seguimiento y monitoreo a las entidades participantes en los puntos de atención"/>
    <x v="0"/>
    <s v="Usuarios, productos y prácticas"/>
    <s v="Sí"/>
    <s v="- Desconocimiento por parte de algunos funcionarios acerca de las funciones de la entidad y elementos de la plataforma estratégica._x000a__x000a__x000a__x000a__x000a__x000a__x000a__x000a__x000a_"/>
    <s v="- Presiones o motivaciones de los ciudadanos que incitan al servidor público a realizar conductas contrarias al deber ser._x000a__x000a__x000a__x000a__x000a__x000a__x000a__x000a__x000a_"/>
    <s v="- Generación de reprocesos y desgaste administrativo._x000a_- Investigaciones disciplinarias, fiscales y/o penales._x000a_- Percepción negativa de la Ciudadanía frente a la entidad._x000a__x000a__x000a__x000a__x000a__x000a__x000a_"/>
    <s v="5. Fortalecer la prestación del servicio a la ciudadanía con oportunidad, eficiencia y transparencia, a través del uso de la tecnología y la cualificación de los servidores."/>
    <s v="- -- Ningún trámite y/o procedimiento administrativo_x000a__x000a_"/>
    <s v="- Procesos misionales en el Sistema de Gestión de Calidad_x000a__x000a__x000a__x000a_"/>
    <s v="Sin asociación"/>
    <s v="- No aplica_x000a__x000a__x000a__x000a_"/>
    <s v="Muy baja (1)"/>
    <n v="0.2"/>
    <s v="Leve (1)"/>
    <s v="Menor (2)"/>
    <s v="Menor (2)"/>
    <s v="Leve (1)"/>
    <s v="Leve (1)"/>
    <s v="Leve (1)"/>
    <s v="Moderado (3)"/>
    <n v="0.6"/>
    <s v="Moderado"/>
    <s v="El proceso estima que el riesgo se ubica en una zona moderada, debido a que el riesgo no se ha presentado durante los últimos cuatro años, sin embargo, ante su materialización, podrían presentarse los efectos significativos, señalados en la encuesta del Departamento Administrativo de la Función Pública."/>
    <s v="- 1 El procedimiento Seguimiento y medición del servicio a la Ciudadanía (4221000-PR-044), indica que el Profesional de la Dirección Distrital de Calidad del Servicio, autorizado(a) por el(la) Director(a) de la Dirección Distrital de Calidad del Servicio, bimestralmente realiza una reunión para la revisión y análisis de los resultados obtenidos y la metodología utilizada para la ejecución de los monitoreos realizados a la prestación de los servicios en los diferentes canales de interacción con la ciudadanía establecidos como objeto de monitoreo. La(s) fuente(s) de información utilizadas es(son) los informes de resultados del monitoreo de la prestación de los servicios en los diferentes canales de interacción con la ciudadanía. En caso de evidenciar observaciones, desviaciones o diferencias, se plantea en la reunión los ajustes necesarios a la operación y/o a las herramientas de seguimiento y evaluación, además de las acciones pertinentes, según sea el caso, todo esto con el acompañamiento y aprobación del el/la directora (a), quedando plasmado en la evidencia de reunión (4211000-FT-449). De lo contrario, se indica, en el mismo formato de evidencia de reunión, la conformidad a la operación y/o a las herramientas de seguimiento y evaluación._x000a_- 2 El procedimiento Seguimiento y medición del servicio a la Ciudadanía (4221000-PR-044), indica que el Profesional de la Dirección Distrital de Calidad del Servicio, autorizado(a) por el(la) Director(a) de la Dirección Distrital de Calidad del Servicio, bimestralmente realiza una reunión para la revisión y análisis de los resultados obtenidos y la metodología utilizada para la ejecución de los monitoreos realizados a la prestación de los servicios en los diferentes canales de interacción con la ciudadanía establecidos como objeto de monitoreo. La(s) fuente(s) de información utilizadas es(son) los informes de resultados del monitoreo de la prestación de los servicios en los diferentes canales de interacción con la ciudadanía. En caso de evidenciar observaciones, desviaciones o diferencias, se plantea en la reunión los ajustes necesarios a la operación y/o a las herramientas de seguimiento y evaluación, además de las acciones pertinentes, según sea el caso, todo esto con el acompañamiento y aprobación del el/la directora (a), quedando plasmado en la evidencia de reunión (4211000-FT-449). De lo contrario, De lo contrario, se indica, en la misma evidencia de reunión, la conformidad a la operación y/o a las herramientas de seguimiento y evaluación._x000a__x000a__x000a__x000a__x000a__x000a__x000a__x000a__x000a__x000a__x000a__x000a__x000a__x000a__x000a__x000a__x000a__x000a_"/>
    <s v="- Documentado_x000a_- Documentado_x000a__x000a__x000a__x000a__x000a__x000a__x000a__x000a__x000a__x000a__x000a__x000a__x000a__x000a__x000a__x000a__x000a__x000a_"/>
    <s v="- Continua_x000a_- Continua_x000a__x000a__x000a__x000a__x000a__x000a__x000a__x000a__x000a__x000a__x000a__x000a__x000a__x000a__x000a__x000a__x000a__x000a_"/>
    <s v="- Con registro_x000a_- Con registro_x000a__x000a__x000a__x000a__x000a__x000a__x000a__x000a__x000a__x000a__x000a__x000a__x000a__x000a__x000a__x000a__x000a__x000a_"/>
    <s v="- Preventivo_x000a_- Detectivo_x000a__x000a__x000a__x000a__x000a__x000a__x000a__x000a__x000a__x000a__x000a__x000a__x000a__x000a__x000a__x000a__x000a__x000a_"/>
    <s v="25%_x000a_15%_x000a__x000a__x000a__x000a__x000a__x000a__x000a__x000a__x000a__x000a__x000a__x000a__x000a__x000a__x000a__x000a__x000a__x000a_"/>
    <s v="- Manual_x000a_- Manual_x000a__x000a__x000a__x000a__x000a__x000a__x000a__x000a__x000a__x000a__x000a__x000a__x000a__x000a__x000a__x000a__x000a__x000a_"/>
    <s v="15%_x000a_15%_x000a__x000a__x000a__x000a__x000a__x000a__x000a__x000a__x000a__x000a__x000a__x000a__x000a__x000a__x000a__x000a__x000a__x000a_"/>
    <s v="40%_x000a_30%_x000a__x000a__x000a__x000a__x000a__x000a__x000a__x000a__x000a__x000a__x000a__x000a__x000a__x000a__x000a__x000a__x000a__x000a_"/>
    <s v="- 1 El mapa de riesgos del proceso de Gobierno abierto y relacionamiento con la Ciudadanía indica que el / la directora(a) Distrital de Calidad del Servicio, autorizado(a) por el / la Subsecretario(a) de Servicio a la Ciudadanía, cada vez que se identifique la materialización del riesgo repite el monitoreo y lo compara con el anterior._x000a_- 2 El mapa de riesgos del proceso de Gobierno abierto y relacionamiento con la Ciudadanía indica que el / la directora(a) Distrital de Calidad del Servicio, autorizado(a) por el / la Subsecretario(a) de Servicio a la Ciudadanía, cada vez que se identifique la materialización del riesgo informa al Operador Disciplinario._x000a__x000a__x000a__x000a__x000a__x000a__x000a__x000a_"/>
    <s v="- Documentado_x000a_- Documentado_x000a__x000a__x000a__x000a__x000a__x000a__x000a__x000a_"/>
    <s v="- Continua_x000a_- Continua_x000a__x000a__x000a__x000a__x000a__x000a__x000a__x000a_"/>
    <s v="- Con registro_x000a_- Con registro_x000a__x000a__x000a__x000a__x000a__x000a__x000a__x000a_"/>
    <s v="- Correctivo_x000a_- Correctivo_x000a__x000a__x000a__x000a__x000a__x000a__x000a__x000a_"/>
    <s v="10%_x000a_10%_x000a__x000a__x000a__x000a__x000a__x000a__x000a__x000a_"/>
    <s v="- Manual_x000a_- Manual_x000a__x000a__x000a__x000a__x000a__x000a__x000a__x000a_"/>
    <s v="15%_x000a_15%_x000a__x000a__x000a__x000a__x000a__x000a__x000a__x000a_"/>
    <s v="25%_x000a_25%_x000a__x000a__x000a__x000a__x000a__x000a__x000a__x000a_"/>
    <s v="Muy baja (1)"/>
    <n v="8.3999999999999991E-2"/>
    <s v="Moderado (3)"/>
    <n v="0.6"/>
    <s v="Moderado"/>
    <s v="El proceso estima que el riesgo se ubica en una zona moderada, debido a que los controles establecidos son los adecuados y la calificación de los criterios es satisfactoria, ubicando el riesgo en la escala de probabilidad más baja, y ante su materialización, podrían disminuirse los efectos, aplicando las acciones de contingencia, sin embargo, el impacto no disminuye en riesgos de corrupción."/>
    <s v="Reducir"/>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 PA230-012-532 Sensibilizar a los servidores de la DDCS sobre los valores de integridad, con relación al servicio a la ciudadanía._x000a__x000a__x000a__x000a__x000a__x000a__x000a__x000a__x000a__x000a_________________x000a__x000a__x000a__x000a__x000a__x000a__x000a__x000a__x000a__x000a__x000a_"/>
    <s v="- Gestor de integridad de la Dirección Distrital de Calidad del Servicio._x000a__x000a__x000a__x000a__x000a__x000a__x000a__x000a__x000a__x000a_________________x000a__x000a__x000a__x000a__x000a__x000a__x000a__x000a__x000a__x000a__x000a_"/>
    <s v="- Servidores de la DDCS sensibilizados en el Código de Integridad_x000a__x000a__x000a__x000a__x000a__x000a__x000a__x000a__x000a__x000a_________________x000a__x000a__x000a__x000a__x000a__x000a__x000a__x000a__x000a__x000a__x000a_"/>
    <s v="01/03/2023_x000a__x000a__x000a__x000a__x000a__x000a__x000a__x000a__x000a__x000a_________________x000a__x000a__x000a__x000a__x000a__x000a__x000a__x000a__x000a__x000a__x000a_"/>
    <s v="31/10/2023_x000a__x000a__x000a__x000a__x000a__x000a__x000a__x000a__x000a__x000a_________________x000a__x000a__x000a__x000a__x000a__x000a__x000a__x000a__x000a__x000a__x000a_"/>
    <s v="- Reportar el presunto hecho de Posibilidad de afectación reputacional por pérdida de confianza de las entidades que prestan el servicio  a la ciudadanía, debido a decisiones ajustadas a intereses propios o de terceros al realizar el seguimiento y monitoreo a las entidades participantes en los puntos de atención al operador disciplinario, y a la Oficina Asesora de Planeación en el informe de monitoreo en caso que tenga fallo._x000a_- Repetir el monitoreo y compararlo con el anterior_x000a_- Informar al Operador Disciplinario_x000a__x000a__x000a__x000a__x000a__x000a__x000a_- Actualizar el mapa de riesgos Gobierno Abierto y Relacionamiento con la Ciudadanía"/>
    <s v="- Subsecretario(a) de Servicio a la Ciudadanía y Alto(a) Consejero(a) Distrital de Tecnologías de la Información y las Comunicaciones_x000a_- Director Distrital de Calidad del Servicio_x000a_- Director Distrital de Calidad del Servicio_x000a__x000a__x000a__x000a__x000a__x000a__x000a_- Subsecretario(a) de Servicio a la Ciudadanía y Alto(a) Consejero(a) Distrital de Tecnologías de la Información y las Comunicaciones"/>
    <s v="- Notificación realizada del presunto hecho de Posibilidad de afectación reputacional por pérdida de confianza de las entidades que prestan el servicio  a la ciudadanía, debido a decisiones ajustadas a intereses propios o de terceros al realizar el seguimiento y monitoreo a las entidades participantes en los puntos de atención al operador disciplinario, y reporte de monitoreo a la Oficina Asesora de Planeación en caso que el riesgo tenga fallo definitivo._x000a_- Informe comparativo_x000a_- Informe remitido a la Oficina de Control Interno Disciplinario_x000a__x000a__x000a__x000a__x000a__x000a__x000a_- Mapa de riesgo  Gobierno Abierto y Relacionamiento con la Ciudadanía, actualizado."/>
    <d v="2019-01-31T00:00:00"/>
    <s v="Identificación del riesgo_x000a_Análisis antes de controles_x000a_Análisis de controles_x000a_Análisis después de controles_x000a_Tratamiento del riesgo"/>
    <s v="Creación y aprobación del mapa de riesgos del proceso Gestión del Sistema Distrital de Servicio a la Ciudadanía"/>
    <d v="2019-05-08T00:00:00"/>
    <s v="Identificación del riesgo_x000a_Análisis antes de controles_x000a_Análisis de controles_x000a_Análisis después de controles_x000a_Tratamiento del riesgo"/>
    <s v="Se analizan y se ajustan causas internas y externas de acuerdo a las fortalezas, oportunidades, debilidades y amenazas identificadas por el proceso._x000a_Se cambia la redacción del riesgo de acuerdo a la nueva guía de gestión del riesgo_x000a_Se analiza y actualiza la evaluación de la frecuencia e impacto de acuerdo a la nueva herramienta de gestión de riesgos_x000a_Se califica la probabilidad por frecuencia_x000a_Se actualiza la valoración del riesgo quedando en zona de riesgo moderada (anteriormente baja) _x000a_Se ajusta la valoración residual a moderada (anteriormente baja) _x000a_Se incluye plan de contingencia _x000a_Se incorpora acción preventiva No. 44 existente en el SIG, debido a que corresponde a una actividad de control para el riesgo_x000a_"/>
    <d v="2019-10-21T00:00:00"/>
    <s v="_x000a__x000a_Análisis de controles_x000a__x000a_Tratamiento del riesgo"/>
    <s v="Se realiza actualización en la redacción de la actividad preventiva; específicamente, en la fuente de información, debido a que se modificó el  Procedimiento Seguimiento y Medición de Servicio a la Ciudadanía 2212200-PR-044 a su versión 12._x000a_Se da cumplimiento a la actividad para fortalecer al riesgo, respecto de la documentación de un nuevo punto de control_x000a_Se actualiza la fecha de terminación de la acción según aplicativo SIG"/>
    <d v="2020-03-19T00:00:00"/>
    <s v="Identificación del riesgo_x000a__x000a__x000a_Análisis después de controles_x000a_Tratamiento del riesgo"/>
    <s v="Se identificó el proyecto de inversión posiblemente afectado con la posible materialización del riesgo_x000a_Se incluyen perspectivas para los efectos(consecuencias) identificados_x000a_Se realiza la calificación del impacto del riesgo mediante al botón &quot;perspectivas de impacto&quot;._x000a_Teniendo en cuenta que se presenta la necesidad de reducir el riesgo, se identifica y se formula el plan de tratamiento, consistente en una acción preventiva"/>
    <d v="2020-08-31T00:00:00"/>
    <s v="Identificación del riesgo_x000a__x000a_Análisis de controles_x000a__x000a_"/>
    <s v="Se ajustaron los controles preventivos acorde a la versión actualizada del procedimiento. _x000d__x000a_Se retiraron  los controles detectivos atendiendo a la observación realizada por la Oficina de Control Interno relacionada con los controles asociados a los procedimientos de auditorías de gestión y auditorias de calidad. _x000a__x000a_Se asoció el nuevo proyecto de inversión 7870 &quot;Servicio a la ciudadanía, moderno, eficiente y de calidad&quot;._x000a_Se eliminaron los controles detectivos  asociados a los procedimientos de auditoria de gestión y auditorias de calidad, atendiendo a la observación realizadas por la Oficina de Control  Interno. Se identifico un control detectivo propio  del proceso."/>
    <d v="2020-12-03T00:00:00"/>
    <s v="_x000a__x000a_Análisis de controles_x000a__x000a_Tratamiento del riesgo"/>
    <s v="_x000a_Se ajustó la periodicidad de la actividad de control de mensual a bimestral, esto con el fin de alinear la gestión del riesgo con lo estipulado en el procedimiento (2212200-PR-044)._x000a_Se ajustó la fecha de finalización de la acción &quot;Realizar sensibilización sobre el código de integridad a los servidores de la Dirección Distrital de Calidad del Servicio&quot;, de acuerdo con la fecha de cierre de la acción en el aplicativo SIG._x000a__x000a_"/>
    <d v="2021-02-22T00:00:00"/>
    <s v="Identificación del riesgo_x000a__x000a__x000a__x000a_Tratamiento del riesgo"/>
    <s v="Se ajustó proyectos de inversión posiblemente afectados, teniendo en cuenta que el riesgo no esta asociado a los riesgos del proyecto de inversión._x000a_Se ajustó acción de tratamiento de acuerdo con lo registrado en el aplicativo SIG."/>
    <d v="2021-12-10T00:00:00"/>
    <s v="Identificación del riesgo_x000a_Análisis antes de controles_x000a_Análisis de controles_x000a_Análisis después de controles_x000a_Tratamiento del riesgo"/>
    <s v="Se actualiza el contexto de la gestión del proceso._x000a_Se ajusta la identificación del riesgo._x000a_Se ajusta la calificación del impacto._x000a_Se ajusta la redacción y evaluación de los controles según los criterios definidos._x000a_Se incluyeron los controles correctivos.."/>
    <d v="2022-12-02T00:00:00"/>
    <s v="Identificación del riesgo_x000a__x000a_Análisis de controles_x000a__x000a_Tratamiento del riesgo"/>
    <s v="Se actualiza el contexto de la gestión del proceso, de acuerdo con las actividades definidas en el proceso Gobierno abierto y relacionamiento con la ciudadanía. _x000a_Se actualizan las causas internas, externas efectos según el análisis DOFA del nuevo proceso._x000a_Se ajustan los controles correctivos acorde con el nombre del nuevo proceso._x000a_Se define acción de tratamiento para fortalecer la gestión del riesgo._x000a_Se ajustan las acciones de contingencia acorde con el nombre del nuevo proceso._x000a_"/>
    <d v="2023-04-21T00:00:00"/>
    <s v="_x000a__x000a__x000a__x000a_Establecimiento de controles_x000a__x000a__x000a__x000a_"/>
    <s v="Se ajustaron los controles detectivos y preventivos, acorde con la actualización del procedimiento Seguimiento y medición del servicio a la Ciudadanía (4221000-PR-044) Versión 15"/>
    <s v=""/>
    <s v="_x000a__x000a__x000a__x000a_"/>
    <s v=""/>
    <s v=""/>
    <s v="_x000a__x000a__x000a__x000a_"/>
    <s v=""/>
  </r>
  <r>
    <x v="9"/>
    <s v="Gestionar estrategias, lineamientos y proyectos en materia de servicio al ciudadano, gobierno abierto y transformación digital de la Secretaría General y en las entidades distritales mediante los instrumentos de planeación y seguimiento para fortalecer el relacionamiento entre las instituciones de la Administración Distrital y la ciudadanía, así como el aprovechamiento de las tecnologías permitiendo el mejoramiento de las capacidades ciudadanas para un territorio inteligente."/>
    <s v="Inicia con la formulación de las estrategias, lineamientos y proyectos en materia de servicio al ciudadano, gobierno abierto y transformación digital, continua con su implementación en la Secretaría General, así como el acompañamiento de Gobierno Abierto y transformación digital en las entidades distritales y finaliza con el seguimiento al cumplimiento de las mismas."/>
    <s v="Subsecretario(a) de Servicio a la Ciudadanía y Alto(a) Consejero(a) Distrital de Tecnologías de la Información y las Comunicaciones"/>
    <s v="Misional"/>
    <s v="Gestionar asesorías y formular e implementar proyectos en materia de transformación digital"/>
    <n v="181"/>
    <s v="FI-C028"/>
    <s v="Posibilidad de afectación económica (o presupuestal) por sanción de un ente de control o ente regulador, debido a decisiones ajustadas a intereses propios o de terceros en la ejecución de Proyectos en materia TIC y Transformación digital, para obtener dádivas o beneficios"/>
    <x v="0"/>
    <s v="Fraude interno"/>
    <s v="Sí"/>
    <s v="- Desconocimiento por parte de algunos funcionarios acerca de las funciones de la entidad y elementos de la plataforma estratégica._x000a__x000a__x000a__x000a__x000a__x000a__x000a__x000a__x000a_"/>
    <s v="- Presiones o motivaciones de los ciudadanos que incitan al servidor público a realizar conductas contrarias al deber ser._x000a__x000a__x000a__x000a__x000a__x000a__x000a__x000a__x000a_"/>
    <s v="- Pérdidas financieras por mala utilización de recursos en los Proyectos_x000a_- Investigaciones disciplinarias._x000a_- Pérdida credibilidad por parte de la entidades interesadas._x000a_- Desviaciones en los Objetivos, el Alcance y el Cronograma del Proyecto._x000a__x000a__x000a__x000a__x000a__x000a_"/>
    <s v="5. Fortalecer la prestación del servicio a la ciudadanía con oportunidad, eficiencia y transparencia, a través del uso de la tecnología y la cualificación de los servidores."/>
    <s v="- -- Ningún trámite y/o procedimiento administrativo_x000a__x000a_"/>
    <s v="- Ningún otro proceso en el Sistema de Gestión de Calidad_x000a__x000a__x000a__x000a_"/>
    <s v="Sin asociación"/>
    <s v="- No aplica_x000a__x000a__x000a__x000a_"/>
    <s v="Muy baja (1)"/>
    <n v="0.2"/>
    <s v=""/>
    <s v=""/>
    <s v=""/>
    <s v=""/>
    <s v=""/>
    <s v=""/>
    <s v="Catastrófico (5)"/>
    <n v="1"/>
    <s v="Extremo"/>
    <s v="El proceso estima que el riesgo se ubica en una zona extrema, aunque el riesgo no se ha materializado en los últimos cuatro años, sin embargo, ante su materialización, podrían presentarse efectos significativos, señalados en la encuesta del Departamento Administrativo de la Función Pública."/>
    <s v="- 1 El procedimiento 1210200-PR-306 &quot;Asesoría Técnica o Formulación y Ejecución de Proyectos en el Distrito Capital (pc #8): indica que el Jefe de Oficina Alta Consejería Distrital de TIC autorizado por el manual de funciones, el Asesor de Despacho y el profesional líder del proyecto, autorizado(a) por el Jefe de Oficina Alta Consejería Distrital de TIC, trimestralmente realizan seguimiento a la ejecución del Proyecto a través de mesas técnicas. La(s) fuente(s) de información utilizadas es(son) el procedimiento, Registro de Asistencia 2211300-FT211 y Acta 2211600-FT-008, - Mesas Técnicas Seguimiento Proyectos. En caso de evidenciar observaciones, desviaciones o diferencias, el líder del proyecto debe registrar en el acta las observaciones y soluciones para garantizar su cumplimiento. De lo contrario, se deja en el acta la observación del cumplimiento del plan de trabajo y cronograma._x000a_Queda como evidencia Registro de Asistencia 2211300-FT211 y Acta 2211600-FT-008, - Mesas Técnicas Seguimiento Proyectos._x000a_- 2 El procedimiento 1210200-PR-306 &quot;Asesoría Técnica o Formulación y Ejecución de Proyectos en el Distrito Capital (pc #8): indica que el Jefe de Oficina Alta Consejería Distrital de TIC autorizado por el manual de funciones, el Asesor de Despacho y el profesional líder del proyecto, autorizado(a) por  el Jefe de Oficina Alta Consejería Distrital de TIC, trimestralmente realizan seguimiento a la ejecución del Proyecto a través de mesas técnicas. La(s) fuente(s) de información utilizadas es(son) el procedimiento, Registro de Asistencia 2211300-FT211 y Acta 2211600-FT-008, - Mesas Técnicas Seguimiento Proyectos. En caso de evidenciar observaciones, desviaciones o diferencias, el líder del proyecto debe registrar en el acta las observaciones y soluciones para garantizar su cumplimiento. De lo contrario, se deja en el acta la observación del cumplimiento del plan de trabajo y cronograma._x000a_Queda como evidencia Registro de Asistencia 2211300-FT211 y Acta 2211600-FT-008, - Mesas Técnicas Seguimiento Proyectos._x000a_- 3 El procedimiento 1210200-PR-306 &quot;Asesoría Técnica o Formulación y Ejecución de Proyectos en el Distrito Capital (PC #10): indica que el asesor de despacho, autorizado(a) por el jefe de la oficina Alta Consejería Distrital de TIC, anualmente o al finalizar el proyecto revisa que el informe parcial/Final del proyecto, tengan en cuenta los aspectos relevantes, el cumplimiento de objetivos, evaluación del cronograma de trabajo y presupuesto entre otros. La(s) fuente(s) de información utilizadas es(son) el procedimiento y el Informe Parcial/Final del proyecto 4130000-FT-1159. En caso de evidenciar observaciones, desviaciones o diferencias, se devuelve al profesional asignado por correo electrónico, con el fin de que realice los ajustes pertinentes, En caso contrario, el asesor remite por correo electrónico al jefe de oficina de la Alta Consejería Distrital de TIC quien en señal de aprobación firma el formato de Informe parcial/Final del proyecto 4130000-FT-1159. De lo contrario, formato 4130000-FT-1159 &quot;Informe parcial/final del proyecto&quot; y el correo electrónico_x000a_Queda como evidencia Informe parcial/Final del proyecto 4130000-FT-1159 Correo electrónico/solicitud aprobación del informe, Correo electrónico/ajustes informe parcial o final del proyecto._x000a__x000a__x000a__x000a__x000a__x000a__x000a__x000a__x000a__x000a__x000a__x000a__x000a__x000a__x000a__x000a__x000a_"/>
    <s v="- Documentado_x000a_- Documentado_x000a_- Documentado_x000a__x000a__x000a__x000a__x000a__x000a__x000a__x000a__x000a__x000a__x000a__x000a__x000a__x000a__x000a__x000a__x000a_"/>
    <s v="- Continua_x000a_- Continua_x000a_- Continua_x000a__x000a__x000a__x000a__x000a__x000a__x000a__x000a__x000a__x000a__x000a__x000a__x000a__x000a__x000a__x000a__x000a_"/>
    <s v="- Con registro_x000a_- Con registro_x000a_- Con registro_x000a__x000a__x000a__x000a__x000a__x000a__x000a__x000a__x000a__x000a__x000a__x000a__x000a__x000a__x000a__x000a__x000a_"/>
    <s v="- Detectivo_x000a_- Preventivo_x000a_- Preventivo_x000a__x000a__x000a__x000a__x000a__x000a__x000a__x000a__x000a__x000a__x000a__x000a__x000a__x000a__x000a__x000a__x000a_"/>
    <s v="15%_x000a_25%_x000a_25%_x000a__x000a__x000a__x000a__x000a__x000a__x000a__x000a__x000a__x000a__x000a__x000a__x000a__x000a__x000a__x000a__x000a_"/>
    <s v="- Manual_x000a_- Manual_x000a_- Manual_x000a__x000a__x000a__x000a__x000a__x000a__x000a__x000a__x000a__x000a__x000a__x000a__x000a__x000a__x000a__x000a__x000a_"/>
    <s v="15%_x000a_15%_x000a_15%_x000a__x000a__x000a__x000a__x000a__x000a__x000a__x000a__x000a__x000a__x000a__x000a__x000a__x000a__x000a__x000a__x000a_"/>
    <s v="30%_x000a_40%_x000a_40%_x000a__x000a__x000a__x000a__x000a__x000a__x000a__x000a__x000a__x000a__x000a__x000a__x000a__x000a__x000a__x000a__x000a_"/>
    <s v="- 1 El mapa de riesgos del proceso de Gobierno abierto y relacionamiento con la Ciudadanía indica que el jefe de la Oficina de  Alta Consejería Distrital TIC, autorizado(a) por el manual especifico de funciones y competencias laborales, cada vez que se identifique la materialización del riesgo realiza informe del hecho identificado y remite mediante memorando a las oficinas competentes._x000a__x000a__x000a__x000a__x000a__x000a__x000a__x000a__x000a_"/>
    <s v="- Documentado_x000a__x000a__x000a__x000a__x000a__x000a__x000a__x000a__x000a_"/>
    <s v="- Continua_x000a__x000a__x000a__x000a__x000a__x000a__x000a__x000a__x000a_"/>
    <s v="- Con registro_x000a__x000a__x000a__x000a__x000a__x000a__x000a__x000a__x000a_"/>
    <s v="- Correctivo_x000a__x000a__x000a__x000a__x000a__x000a__x000a__x000a__x000a_"/>
    <s v="10%_x000a__x000a__x000a__x000a__x000a__x000a__x000a__x000a__x000a_"/>
    <s v="- Manual_x000a__x000a__x000a__x000a__x000a__x000a__x000a__x000a__x000a_"/>
    <s v="15%_x000a__x000a__x000a__x000a__x000a__x000a__x000a__x000a__x000a_"/>
    <s v="25%_x000a__x000a__x000a__x000a__x000a__x000a__x000a__x000a__x000a_"/>
    <s v="Muy baja (1)"/>
    <n v="5.04E-2"/>
    <s v="Catastrófico (5)"/>
    <n v="1"/>
    <s v="Extremo"/>
    <s v="Se tienen dos actividades que actúan como puntos de control para prevención y detección del riesgo sin embargo, la zona con y sin controles permanece constante, ubicándose en zona extrema (1.5)"/>
    <s v="Reducir"/>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 PA230-015-535 Sensibilizar cuatrimestralmente al equipo de la Alta Consejería Distrital de TIC sobre los valores de integridad._x000a__x000a__x000a__x000a__x000a__x000a__x000a__x000a__x000a__x000a_________________x000a__x000a__x000a__x000a__x000a__x000a__x000a__x000a__x000a__x000a__x000a_"/>
    <s v="- Profesionales responsables de riesgos de la ACDTIC y Gestor de integridad_x000a__x000a__x000a__x000a__x000a__x000a__x000a__x000a__x000a__x000a_________________x000a__x000a__x000a__x000a__x000a__x000a__x000a__x000a__x000a__x000a__x000a_"/>
    <s v="- Servidores sensibilizados_x000a__x000a__x000a__x000a__x000a__x000a__x000a__x000a__x000a__x000a_________________x000a__x000a__x000a__x000a__x000a__x000a__x000a__x000a__x000a__x000a__x000a_"/>
    <s v="01/04/2023_x000a__x000a__x000a__x000a__x000a__x000a__x000a__x000a__x000a__x000a_________________x000a__x000a__x000a__x000a__x000a__x000a__x000a__x000a__x000a__x000a__x000a_"/>
    <s v="31/12/2023_x000a__x000a__x000a__x000a__x000a__x000a__x000a__x000a__x000a__x000a_________________x000a__x000a__x000a__x000a__x000a__x000a__x000a__x000a__x000a__x000a__x000a_"/>
    <s v="- Reportar el presunto hecho de Posibilidad de afectación económica (o presupuestal) por sanción de un ente de control o ente regulador, debido a decisiones ajustadas a intereses propios o de terceros en la ejecución de Proyectos en materia TIC y Transformación digital, para obtener dádivas o beneficios al operador disciplinario, y a la Oficina Asesora de Planeación en el informe de monitoreo en caso que tenga fallo._x000a_- Reportar el presunto hecho de Posibilidad de afectación económica (o presupuestal) por sanción de un ente de control o ente regulador, debido a decisiones ajustadas a intereses propios o de terceros en la ejecución de Proyectos en materia TIC y Transformación digital, para obtener dádivas o beneficios al operador disciplinario, y a la Oficina Asesora de Planeación en el informe de monitoreo en caso que tenga fallo._x000a_- realiza informe del hecho identificado y remite mediante memorando a las oficinas competentes_x000a__x000a__x000a__x000a__x000a__x000a__x000a_- Actualizar el mapa de riesgos Gobierno Abierto y Relacionamiento con la Ciudadanía"/>
    <s v="- Subsecretario(a) de Servicio a la Ciudadanía y Alto(a) Consejero(a) Distrital de Tecnologías de la Información y las Comunicaciones_x000a_- Jefe Oficina de la Alta Consejería Distrital de TIC_x000a_- Jefe Oficina de la Alta Consejería Distrital de TIC_x000a__x000a__x000a__x000a__x000a__x000a__x000a_- Subsecretario(a) de Servicio a la Ciudadanía y Alto(a) Consejero(a) Distrital de Tecnologías de la Información y las Comunicaciones"/>
    <s v="- Notificación realizada del presunto hecho de Posibilidad de afectación económica (o presupuestal) por sanción de un ente de control o ente regulador, debido a decisiones ajustadas a intereses propios o de terceros en la ejecución de Proyectos en materia TIC y Transformación digital, para obtener dádivas o beneficios al operador disciplinario, y reporte de monitoreo a la Oficina Asesora de Planeación en caso que el riesgo tenga fallo definitivo._x000a_- Notificación realizada del presunto hecho de Posibilidad de afectación económica (o presupuestal) por sanción de un ente de control o ente regulador, debido a decisiones ajustadas a intereses propios o de terceros en la ejecución de Proyectos en materia TIC y Transformación digital, para obtener dádivas o beneficios al operador disciplinario, y reporte de monitoreo a la Oficina Asesora de Planeación en caso que el riesgo tenga fallo definitivo._x000a_- Memorando e informe_x000a__x000a__x000a__x000a__x000a__x000a__x000a_- Mapa de riesgo  Gobierno Abierto y Relacionamiento con la Ciudadanía, actualizado."/>
    <d v="2018-09-07T00:00:00"/>
    <s v="Identificación del riesgo_x000a_Análisis antes de controles_x000a_Análisis de controles_x000a_Análisis después de controles_x000a_Tratamiento del riesgo"/>
    <s v="Creación mapa de riesgos "/>
    <d v="2019-05-08T00:00:00"/>
    <s v="_x000a_Análisis antes de controles_x000a_Análisis de controles_x000a_Análisis después de controles_x000a_"/>
    <s v="De acuerdo con la metodología del DAFP, se realizaron las explicaciones requeridas, agregando la explicación del riesgo y la valoración antes y después de controles._x000a_Se identificaron acciones detectivas_x000a_Se crearon acciones de plan de contingencia "/>
    <d v="2019-10-17T00:00:00"/>
    <s v="_x000a_Análisis antes de controles_x000a__x000a__x000a_"/>
    <s v="Se atendieron las recomendaciones de la retroalimentación del monitoreo de riesgos, modificando la calificación de probabilidad de factibilidad a frecuencia, disminuyendo de posible a rara vez. Para lo anterior, se cuenta con el respaldo de los registros del procedimiento 1210200-PR-306 resguardados en las carpetas de los Proyectos de la Oficina, los reportes a los monitoreos de riesgos, y los informes de Auditoría Interna y Externa."/>
    <d v="2020-03-06T00:00:00"/>
    <s v="Identificación del riesgo_x000a__x000a__x000a__x000a_"/>
    <s v="- Se incluye el proyecto de inversión 1111 “Fortalecimiento de la economía, el gobierno y la ciudad digital de Bogotá D.C. “_x000a_- Se definen las perspectivas para los efectos ya identificados._x000a_- Valoración de la Probabilidad: Se incluyen las evidencias faltantes de la vigencia 2016-2019 y las evidencias de la vigencia 2020."/>
    <d v="2020-08-13T00:00:00"/>
    <s v="_x000a__x000a_Análisis de controles_x000a__x000a_"/>
    <s v="- Se eliminaron las actividades de control detectivas asociadas al procedimiento de auditorias internas de gestión PR-006 y al procedimiento de Auditorías Internas de Calidad PR-361"/>
    <d v="2020-12-03T00:00:00"/>
    <s v="_x000a_Análisis antes de controles_x000a__x000a__x000a_"/>
    <s v="Se realiza la calificación del riesgo por frecuencia la cual es: &quot;Nunca o no se ha presentado durante los últimos 4 años&quot;. Asimismo, se registran las evidencias que registran su elección para la vigencia 2020."/>
    <d v="2021-02-22T00:00:00"/>
    <s v="Identificación del riesgo_x000a__x000a_Análisis de controles_x000a__x000a_"/>
    <s v="Se modificó el nombre del riesgo conforme a la nueva forma de operar del proceso._x000a_Se ajustaron las causas del riesgo conforme al nuevo análisis efectuado a los antecedentes y comportamiento del riesgo._x000a_Se ajusta la explicación del riesgo de acuerdo a la nueva realidad del proceso._x000a_Se ajustó al nuevo proyecto de inversión 7872, teniendo en cuenta que el riesgo está directamente asociado al proyecto de inversión._x000a_Se ajustaron las actividades de control conforme a la actualización del procedimiento."/>
    <d v="2021-05-19T00:00:00"/>
    <s v="_x000a__x000a_Análisis de controles_x000a__x000a_"/>
    <s v="Se realizan ajustes menores a las actividades de control preventivas (PC#5),(PC#7)  y detectiva (PC#8). "/>
    <d v="2021-11-30T00:00:00"/>
    <s v="Identificación del riesgo_x000a_Análisis antes de controles_x000a_Análisis de controles_x000a_Análisis después de controles_x000a_Tratamiento del riesgo"/>
    <s v="Se actualiza el contexto de la gestión del proceso._x000a_Se ajusta la identificación del riesgo._x000a_Se define la probabilidad por exposición._x000a_Se ajustó la redacción y evaluación de los controles según los criterios definidos._x000a_Se incluyeron los controles correctivos._x000a_Se ajustaron las acciones de contingencia."/>
    <d v="2022-05-09T00:00:00"/>
    <s v="_x000a__x000a_Análisis de controles_x000a__x000a_"/>
    <s v="Se ajustaron los controles conforme a la actualización del procedimiento"/>
    <d v="2022-12-02T00:00:00"/>
    <s v="Identificación del riesgo_x000a__x000a_Análisis de controles_x000a__x000a_Tratamiento del riesgo"/>
    <s v="_x000a_Se actualiza el contexto de la gestión del proceso, de acuerdo con las actividades definidas en el proceso Gobierno abierto y relacionamiento con la ciudadanía. _x000a_Se actualizan las causas internas, externas efectos según el análisis DOFA del nuevo proceso._x000a_Se ajustan los controles correctivos acorde con el nombre del nuevo proceso._x000a_Se define acción de tratamiento para fortalecer la gestión del riesgo._x000a_Se ajustan las acciones de contingencia acorde con el nombre del nuevo proceso._x000a_"/>
    <s v=""/>
    <s v="_x000a__x000a__x000a__x000a_"/>
    <s v=""/>
  </r>
  <r>
    <x v="10"/>
    <s v="Gestionar políticas, programas y estrategias dirigidas a las víctimas, población en proceso de reintegración, reincorporación y ciudadanía en general por medio de la asistencia, atención, reparación, y acciones de memoria, reconciliación y construcción de paz territorial con el propósito de avanzar en la consolidación de Bogotá como epicentro de paz y reconciliación."/>
    <s v="Inicia con la identificación de necesidades, lineamientos y formulación o implementación de políticas, programas y estrategias dirigidas a víctimas del conflicto armado interno, población en proceso de reintegración, reincorporación y ciudadanía en general, continúa con la ejecución de acciones de asistencia, atención, reparación, memoria, reconciliación, construcción de paz territorial y coordinación interinstitucional; y finaliza con el seguimiento de estas."/>
    <s v="Jefe de Oficina Alta Consejería de Paz, Víctimas y Reconciliación"/>
    <s v="Misional"/>
    <s v="Otorgar medidas de ayuda o atención humanitaria inmediata para atender las necesidades básicas de la población victima que llega a la ciudad de Bogotá en condiciones de vulnerabilidad acentuada derivada de los hechos victimizantes ocurridos._x000a_Fase (actividad): Gestionar el funcionamiento administrativo y operativo para el otorgamiento de la ayuda humanitaria."/>
    <n v="197"/>
    <s v="FI-C029"/>
    <s v="Posibilidad de afectación económica (o presupuestal) por desviación de recursos públicos destinados a la atención de ayuda humanitaria inmediata, debido a decisiones ajustadas a intereses propios o de terceros para obtener beneficios no autorizados durante la evaluación del otorgamiento dirigido a la población víctima del conflicto armado que llega o reside a la ciudad de Bogotá D.C."/>
    <x v="0"/>
    <s v="Fraude interno"/>
    <s v="No"/>
    <s v="- Falta de integridad del funcionario._x000a_- Existencia de intereses personales del funcionario._x000a_- Abuso de la condición de servidor público a través de la solicitud y/o aceptación de dádivas._x000a_- Uso indebido de usuarios asignados en el sistema de información._x000a_- Conflicto de intereses._x000a__x000a__x000a__x000a__x000a_"/>
    <s v="- Intereses particulares de las personas que requieren la ayuda humanitaria._x000a_- Las exigencias de los clientes se basan en aspectos subjetivos, fuera del contexto del proceso y de la Entidad._x000a_- Presiones o motivaciones individuales, sociales o colectivas, que inciten a realizar conductas contrarias al deber ser._x000a__x000a__x000a__x000a__x000a__x000a__x000a_"/>
    <s v="- Favorabilidad para sí mismo o para un tercero en la entrega y/o prestación de un bien, trámite y/o servicio._x000a_- Pérdida de legitimidad de la  Administración Distrital._x000a_- Percepción negativa de la ciudadanía frente a la entidad._x000a_- Generación de reprocesos y desgaste administrativo._x000a_- Investigaciones disciplinarias, fiscales y/o penales._x000a_- Afectación de la igualdad de los ciudadanos para hacer uso de sus derechos._x000a_- Afectación del presupuesto asignado para el otorgamiento de atención o ayuda humanitaria inmediata_x000a__x000a__x000a_"/>
    <s v="1. Implementar estrategias y acciones que aporten a la construcción de la paz, la reparación, la memoria y la reconciliación en Bogotá región."/>
    <s v="- -- Ningún trámite y/o procedimiento administrativo_x000a__x000a_"/>
    <s v="- Ningún otro proceso en el Sistema de Gestión de Calidad_x000a__x000a__x000a__x000a_"/>
    <s v="16. Paz, justicia e instituciones sólidas"/>
    <s v="- 7871 Construcción de Bogotá-región como territorio de paz para las víctimas y la reconciliación_x000a__x000a__x000a__x000a_"/>
    <s v="Muy baja (1)"/>
    <n v="0.2"/>
    <s v="Menor (2)"/>
    <s v="Menor (2)"/>
    <s v="Menor (2)"/>
    <s v="Leve (1)"/>
    <s v="Leve (1)"/>
    <s v="Menor (2)"/>
    <s v="Mayor (4)"/>
    <n v="0.8"/>
    <s v="Alto"/>
    <s v="El proceso estima que el riesgo se ubica en una zona alta, debido a que el riesgo no se ha materializado en los últimos cuatro años, sin embargo, ante su materialización, podrían presentarse los efectos significativos, señalados en la encuesta del Departamento Administrativo de la Función Pública."/>
    <s v="- 1 El procedimiento 4130000-PR-315 &quot;Otorgar ayuda y atención humanitaria inmediata&quot; (Act 9) indica que el Profesional Psicosocial / Jurídica de la Dirección de Reparación Integral, autorizado(a) por el Director de Reparación Integral, finalizadas las validaciones de los criterios de: competencia, temporalidad, territorialidad y buena fe analiza la información obtenida de las validaciones de los criterios para el otorgamiento de ayuda o atención humanitaria inmediata y revisa la tasación generada. La(s) fuente(s) de información utilizadas es(son) Sistema de Información para las Víctimas - SIVIC. En caso de evidenciar observaciones, desviaciones o diferencias, en la tasación frente a la cantidad de personas y sus necesidades especiales , se analiza nuevamente la información de la caracterización inicial. De lo contrario,  elabora el concepto de la evaluación de vulnerabilidad._x000a_- 2 El procedimiento 4130000-PR-315 &quot;Otorgar ayuda y atención humanitaria inmediata&quot; (Act 11) indica que el Profesional Jurídico de la Dirección de Reparación Integral, autorizado(a) por El Director de Reparación Integral, una vez finalizadas las validaciones de los criterios y verificada la información para el otorgamiento de ayuda o atención humanitaria inmediata revisa el proyecto de acta de evaluación a fin de identificar el cumplimiento de los mínimos legales para el otorgamiento o no de las medidas de ayuda o atención humanitaria. La(s) fuente(s) de información utilizadas es(son) Sistema de Información para las Víctimas - SIVIC. En caso de evidenciar observaciones, desviaciones o diferencias, se devuelve a través del sistema de información la evaluación al profesional psicosocial con las observaciones para realizar los respectivos ajustes. De lo contrario, da visto bueno a través de SIVIC, registra el concepto jurídico que soporta la decisión de otorgar o no atención o ayuda humanitaria inmediata y asigna el caso por medio del sistema de información al profesional que lidera el Centro de Encuentro para la validación y aprobación._x000a_- 3 El procedimiento 4130000-PR-315 &quot;Otorgar ayuda y atención humanitaria inmediata&quot; (Act 12) indica que el Profesional del Centro de Encuentro de la Dirección de Reparación Integral (Coordinador), autorizado(a) por el Director de Reparación Integral, una vez el profesional jurídico da visto bueno al acta de evaluación para el otorgamiento de medidas de ayuda o atención humanitaria Valida que la decisión de otorgar o no medidas de ayuda o atención humanitaria sea coherente con los criterios de otorgamiento, teniendo en cuenta los criterios establecidos. La(s) fuente(s) de información utilizadas es(son) Sistema de Información para las Víctimas - SIVIC. En caso de evidenciar observaciones, desviaciones o diferencias, se devuelve a través del sistema de información la evaluación al profesional jurídico con las observaciones para realizar los respectivos ajustes. De lo contrario, aprueba mediante el sistema de información la evaluación realizada, para la realización del cargue de la medida en el sistema de información SIVIC._x000a_- 4 El procedimiento 4130000-PR-315 &quot;Otorgar ayuda y atención humanitaria inmediata&quot; (Act 17) indica que el Profesional del Centro de Encuentro de la Dirección de Reparación Integral (Coordinador), autorizado(a) por el Director de Reparación Integral, cada vez que se elabora acta que resuelve recurso de reposición revisa el proyecto de resolución que resuelve recurso de apelación, de acuerdo con el caso, la ley y jurisprudencia aplicable. La(s) fuente(s) de información utilizadas es(son) Sistema de Información para las Víctimas - SIVIC. En caso de evidenciar observaciones, desviaciones o diferencias, remite mediante correo electrónico al profesional jurídico para que realice los ajustes correspondientes. De lo contrario, firman el acta de revisión y se envía mediante correo electrónico al profesional Jurídico de la Dirección de Reparación Integral para su respectiva firma._x000a_- 5 El procedimiento 4130000-PR-315 &quot;Otorgar ayuda y atención humanitaria inmediata&quot; (Act 20) indica que el Profesional Jurídico de la ACPVR, autorizado(a) por el Alto Consejero de Paz, Víctimas y Reconciliación, cada vez que se elabora proyecto de resolución que resuelve recurso de apelación revisa el proyecto de resolución que resuelve recurso de apelación, de acuerdo con el caso, la ley y jurisprudencia aplicable. La(s) fuente(s) de información utilizadas es(son) Sistema de Información para las Víctimas - SIVIC.. En caso de evidenciar observaciones, desviaciones o diferencias, remite mediante correo electrónico al profesional que proyectó de la Alta Consejería de Paz, Víctimas y Reconciliación para que realice los ajustes correspondientes. De lo contrario, firman visto bueno en el formato de recurso y se remite para firma del Alto Consejero de Paz, Víctimas y Reconciliación._x000a__x000a__x000a__x000a__x000a__x000a__x000a__x000a__x000a__x000a__x000a__x000a__x000a__x000a__x000a_"/>
    <s v="- Documentado_x000a_- Documentado_x000a_- Documentado_x000a_- Documentado_x000a_- Documentado_x000a__x000a__x000a__x000a__x000a__x000a__x000a__x000a__x000a__x000a__x000a__x000a__x000a__x000a__x000a_"/>
    <s v="- Continua_x000a_- Continua_x000a_- Continua_x000a_- Continua_x000a_- Continua_x000a__x000a__x000a__x000a__x000a__x000a__x000a__x000a__x000a__x000a__x000a__x000a__x000a__x000a__x000a_"/>
    <s v="- Con registro_x000a_- Con registro_x000a_- Con registro_x000a_- Con registro_x000a_- Con registro_x000a__x000a__x000a__x000a__x000a__x000a__x000a__x000a__x000a__x000a__x000a__x000a__x000a__x000a__x000a_"/>
    <s v="- Preventivo_x000a_- Preventivo_x000a_- Detectivo_x000a_- Detectivo_x000a_- Detectivo_x000a__x000a__x000a__x000a__x000a__x000a__x000a__x000a__x000a__x000a__x000a__x000a__x000a__x000a__x000a_"/>
    <s v="25%_x000a_25%_x000a_15%_x000a_15%_x000a_15%_x000a__x000a__x000a__x000a__x000a__x000a__x000a__x000a__x000a__x000a__x000a__x000a__x000a__x000a__x000a_"/>
    <s v="- Manual_x000a_- Manual_x000a_- Manual_x000a_- Manual_x000a_- Manual_x000a__x000a__x000a__x000a__x000a__x000a__x000a__x000a__x000a__x000a__x000a__x000a__x000a__x000a__x000a_"/>
    <s v="15%_x000a_15%_x000a_15%_x000a_15%_x000a_15%_x000a__x000a__x000a__x000a__x000a__x000a__x000a__x000a__x000a__x000a__x000a__x000a__x000a__x000a__x000a_"/>
    <s v="40%_x000a_40%_x000a_30%_x000a_30%_x000a_30%_x000a__x000a__x000a__x000a__x000a__x000a__x000a__x000a__x000a__x000a__x000a__x000a__x000a__x000a__x000a_"/>
    <s v="- 1 El mapa de riesgos del proceso Paz, Víctimas y Reconciliación indica que Profesional Universitario y/o especializado, autorizado(a) por el Jefe de Oficina Alta Consejería de Paz, Victimas y Reconciliación , cada vez que se identifique la materialización del riesgo envía comunicación al apoyo de la supervisión del operador de la AHÍ (Según sea el caso) para detener temporalmente la entrega y realiza nueva evaluación de vulnerabilidad por parte de otro profesional; Si no aplica, se realiza revocatoria directa del otorgamiento inicial._x000a_- 2 El mapa de riesgos del proceso Paz, Víctimas y Reconciliación indica que Profesional Universitario y/o especializado, autorizado(a) por el Jefe de Oficina Alta Consejería de Paz, Victimas y Reconciliación , cada vez que se identifique la materialización del riesgo  solicita información sobre lo ocurrido al profesional que otorga, al que revisa y al que aprueba la medida sobre lo sucedido y activa ruta con el equipo jurídico de la OACPVR, con el fin de realizar el análisis del caso y gestionar las acciones según concepto jurídico._x000a__x000a__x000a__x000a__x000a__x000a__x000a__x000a_"/>
    <s v="- Documentado_x000a_- Documentado_x000a__x000a__x000a__x000a__x000a__x000a__x000a__x000a_"/>
    <s v="- Continua_x000a_- Continua_x000a__x000a__x000a__x000a__x000a__x000a__x000a__x000a_"/>
    <s v="- Con registro_x000a_- Con registro_x000a__x000a__x000a__x000a__x000a__x000a__x000a__x000a_"/>
    <s v="- Correctivo_x000a_- Correctivo_x000a__x000a__x000a__x000a__x000a__x000a__x000a__x000a_"/>
    <s v="10%_x000a_10%_x000a__x000a__x000a__x000a__x000a__x000a__x000a__x000a_"/>
    <s v="- Manual_x000a_- Manual_x000a__x000a__x000a__x000a__x000a__x000a__x000a__x000a_"/>
    <s v="15%_x000a_15%_x000a__x000a__x000a__x000a__x000a__x000a__x000a__x000a_"/>
    <s v="25%_x000a_25%_x000a__x000a__x000a__x000a__x000a__x000a__x000a__x000a_"/>
    <s v="Muy baja (1)"/>
    <n v="2.4695999999999999E-2"/>
    <s v="Mayor (4)"/>
    <n v="0.8"/>
    <s v="Alto"/>
    <s v="El proceso estima que el riesgo se ubica en una zona alta, debido a que los controles establecidos son los adecuados y la calificación de los criterios es satisfactoria, ubicando el riesgo en la escala de probabilidad mas baja, y ante su materialización, podrían disminuirse los efectos, aplicando las acciones de contingencia, sin embargo, el impacto no disminuye en riesgos de corrupción."/>
    <s v="Reducir"/>
    <s v="- PA230-023-545 Implementar validaciones automáticas en el sistema de información SIVIC que permitan:_x000a__x000a_1.Validar la caracterización inicial de los ciudadanos, verificando de manera automática que todos los campos obligatorios estén diligenciados, además, restringir caracteres especiales que pueden generar inconsistencias en la información._x000a_2. Frente a los criterios para el otorgamiento de ayuda y atención humanitaria inmediata, validar de manera automática los criterios de temporalidad y competencia, de acuerdo a la información consumida del web service del  aplicativo externo VIVANTO, el cual es fuente principal de la información para el proceso de evaluación. _x000a_3. Verificar si los criterios de otorgar ayuda humanitaria se cumplen, arrojando el resultado de la evaluación con un no procede para el otorgamiento, generando el acta de evaluación con el resultado._x000a_4. Generar la tasación de manera automática, validando la caracterización del sistema familiar, sus necesidades especiales y la cantidad de integrantes. _x000a__x000a__x000a__x000a__x000a__x000a__x000a__x000a__x000a__x000a__x000a__x000a__x000a__x000a__x000a__x000a__x000a__x000a__x000a__x000a__x000a_________________x000a__x000a__x000a__x000a__x000a__x000a__x000a__x000a__x000a__x000a__x000a_"/>
    <s v="- Director de Reparación Integral _x000a__x000a__x000a__x000a__x000a__x000a__x000a__x000a__x000a__x000a__x000a__x000a__x000a__x000a__x000a__x000a__x000a__x000a__x000a__x000a__x000a_________________x000a__x000a__x000a__x000a__x000a__x000a__x000a__x000a__x000a__x000a__x000a_"/>
    <s v="- Controles preventivos automáticos implementados en el sistema de información de víctimas de Bogotá - SIVIC_x000a__x000a__x000a__x000a__x000a__x000a__x000a__x000a__x000a__x000a__x000a__x000a__x000a__x000a__x000a__x000a__x000a__x000a__x000a__x000a__x000a_________________x000a__x000a__x000a__x000a__x000a__x000a__x000a__x000a__x000a__x000a__x000a_"/>
    <s v="01/02/2023_x000a__x000a__x000a__x000a__x000a__x000a__x000a__x000a__x000a__x000a__x000a__x000a__x000a__x000a__x000a__x000a__x000a__x000a__x000a__x000a__x000a_________________x000a__x000a__x000a__x000a__x000a__x000a__x000a__x000a__x000a__x000a__x000a_"/>
    <s v="31/03/2023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presunto hecho de Posibilidad de afectación económica (o presupuestal) por desviación de recursos públicos destinados a la atención de ayuda humanitaria inmediata, debido a decisiones ajustadas a intereses propios o de terceros para obtener beneficios no autorizados durante la evaluación del otorgamiento dirigido a la población víctima del conflicto armado que llega o reside a la ciudad de Bogotá D.C. al operador disciplinario, y a la Oficina Asesora de Planeación en el informe de monitoreo en caso que tenga fallo._x000a_- Si el conocimiento de la situación es inmediata, _x000a_1. Comunicarse con el apoyo de la supervisión del operador de la AHÍ (Según sea el caso) y detener temporalmente la entrega._x000a_2. Realizar nueva evaluación de vulnerabilidad por parte de otro profesional; Si no aplica, se realiza revocatoria directa del otorgamiento inicial._x000a_- Si el conocimiento de la situación es espaciado en el Tiempo:_x000a_1. Solicitar información sobre lo ocurrido al profesional que otorga, al que revisa y al que aprueba la medida sobre lo sucedido._x000a_2. activar ruta con el equipo jurídico de la OACPVR, con el fin de realizar el análisis del caso y gestionar las acciones según concepto jurídico_x000a__x000a__x000a__x000a__x000a__x000a__x000a_- Actualizar el mapa de riesgos Paz, Víctimas y Reconciliación"/>
    <s v="- Jefe de Oficina Alta Consejería de Paz, Víctimas y Reconciliación_x000a_- Profesional Universitario y/o especializado Oficina Alta Consejería de Paz, Victimas y Reconciliación_x000a_- Profesional Universitario y/o especializado Oficina Alta Consejería de Paz, Victimas y Reconciliación_x000a__x000a__x000a__x000a__x000a__x000a__x000a_- Jefe de Oficina Alta Consejería de Paz, Víctimas y Reconciliación"/>
    <s v="- Notificación realizada del presunto hecho de Posibilidad de afectación económica (o presupuestal) por desviación de recursos públicos destinados a la atención de ayuda humanitaria inmediata, debido a decisiones ajustadas a intereses propios o de terceros para obtener beneficios no autorizados durante la evaluación del otorgamiento dirigido a la población víctima del conflicto armado que llega o reside a la ciudad de Bogotá D.C. al operador disciplinario, y reporte de monitoreo a la Oficina Asesora de Planeación en caso que el riesgo tenga fallo definitivo._x000a_- Comunicación del caso con el operador. (Correo electrónico)_x000a_- Comunicación del caso con el operador. (Correo electrónico)_x000a__x000a__x000a__x000a__x000a__x000a__x000a_- Mapa de riesgo  Paz, Víctimas y Reconciliación, actualizado."/>
    <d v="2019-01-31T00:00:00"/>
    <s v="Identificación del riesgo_x000a_Análisis antes de controles_x000a_Análisis de controles_x000a_Análisis después de controles_x000a_Tratamiento del riesgo"/>
    <s v="Creación del riesgo."/>
    <d v="2019-05-14T00:00:00"/>
    <s v="Identificación del riesgo_x000a_Análisis antes de controles_x000a_Análisis de controles_x000a_Análisis después de controles_x000a_Tratamiento del riesgo"/>
    <s v="Se realizó el análisis de probabilidad por frecuencia y por tanto se redujo la valoración del riesgo antes de controles_x000a_Se realizó el análisis de probabilidad por frecuencia y por tanto se redujo la valoración del riesgo antes de controles_x000a_Se determinó el impacto del riesgo por medio de la encuesta con enfoque de corrupción_x000a_Se adicionaron como controles detectivos, las auditorías de gestión y calidad realizadas por Control Interno_x000a_Se modificó el control preventivo asociado al riesgo, de acuerdo con ajuste realizado en el procedimiento respectivo_x000a_Se planteó una nueva acción para tratar el riesgo y se estableció plan de contingencia"/>
    <d v="2019-10-21T00:00:00"/>
    <s v="_x000a_Análisis antes de controles_x000a__x000a__x000a_Tratamiento del riesgo"/>
    <s v="Se adicionaron nuevas evidencias que respaldan la no materialización del riesgo, manteniendo la valoración inicial._x000a_Se establece la acción de tratamiento para incluir un control detectivo adicional en el procedimiento &quot;Otorgar ayuda y atención humanitaria inmediata&quot;"/>
    <d v="2020-03-06T00:00:00"/>
    <s v="Identificación del riesgo_x000a_Análisis antes de controles_x000a_Análisis de controles_x000a__x000a_Tratamiento del riesgo"/>
    <s v="Se identifica el proyecto de inversión que posiblemente se puede ver afectado por el riesgo._x000a_Para cada uno de los efectos (consecuencias) se identifican las perspectivas._x000a_Se identifican las perspectivas de impacto para el riesgo._x000a_Se definió una nueva actividad de control frente a la probabilidad para el riesgo de gestión._x000a_Se definió una nueva actividad para fortalecer la gestión del riesgo según la valoración._x000a_Las acciones ejecutadas en la vigencia anterior fueron eliminadas del mapa de riesgos."/>
    <d v="2020-09-01T00:00:00"/>
    <s v="_x000a__x000a_Análisis de controles_x000a__x000a_"/>
    <s v="Se retira el proyecto 1156 &quot;Bogotá Mejor para las Víctimas, la Paz y la reconciliación&quot; y se incluye el nuevo proyecto 7871 &quot;Construcción de Bogotá-región como territorio de paz para las víctimas y la reconciliación&quot; asociado al proceso._x000a_Se retiran los dos controles detectivos transversales asociados a los procedimientos de &quot;Auditorías internas de gestión&quot; y &quot;Auditorias internas de calidad&quot; y se identificó un control detectivo propio para el proceso."/>
    <d v="2020-12-03T00:00:00"/>
    <s v="_x000a__x000a__x000a__x000a_Tratamiento del riesgo"/>
    <s v="Se definen acciones de tratamiento a 2021."/>
    <d v="2021-02-19T00:00:00"/>
    <s v="_x000a__x000a__x000a_Análisis después de controles_x000a_Tratamiento del riesgo"/>
    <s v="Adicionalmente se modificó el nombre utilizado como soporte a &quot;Matriz de seguimiento AHI (mes) y correo electrónico&quot; en la evidencia de los controles._x000a_Se retiró la acción de tratamiento 50 de 2020 debido al cumplimiento de su término._x000a_Se creó acción AP 17 del 2021 como parte del tratamiento del riesgo."/>
    <d v="2021-12-15T00:00:00"/>
    <s v="Identificación del riesgo_x000a_Análisis antes de controles_x000a_Análisis de controles_x000a_Análisis después de controles_x000a_Tratamiento del riesgo"/>
    <s v="Se actualiza el contexto de la gestión del proceso._x000a_Se ajusta la identificación del riesgo_x000a_Se define la probabilidad por exposición._x000a_Se ajustó la calificación del impacto._x000a_Se ajustó la redacción y evaluación de los controles según los criterios definidos._x000a_Se incluyeron los controles correctivos._x000a_Se ajustaron las acciones de contingencia._x000a_Se formulo acción de tratamiento"/>
    <d v="2022-12-09T00:00:00"/>
    <s v="Identificación del riesgo_x000a__x000a_Análisis de controles_x000a__x000a_Tratamiento del riesgo"/>
    <s v="Se ajustan los controles, de acuerdo a la actualización del procedimiento_x000a_Se actualiza el nombre del proceso al cual esta asociado el riesgo._x000a_Se formula la acción de tratamiento a 2023"/>
    <s v=""/>
    <s v="_x000a__x000a__x000a__x000a_"/>
    <s v=""/>
    <s v=""/>
    <s v="_x000a__x000a__x000a__x000a_"/>
    <s v=""/>
    <s v=""/>
    <s v="_x000a__x000a__x000a__x000a_"/>
    <s v=""/>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0">
  <r>
    <s v="Control Disciplinario"/>
    <s v="Adelantar los procesos disciplinarios contra los(as) servidores(as) y ex servidores(/as) de la Secretaría General de la Alcaldía Mayor de Bogotá D.C., y prevenir las conductas disciplinarias, mediante la aplicación de las normas vigentes en materia disciplinaria y el desarrollo de la estrategia preventiva, con el fin de determinar la posible responsabilidad disciplinaria emitiendo bien sea un fallo sancionatorio o absolutorio, o un auto de archivo, y evitar la ocurrencia de faltas disciplinarias por parte de estos."/>
    <s v="Inicia con la recepción, registro y revisión de la queja disciplinaria, informe de servidor público u otro medio que amerite credibilidad, y con la elaboración de la estrategia preventiva, continúa con el desarrollo de las etapas procesales pertinentes consagradas en la norma vigente en materia disciplinaria, y la ejecución de las acciones preventivas, termina con la decisión disciplinaria que corresponda, el archivo físico del expediente en el archivo de gestión, y seguimiento a la implementación de la estrategia preventiva."/>
    <s v="Oficina de Control Disciplinario Interno y Oficina Jurídica"/>
    <s v="Evaluación"/>
    <s v="Adelantar los procesos disciplinarios en etapa de instrucción_x000a_Adelantar los procesos disciplinarios en etapa de juzgamiento ordinario o verbal_x000a_Adelantar los procesos disciplinarios en etapa de segunda instancia_x000a_Adelantar los procesos disciplinarios según el procedimiento ordinario (Ley 734 de 2002)"/>
    <n v="113"/>
    <s v="EYADP-C006"/>
    <s v="Posibilidad de afectación reputacional por sanción de un ente de control u otro ente regulador en materia disciplinaria, debido a decisiones ajustadas a intereses propios o de terceros al evaluar y tramitar los procesos disciplinarios, que genere la configuración y decreto de la prescripción y/o caducidad en beneficio de un tercero"/>
    <x v="0"/>
    <s v="Ejecución y administración de procesos"/>
    <s v="No"/>
    <s v="- Alta rotación de personal generando retrasos en la curva de aprendizaje y represamiento de trámites._x000a_- Dificultades en la transferencia de conocimiento entre los servidores que se vinculan y retiran de la entidad._x000a_- Presentarse una situación de conflicto de interés y no manifestarlo._x000a_- Presentarse una situación de conflicto de interés y no manifestarlo. Dificultad en la implementación de la normatividad disciplinaria por modificación de legislación._x000a__x000a__x000a__x000a__x000a__x000a_"/>
    <s v="- Presiones o motivaciones individuales, sociales o colectivas que inciten a realizar conductas contrarias al deber ser._x000a_- Presión o exigencias por parte de personas interesadas o motivación individual en el resultado del proceso disciplinario._x000a__x000a__x000a__x000a__x000a__x000a__x000a__x000a_"/>
    <s v="- Configuración y decreto de la prescripción y/o caducidad de la acción disciplinaria._x000a_- Daño a la imagen institucional por impunidad disciplinaria._x000a_- Investigación disciplinaria por parte del ente de control correspondiente por eventual impunidad disciplinaria._x000a__x000a__x000a__x000a__x000a__x000a__x000a_"/>
    <s v="3. Consolidar una gestión pública eficiente, a través del desarrollo de capacidades institucionales, para contribuir a la generación de valor público."/>
    <s v="- -- Ningún trámite y/o procedimiento administrativo_x000a__x000a_"/>
    <s v="- Todos los procesos en el Sistema de Gestión de Calidad_x000a__x000a__x000a__x000a_"/>
    <s v="Sin asociación"/>
    <s v="- No aplica_x000a__x000a__x000a__x000a_"/>
    <s v="Muy baja (1)"/>
    <n v="0.2"/>
    <s v="Leve (1)"/>
    <s v="Moderado (3)"/>
    <s v="Moderado (3)"/>
    <s v="Leve (1)"/>
    <s v="Menor (2)"/>
    <s v="Menor (2)"/>
    <s v="Mayor (4)"/>
    <n v="0.8"/>
    <s v="Alto"/>
    <s v="El proceso estima que el riesgo se ubica en una zona alta, debido a que el riesgo no se ha materializado en los últimos cuatro años, sin embargo, ante su materialización, podrían presentarse los efectos significativos, señalados en la encuesta del Departamento Administrativo de la Función Pública."/>
    <s v="- 1 El Procedimiento Proceso Disciplinario Ordinario 2210113-PR-007 indica que el(la) Jefe de Oficina de Control Interno Disciplinario, autorizado(a) por Resolución 160 de 2019 - Manual Específico de Funciones y Competencias Laborales, mensualmente verifica durante los Subcomités de Autocontrol los procesos disciplinarios que están próximos a vencer su etapa procesal y los procesos disciplinarios que a la fecha se encuentren con los términos vencidos. La(s) fuente(s) de información utilizadas es(son) la información que reposa en la base de datos de los expedientes a cargo de la Oficina de Control Interno Disciplinario. En caso de evidenciar observaciones, desviaciones o diferencias, emite directrices al profesional asignado frente a la necesidad de dar cumplimiento a: a. Actualizar el Sistema de Información Disciplinario en cada uno de los expedientes disciplinarios; b. Llevar en debida forma los expedientes disciplinarios; c. Custodiar el expediente disciplinario a cargo de cada servidor de la dependencia; d. Términos procesales en cada una de las etapas del proceso disciplinario y e. Evacuar o dar prioridad a los procesos que a la fecha se encuentren vencidos, dando prioridad a la proyección de la correspondiente actuación procesal. De lo contrario, informa al profesional asignado la conformidad mediante el Acta del Subcomité de Autocontrol, de cumplimiento de la actuación procesal._x000a_- 2 El procedimiento Proceso Disciplinario Verbal  2210113-PR-008 indica que el(la) Jefe de Oficina de Control Interno Disciplinario, autorizado(a) por Resolución 160 de 2019 -  Manual Específico de Funciones y Competencias Laborales, mensualmente  verifica durante los Subcomités de Autocontrol los procesos disciplinarios que están próximos a vencer su etapa procesal y los procesos disciplinarios que a la fecha se encuentren con los términos vencidos. La(s) fuente(s) de información utilizadas es(son) la información que reposa en la base de datos de los expedientes a cargo de la Oficina de Control Interno Disciplinario. En caso de evidenciar observaciones, desviaciones o diferencias, emite directrices al profesional asignado frente a la necesidad de dar cumplimiento a: a. Actualizar el Sistema de Información Disciplinario en cada uno de los expedientes disciplinarios; b. Llevar en debida forma los expedientes disciplinarios; c. Custodiar el expediente disciplinario a cargo de cada servidor de la dependencia; d. Términos procesales en cada una de las etapas del proceso disciplinario y e. Evacuar o dar prioridad a los procesos que a la fecha se encuentren vencidos, dando prioridad a la proyección de la correspondiente audiencia. De lo contrario, informa al profesional asignado la conformidad mediante el Acta del Subcomité de Autocontrol, de cumplimiento de la actuación procesal._x000a_- 3 El Procedimiento Proceso Disciplinario Ordinario 2210113-PR-007 indica que el(la) Jefe de Oficina de Control Interno Disciplinario, autorizado(a) por Resolución 160 de 2019 - Manual Específico de Funciones y Competencias Laborales, mensualmente verifica durante los Subcomités de Autocontrol los procesos disciplinarios que están próximos a vencer su etapa procesal y los procesos disciplinarios que a la fecha se encuentren con los términos vencidos. La(s) fuente(s) de información utilizadas es(son) la información que reposa en la base de datos de los expedientes a cargo de la Oficina de Control Interno Disciplinario. En caso de evidenciar observaciones, desviaciones o diferencias, emite directrices al profesional asignado frente a la necesidad de dar cumplimiento a: a. Actualizar el Sistema de Información Disciplinario en cada uno de los expedientes disciplinarios; b. Llevar en debida forma los expedientes disciplinarios; c. Custodiar el expediente disciplinario a cargo de cada servidor de la dependencia; d. Términos procesales en cada una de las etapas del proceso disciplinario y e. Evacuar o dar prioridad a los procesos que a la fecha se encuentren vencidos, dando prioridad a la proyección de la correspondiente actuación procesal. De lo contrario, informa al profesional asignado la conformidad mediante el Acta del Subcomité de Autocontrol, de cumplimiento de la actuación procesal._x000a_- 4 El procedimiento Proceso Disciplinario Verbal  2210113-PR-008 indica que el(la) Jefe de Oficina de Control Interno Disciplinario, autorizado(a) por Resolución 160 de 2019 -  Manual Específico de Funciones y Competencias Laborales, mensualmente  verifica durante los Subcomités de Autocontrol los procesos disciplinarios que están próximos a vencer su etapa procesal y los procesos disciplinarios que a la fecha se encuentren con los términos vencidos. La(s) fuente(s) de información utilizadas es(son) la información que reposa en la base de datos de los expedientes a cargo de la Oficina de Control Interno Disciplinario. En caso de evidenciar observaciones, desviaciones o diferencias, emite directrices al profesional asignado frente a la necesidad de dar cumplimiento a: a. Actualizar el Sistema de Información Disciplinario en cada uno de los expedientes disciplinarios; b. Llevar en debida forma los expedientes disciplinarios; c. Custodiar el expediente disciplinario a cargo de cada servidor de la dependencia; d. Términos procesales en cada una de las etapas del proceso disciplinario y e. Evacuar o dar prioridad a los procesos que a la fecha se encuentren vencidos, dando prioridad a la proyección de la correspondiente audiencia. De lo contrario, informa al profesional asignado la conformidad mediante el Acta del Subcomité de Autocontrol, de cumplimiento de la actuación procesal._x000a_- 5 El procedimiento Aplicación de la Etapa de Instrucción 4205000-PR-385, actividad 33 indica que el(la) Jefe de la Oficina de Control Disciplinario Interno, autorizado(a) por el Manual Específico de Funciones y Competencias Laborales, mensualmente durante los Subcomités de Autocontrol y reuniones de seguimiento con cada profesional, verifica el estado de las actuaciones disciplinarias teniendo en cuenta: a) Procesos disciplinarios que están próximos a vencer;  b) Procesos disciplinarios que a la fecha se encuentren con los términos vencidos; c) Términos procesales en cada una de las etapas del proceso disciplinario; d) Llevar en debida forma los expedientes disciplinarios; e) Custodiar los expedientes disciplinarios;  f) Actualización en el Sistema de Información Distrital Disciplinario en cada uno de los expedientes disciplinarios; g) Actualización en el aplicativo OCDI de los expedientes disciplinarios. La(s) fuente(s) de información utilizadas es(son) los procesos disciplinarios, el Sistema de Información Distrital Disciplinario - SID y el aplicativo OCDI de reporte de actos procesales. En caso de evidenciar observaciones, desviaciones o diferencias, indica al profesional las acciones a tomar, quedando registradas en el acta. De lo contrario, indica al profesional el cumplimiento de los aspectos revisados en la reunión, quedando registradas en el acta._x000a_- 6 El procedimiento Aplicación de la Etapa de Instrucción 4205000-PR-385, actividad 33 indica que el(la) Jefe de la Oficina de Control Disciplinario Interno, autorizado(a) por el Manual Específico de Funciones y Competencias Laborales, mensualmente durante los Subcomités de Autocontrol y reuniones de seguimiento con cada profesional, verifica el estado de las actuaciones disciplinarias teniendo en cuenta: a) Procesos disciplinarios que están próximos a vencer;  b) Procesos disciplinarios que a la fecha se encuentren con los términos vencidos; c) Términos procesales en cada una de las etapas del proceso disciplinario; d) Llevar en debida forma los expedientes disciplinarios; e) Custodiar los expedientes disciplinarios;  f) Actualización en el Sistema de Información Distrital Disciplinario en cada uno de los expedientes disciplinarios; g) Actualización en el aplicativo OCDI de los expedientes disciplinarios. La(s) fuente(s) de información utilizadas es(son) los procesos disciplinarios, el Sistema de Información Distrital Disciplinario - SID y el aplicativo OCDI de reporte de actos procesales. En caso de evidenciar observaciones, desviaciones o diferencias, indica al profesional las acciones a tomar, quedando registradas en el acta. De lo contrario, indica al profesional el cumplimiento de los aspectos revisados en la reunión, quedando registradas en el acta._x000a_- 7 El procedimiento Aplicación de la Etapa de Juzgamiento juicio ordinario 4205000-PR-387, en su actividad 38 indica que el (la) Jefe de la Oficina Jurídica, autorizado(a) por el Manual de Funciones, cada vez que realiza seguimiento a la actuación disciplinaria verifica en cada uno de los expedientes disciplinarios, los términos procesales, la actualización en el Sistema de Información Distrital Disciplinario y en el Sistema de Información OCDI y las decisiones emitidas dentro del proceso disciplinario adelantados en juicio ordinario. La(s) fuente(s) de información utilizadas es(son) el Acta de Subcomité de Autocontrol con observaciones y/o conformidad al estado de las actuaciones disciplinarias. En caso de evidenciar observaciones, desviaciones o diferencias, relacionados con lo anterior, se indica al profesional asignado las acciones a tomar, quedando registradas en el acta. De lo contrario, se indica al profesional asignado el cumplimiento de los aspectos revisados en la reunión, quedando registradas en el acta._x000a_- 8 El procedimiento Aplicación de la Etapa de Juzgamiento juicio ordinario 4205000-PR-387, en su actividad 38 indica que el (la) Jefe de la Oficina Jurídica, autorizado(a) por el Manual de Funciones, cada vez que realiza seguimiento a la actuación disciplinaria verifica en cada uno de los expedientes disciplinarios, los términos procesales, la actualización en el Sistema de Información Distrital Disciplinario y en el Sistema de Información OCDI y las decisiones emitidas dentro del proceso disciplinario adelantados en juicio ordinario. La(s) fuente(s) de información utilizadas es(son) el Acta de Subcomité de Autocontrol con observaciones y/o conformidad al estado de las actuaciones disciplinarias. En caso de evidenciar observaciones, desviaciones o diferencias, relacionados con lo anterior, se indica al profesional asignado las acciones a tomar, quedando registradas en el acta. De lo contrario, se indica al profesional asignado el cumplimiento de los aspectos revisados en la reunión, quedando registradas en el acta._x000a_- 9 El procedimiento Aplicación de la Etapa de Juzgamiento juicio verbal 4205000-PR-388, en su actividad 14 indica que el (la) Jefe de la Oficina Jurídica, autorizado(a) por el Manual de Funciones, cada vez que realiza seguimiento a la actuación disciplinaria verifica en cada uno de los expedientes disciplinarios, los términos procesales, la actualización en el Sistema de Información Distrital Disciplinario y en el Sistema de Información OCDI y las decisiones emitidas dentro del proceso disciplinario adelantados en juicio verbal. La(s) fuente(s) de información utilizadas es(son) el Acta de Subcomité de Autocontrol con observaciones y/o conformidad al estado de las actuaciones disciplinarias. En caso de evidenciar observaciones, desviaciones o diferencias, relacionados con lo anterior, se indica al profesional asignado las acciones a tomar, quedando registradas en el acta. De lo contrario, se indica al profesional asignado el cumplimiento de los aspectos revisados en la reunión, quedando registradas en el acta._x000a_- 10 El procedimiento Aplicación de la Etapa de Juzgamiento juicio verbal 4205000-PR-388, en su actividad 14 indica que el (la) Jefe de la Oficina Jurídica, autorizado(a) por el Manual de Funciones, cada vez que realiza seguimiento a la actuación disciplinaria verifica en cada uno de los expedientes disciplinarios, los términos procesales, la actualización en el Sistema de Información Distrital Disciplinario y en el Sistema de Información OCDI y las decisiones emitidas dentro del proceso disciplinario adelantados en juicio verbal. La(s) fuente(s) de información utilizadas es(son) el Acta de Subcomité de Autocontrol con observaciones y/o conformidad al estado de las actuaciones disciplinarias. En caso de evidenciar observaciones, desviaciones o diferencias, relacionados con lo anterior, se indica al profesional asignado las acciones a tomar, quedando registradas en el acta. De lo contrario, se indica al profesional asignado el cumplimiento de los aspectos revisados en la reunión, quedando registradas en el acta._x000a__x000a__x000a__x000a__x000a__x000a__x000a__x000a__x000a__x000a_"/>
    <s v="- Documentado_x000a_- Documentado_x000a_- Documentado_x000a_- Documentado_x000a_- Documentado_x000a_- Documentado_x000a_- Documentado_x000a_- Documentado_x000a_- Documentado_x000a_- Documentado_x000a__x000a__x000a__x000a__x000a__x000a__x000a__x000a__x000a__x000a_"/>
    <s v="- Continua_x000a_- Continua_x000a_- Continua_x000a_- Continua_x000a_- Continua_x000a_- Continua_x000a_- Continua_x000a_- Continua_x000a_- Continua_x000a_- Continua_x000a__x000a__x000a__x000a__x000a__x000a__x000a__x000a__x000a__x000a_"/>
    <s v="- Con registro_x000a_- Con registro_x000a_- Con registro_x000a_- Con registro_x000a_- Con registro_x000a_- Con registro_x000a_- Con registro_x000a_- Con registro_x000a_- Con registro_x000a_- Con registro_x000a__x000a__x000a__x000a__x000a__x000a__x000a__x000a__x000a__x000a_"/>
    <s v="- Preventivo_x000a_- Preventivo_x000a_- Detectivo_x000a_- Detectivo_x000a_- Preventivo_x000a_- Detectivo_x000a_- Preventivo_x000a_- Detectivo_x000a_- Preventivo_x000a_- Detectivo_x000a__x000a__x000a__x000a__x000a__x000a__x000a__x000a__x000a__x000a_"/>
    <s v="25%_x000a_25%_x000a_15%_x000a_15%_x000a_25%_x000a_15%_x000a_25%_x000a_15%_x000a_25%_x000a_15%_x000a__x000a__x000a__x000a__x000a__x000a__x000a__x000a__x000a__x000a_"/>
    <s v="- Manual_x000a_- Manual_x000a_- Manual_x000a_- Manual_x000a_- Manual_x000a_- Manual_x000a_- Manual_x000a_- Manual_x000a_- Manual_x000a_- Manual_x000a__x000a__x000a__x000a__x000a__x000a__x000a__x000a__x000a__x000a_"/>
    <s v="15%_x000a_15%_x000a_15%_x000a_15%_x000a_15%_x000a_15%_x000a_15%_x000a_15%_x000a_15%_x000a_15%_x000a__x000a__x000a__x000a__x000a__x000a__x000a__x000a__x000a__x000a_"/>
    <s v="40%_x000a_40%_x000a_30%_x000a_30%_x000a_40%_x000a_30%_x000a_40%_x000a_30%_x000a_40%_x000a_30%_x000a__x000a__x000a__x000a__x000a__x000a__x000a__x000a__x000a__x000a_"/>
    <s v="- 1 El mapa de riesgos del proceso de Control Disciplinario indica que el Jefe de la Oficina de Control  Disciplinario Interno, autorizado(a) por el Manual Específico de Funciones y Competencias Laborales, cada vez que se identifique la materialización del riesgo, adelanta las actuaciones disciplinarias pertinentes en contra del funcionario que dio lugar a la configuración de la prescripción y/o caducidad._x000a_- 2 El mapa de riesgos del proceso de Control Disciplinario indica que el Jefe de la Oficina de Control Disciplinario Interno, Jefe de la Oficina Jurídica y/o Despacho de la Secretaría General, según corresponda, autorizado(a) por el Manual Específico de Funciones y Competencias Laborales, cada vez que se identifique la materialización del riesgo, reasigna el expediente disciplinario a otro profesional de la Oficina de Control Disciplinario Interno, Oficina Jurídica y/o Despacho de la Secretaría General, con el fin de tramitar las actuaciones derivadas de la declaratoria de prescripción y/o caducidad._x000a__x000a__x000a__x000a__x000a__x000a__x000a__x000a_"/>
    <s v="- Documentado_x000a_- Documentado_x000a__x000a__x000a__x000a__x000a__x000a__x000a__x000a_"/>
    <s v="- Continua_x000a_- Continua_x000a__x000a__x000a__x000a__x000a__x000a__x000a__x000a_"/>
    <s v="- Con registro_x000a_- Con registro_x000a__x000a__x000a__x000a__x000a__x000a__x000a__x000a_"/>
    <s v="- Correctivo_x000a_- Correctivo_x000a__x000a__x000a__x000a__x000a__x000a__x000a__x000a_"/>
    <s v="10%_x000a_10%_x000a__x000a__x000a__x000a__x000a__x000a__x000a__x000a_"/>
    <s v="- Manual_x000a_- Manual_x000a__x000a__x000a__x000a__x000a__x000a__x000a__x000a_"/>
    <s v="15%_x000a_15%_x000a__x000a__x000a__x000a__x000a__x000a__x000a__x000a_"/>
    <s v="25%_x000a_25%_x000a__x000a__x000a__x000a__x000a__x000a__x000a__x000a_"/>
    <s v="Muy baja (1)"/>
    <n v="2.6138246399999999E-3"/>
    <s v="Mayor (4)"/>
    <n v="0.8"/>
    <s v="Alto"/>
    <s v="El proceso estima que el riesgo se ubica en una zona alta, debido a que los controles establecidos son los adecuados y la calificación de los criterios es satisfactoria, ubicando el riesgo en la escala de probabilidad mas baja, y ante su materialización, podrían disminuirse los efectos, aplicando las acciones de contingencia, sin embargo, el impacto no disminuye en riesgos de corrupción."/>
    <s v="Reducir"/>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 PA230-028-554 Definir e implementar una estrategia de divulgación, en materia preventiva disciplinaria, dirigida a los funcionarios y colaboradores de la Secretaría General._x000a_- PA230-028-555 Realizar informes cuatrimestrales sobre acciones preventivas y materialización de riesgos de corrupción, que contengan los riesgos de esta naturaleza susceptibles de materializarse o presentados, así como las denuncias de posibles actos de corrupción recibidas en el periodo._x000a__x000a__x000a__x000a__x000a__x000a__x000a__x000a__x000a_________________x000a__x000a__x000a__x000a__x000a__x000a__x000a__x000a__x000a__x000a__x000a_"/>
    <s v="- Jefe de la Oficina de Control Disciplinario Interno_x000a_- Jefe de la Oficina de Control Disciplinario Interno_x000a__x000a__x000a__x000a__x000a__x000a__x000a__x000a__x000a_________________x000a__x000a__x000a__x000a__x000a__x000a__x000a__x000a__x000a__x000a__x000a_"/>
    <s v="- Estrategia de divulgación definida e implementada._x000a_- Informes cuatrimestrales sobre acciones preventivas, materialización de riesgos de corrupción y denuncias de posibles actos de corrupción recibidas en el período._x000a__x000a__x000a__x000a__x000a__x000a__x000a__x000a__x000a_________________x000a__x000a__x000a__x000a__x000a__x000a__x000a__x000a__x000a__x000a__x000a_"/>
    <s v="13/02/2023_x000a_01/04/2023_x000a__x000a__x000a__x000a__x000a__x000a__x000a__x000a__x000a_________________x000a__x000a__x000a__x000a__x000a__x000a__x000a__x000a__x000a__x000a__x000a_"/>
    <s v="30/11/2023_x000a_31/12/2023_x000a__x000a__x000a__x000a__x000a__x000a__x000a__x000a__x000a_________________x000a__x000a__x000a__x000a__x000a__x000a__x000a__x000a__x000a__x000a__x000a_"/>
    <s v="- Reportar el presunto hecho de Posibilidad de afectación reputacional por sanción de un ente de control u otro ente regulador en materia disciplinaria, debido a decisiones ajustadas a intereses propios o de terceros al evaluar y tramitar los procesos disciplinarios, que genere la configuración y decreto de la prescripción y/o caducidad en beneficio de un tercero al operador disciplinario, y a la Oficina Asesora de Planeación en el informe de monitoreo en caso que tenga fallo._x000a_- Adelantar las actuaciones disciplinarias pertinentes en contra del funcionario que dio lugar a la configuración de la prescripción y/o caducidad._x000a_- Reasignar el expediente disciplinario a otro profesional de la Oficina de Control Disciplinario Interno, Oficina Jurídica o Despacho de la Secretaría General, según corresponda, con el fin de tramitar las actuaciones derivadas de la declaratoria de prescripción y/o caducidad._x000a__x000a__x000a__x000a__x000a__x000a__x000a_- Actualizar el mapa de riesgos Control Disciplinario"/>
    <s v="- Oficina de Control Disciplinario Interno y Oficina Jurídica_x000a_- Jefe Oficina de Control Disciplinario Interno_x000a_- Jefe de la Oficina de Control Disciplinario Interno, Jefe de la Oficina Jurídica y/o Despacho de la Secretaría General_x000a__x000a__x000a__x000a__x000a__x000a__x000a_- Oficina de Control Disciplinario Interno y Oficina Jurídica"/>
    <s v="- Notificación realizada del presunto hecho de Posibilidad de afectación reputacional por sanción de un ente de control u otro ente regulador en materia disciplinaria, debido a decisiones ajustadas a intereses propios o de terceros al evaluar y tramitar los procesos disciplinarios, que genere la configuración y decreto de la prescripción y/o caducidad en beneficio de un tercero al operador disciplinario, y reporte de monitoreo a la Oficina Asesora de Planeación en caso que el riesgo tenga fallo definitivo._x000a_- Investigación disciplinaria en contra del funcionario que dio lugar a la configuración de la prescripción y/o caducidad._x000a_- Acta de reparto reasignando el expediente disciplinario a otro profesional, autos y comunicaciones de las actuaciones derivadas de la declaratoria de prescripción y/o caducidad._x000a__x000a__x000a__x000a__x000a__x000a__x000a_- Mapa de riesgo  Control Disciplinario, actualizado."/>
    <d v="2018-09-10T00:00:00"/>
    <s v="Identificación del riesgo_x000a_Análisis antes de controles_x000a_Análisis de controles_x000a_Análisis después de controles_x000a_Tratamiento del riesgo"/>
    <s v="Identificación del riesgo "/>
    <d v="2019-05-08T00:00:00"/>
    <s v="Identificación del riesgo_x000a_Análisis antes de controles_x000a_Análisis de controles_x000a_Análisis después de controles_x000a_Tratamiento del riesgo"/>
    <s v="Se cambió el enfoque del riesgo, se encontraba dentro de los riesgos de gestión, ahora está dentro de los riesgos de corrupción del proceso_x000a_Se analizan y se ajustan causas internas y externas de acuerdo a las fortalezas, oportunidades, debilidades y amenazas identificadas por el proceso y de acuerdo al nuevo enfoque del riesgo._x000a_Se analiza y realiza la nueva evaluación de frecuencia e impacto de acuerdo al nuevo enfoque del riesgo y conforme a la nueva herramienta de gestión de riesgos_x000a_Se incluyeron nuevas actividades de control que implican la actualización de los dos procedimientos: Procedimiento Proceso Verbal Disciplinario y Procedimiento Proceso Ordinario Disciplinario, lo cual está contenido en la Acción de mejora No. 4_x000a_Se incluyó plan de contingencia para el riesgo"/>
    <d v="2019-10-25T00:00:00"/>
    <s v="_x000a__x000a_Análisis de controles_x000a__x000a_Tratamiento del riesgo"/>
    <s v="Se corrige error en la descripción de los controles teniendo en cuenta que no se identificó el procedimiento que lo contiene, además de que el control no puede ser preventivo y correctivo a la vez, por tanto, se elimina la información incompleta que quedó como control detectivo en el mapa de riesgos inicial._x000a_Se ajusta la información relacionada con la acción de mejora No. 4 de acuerdo con lo registrado en el aplicativo del SIG._x000a_Las acciones formuladas para fortalecer los controles se trasladan al campo de acciones por valoración"/>
    <d v="2020-03-05T00:00:00"/>
    <s v="Identificación del riesgo_x000a_Análisis antes de controles_x000a__x000a__x000a_Tratamiento del riesgo"/>
    <s v="Se actualiza el contexto de la gestión del proceso._x000a_Se analizan los proyectos de inversión que posiblemente se afecten con la materialización del riesgo._x000a_Se revisó y ajustó la información de causas internas, externas y efectos._x000a_Se ajustó la calificación de la encuesta para corrupción manteniendo el mismo impacto._x000a_Se calificó el impacto por perspectivas._x000a_Se establecen acciones de tratamiento a 2020 producto de la valoración después de controles."/>
    <d v="2020-08-31T00:00:00"/>
    <s v="Identificación del riesgo_x000a__x000a_Análisis de controles_x000a__x000a_"/>
    <s v="Se ajusta la tipología del riesgo pasando de operativo a cumplimiento._x000a_Se suprimen los controles detectivos institucionales, asociados con la realización de auditorías internas de gestión y de calidad, y se incluyen controles propios del proceso."/>
    <d v="2020-12-02T00:00:00"/>
    <s v="_x000a__x000a__x000a__x000a_Tratamiento del riesgo"/>
    <s v="Se define la propuesta de acciones de tratamiento a ejecutar durante la vigencia 2021."/>
    <d v="2021-02-18T00:00:00"/>
    <s v="Identificación del riesgo_x000a__x000a__x000a__x000a_Tratamiento del riesgo"/>
    <s v="Se indica que el riesgo no tiene proyectos de inversión  vigentes asociados_x000a_Se incluye la acción preventiva # 21, según el aplicativo _x000a_"/>
    <d v="2021-04-07T00:00:00"/>
    <s v="_x000a__x000a_Análisis de controles_x000a__x000a_Tratamiento del riesgo"/>
    <s v="Se modificó la totalidad de las actividades de control en cuanto a su diseño, teniendo en cuenta la actualización de los procedimientos Proceso Ordinario Disciplinario 2210113-PR-007 y Proceso Disciplinario Verbal  2210113-PR-008._x000a_Se reprograma la acción de tratamiento de tipo preventiva #21, relacionada con la modificación de los procedimientos Proceso Ordinario Disciplinario 2210113-PR-007 y Proceso Disciplinario Verbal  2210113-PR-008."/>
    <d v="2021-12-02T00:00:00"/>
    <s v="Identificación del riesgo_x000a__x000a_Análisis de controles_x000a_Análisis después de controles_x000a_Tratamiento del riesgo"/>
    <s v="Se actualiza el contexto de la gestión del proceso._x000a_Se ajusta la identificación del riesgo._x000a_Se ajustó la redacción y evaluación de los controles según los criterios definidos._x000a_Se incluyeron los controles correctivos._x000a_Se ajustaron las acciones de contingencia._x000a_Se definieron acciones de tratamiento."/>
    <d v="2022-07-06T00:00:00"/>
    <s v="_x000a__x000a__x000a__x000a_Tratamiento del riesgo"/>
    <s v="Se realiza la reprogramación de la acción 1076 del aplicativo CHIE a través del memorando 3-2022-19012 del 6 de julio de 2022, teniendo en cuenta que para culminar la actualización de los procedimientos que están asociados al Proceso de Control Disciplinario contenida en la Acción 1076 de la Herramienta CHIE, es indispensable contar con la emisión y publicación de los Decretos y Resoluciones que formalizarán la modificación a la estructura organizacional de la Secretaría General, lo cual se encuentra en trámite desde el mes de febrero de 2022 como se explicó en el referido memorando 3-2022-19012 dirigido a la Oficina Asesora de Planeación, en el cual se solicitó la reprogramación de la acción 1076 en la Herramienta CHIE para el día 30 de agosto de 2022, según el análisis de la matriz del Procedimiento de Gestión del Cambio."/>
    <d v="2022-12-02T00:00:00"/>
    <s v="Identificación del riesgo_x000a__x000a_Análisis de controles_x000a__x000a_Tratamiento del riesgo"/>
    <s v="Se actualiza el contexto del proceso._x000a_Se actualiza la actividad clave según la nueva ficha de caracterización del proceso._x000a_Se actualiza las causas internas._x000a_Se incluyen los controles preventivos y detectivos relacionados con los procedimientos aplicación de la etapa de instrucción, aplicación de la etapa de juzgamiento juicio ordinario, aplicación de la etapa de juzgamiento juicio verbal y aplicación segunda instancia._x000a_Se ajustan los controles correctivos, el plan de contingencia, incluyendo a la Oficina Jurídica y al Despacho de la Secretaría General._x000a_Se definen las acciones de tratamiento a 2023 por ser un riesgo de corrupción"/>
    <s v=""/>
    <s v="_x000a__x000a__x000a__x000a_"/>
    <s v=""/>
    <s v="Oficina de Control Disciplinario Interno"/>
    <n v="2"/>
    <x v="0"/>
  </r>
  <r>
    <s v="Evaluación del Sistema de Control Interno"/>
    <s v="Evaluar de manera independiente y objetiva el Sistema de Control Interno de la Secretaría General de la Alcaldía Mayor de Bogotá, mediante la realización de auditorías internas de gestión y de calidad, seguimientos e informes de ley programados en el Plan de Anual de Auditorias, y la atención a organismos de control, con el propósito de contribuir al mejoramiento continuo de la gestión institucional."/>
    <s v="Inicia con la definición del Plan Anual de Auditorias, continúa con la ejecución de las auditorías internas de gestión y de calidad, seguimientos e informes de ley, y la atención a organismos de control, termina con la generación de los informes resultado de las auditorias, seguimiento a la implementación de acciones de mejora y emisión de alertas tempranas para prevenir su incumplimiento (excepto de auditorías de calidad). "/>
    <s v="Jefe Oficina de Control Interno"/>
    <s v="Evaluación"/>
    <s v="Ejecutar las auditorías internas de gestión, seguimientos y realizar informes de ley "/>
    <n v="119"/>
    <s v="EYADP-C008"/>
    <s v="Posibilidad de afectación reputacional por uso indebido de información privilegiada para beneficio propio o de un tercero, debido a debilidades en el proceder ético del auditor"/>
    <x v="0"/>
    <s v="Ejecución y administración de procesos"/>
    <s v="No"/>
    <s v="- Debilidades en el proceder ético del auditor_x000a_- Debilidad de las estrategias de sensibilización y apropiación de las normas, directrices, modelos y sistemas_x000a__x000a__x000a__x000a__x000a__x000a__x000a__x000a_"/>
    <s v="- Constante actualización de directrices Nacionales y Distritales, que puedan afectar o limitar el proceso auditor_x000a__x000a__x000a__x000a__x000a__x000a__x000a__x000a__x000a_"/>
    <s v="- Pérdida de confianza de la labor de la Oficina de Control Interno_x000a__x000a__x000a__x000a__x000a__x000a__x000a__x000a__x000a_"/>
    <s v="3. Consolidar una gestión pública eficiente, a través del desarrollo de capacidades institucionales, para contribuir a la generación de valor público."/>
    <s v="- -- Ningún trámite y/o procedimiento administrativo_x000a__x000a_"/>
    <s v="- Todos los procesos en el Sistema de Gestión de Calidad_x000a__x000a__x000a__x000a_"/>
    <s v="Sin asociación"/>
    <s v="- No aplica_x000a__x000a__x000a__x000a_"/>
    <s v="Muy baja (1)"/>
    <n v="0.2"/>
    <s v="Moderado (3)"/>
    <s v="Mayor (4)"/>
    <s v="Mayor (4)"/>
    <s v="Insignificante (1)"/>
    <s v="Insignificante (1)"/>
    <s v="Moderado (3)"/>
    <s v="Mayor (4)"/>
    <n v="0.8"/>
    <s v="Alto"/>
    <s v="El proceso estima que el riesgo se ubica en una zona alta, debido a que el riesgo no se ha materializado en los últimos cuatro años, sin embargo, ante su materialización, podrían presentarse los efectos significativos, señalados en la encuesta del Departamento Administrativo de la Función Pública."/>
    <s v="- 1 El procedimiento de Auditorías Internas de Gestión PR-006 (actividad 7) indica que el Jefe de la Oficina de Control Interno, autorizado(a) por el Manual Específico de Funciones y Competencias Laborales, cada vez que se vaya a realizar la auditoria a una unidad auditable revisa el Programa de Trabajo con el fin de asegurar la pertinencia de las pruebas de auditoría planificadas, del alcance y los criterios considerados, así como su coherencia frente a los objetivos específicos previstos y los riesgos identificados. La(s) fuente(s) de información utilizadas es(son) la propuesta de Programa de Trabajo. En caso de evidenciar observaciones, desviaciones o diferencias, se comunica al auditor las observaciones para su ajuste mediante correo electrónico. De lo contrario, se da por aprobado el programa de trabajo ._x000a__x000a__x000a__x000a__x000a__x000a__x000a__x000a__x000a__x000a__x000a__x000a__x000a__x000a__x000a__x000a__x000a__x000a__x000a_"/>
    <s v="- Documentado_x000a_- Documentado_x000a__x000a__x000a__x000a__x000a__x000a__x000a__x000a__x000a__x000a__x000a__x000a__x000a__x000a__x000a__x000a__x000a__x000a_"/>
    <s v="- Continua_x000a_- Continua_x000a__x000a__x000a__x000a__x000a__x000a__x000a__x000a__x000a__x000a__x000a__x000a__x000a__x000a__x000a__x000a__x000a__x000a_"/>
    <s v="- Con registro_x000a_- Con registro_x000a__x000a__x000a__x000a__x000a__x000a__x000a__x000a__x000a__x000a__x000a__x000a__x000a__x000a__x000a__x000a__x000a__x000a_"/>
    <s v="- Preventivo_x000a_- Preventivo_x000a__x000a__x000a__x000a__x000a__x000a__x000a__x000a__x000a__x000a__x000a__x000a__x000a__x000a__x000a__x000a__x000a__x000a_"/>
    <s v="25%_x000a_25%_x000a__x000a__x000a__x000a__x000a__x000a__x000a__x000a__x000a__x000a__x000a__x000a__x000a__x000a__x000a__x000a__x000a__x000a_"/>
    <s v="- Manual_x000a_- Manual_x000a__x000a__x000a__x000a__x000a__x000a__x000a__x000a__x000a__x000a__x000a__x000a__x000a__x000a__x000a__x000a__x000a__x000a_"/>
    <s v="15%_x000a_15%_x000a__x000a__x000a__x000a__x000a__x000a__x000a__x000a__x000a__x000a__x000a__x000a__x000a__x000a__x000a__x000a__x000a__x000a_"/>
    <s v="40%_x000a_40%_x000a__x000a__x000a__x000a__x000a__x000a__x000a__x000a__x000a__x000a__x000a__x000a__x000a__x000a__x000a__x000a__x000a__x000a_"/>
    <s v="- 1 El mapa de riesgos del proceso Evaluación del Sistema de Control Interno indica que el Jefe de la Oficina de Control Interno, autorizado(a) por el  Manual Específico de Funciones y Competencias Laborales, cada vez que se identifique la materialización del riesgo retira al auditor del trabajo que está realizando, si durante esa auditoria se materializa el riesgo._x000a__x000a__x000a__x000a__x000a__x000a__x000a__x000a__x000a_"/>
    <s v="- Documentado_x000a__x000a__x000a__x000a__x000a__x000a__x000a__x000a__x000a_"/>
    <s v="- Continua_x000a__x000a__x000a__x000a__x000a__x000a__x000a__x000a__x000a_"/>
    <s v="- Con registro_x000a__x000a__x000a__x000a__x000a__x000a__x000a__x000a__x000a_"/>
    <s v="- Correctivo_x000a__x000a__x000a__x000a__x000a__x000a__x000a__x000a__x000a_"/>
    <s v="10%_x000a__x000a__x000a__x000a__x000a__x000a__x000a__x000a__x000a_"/>
    <s v="- Manual_x000a__x000a__x000a__x000a__x000a__x000a__x000a__x000a__x000a_"/>
    <s v="15%_x000a__x000a__x000a__x000a__x000a__x000a__x000a__x000a__x000a_"/>
    <s v="25%_x000a__x000a__x000a__x000a__x000a__x000a__x000a__x000a__x000a_"/>
    <s v="Muy baja (1)"/>
    <n v="7.1999999999999995E-2"/>
    <s v="Mayor (4)"/>
    <n v="0.8"/>
    <s v="Alto"/>
    <s v="El proceso estima que el riesgo se ubica en una zona alta, debido a que los controles establecidos son los adecuados y la calificación de los criterios es satisfactoria, ubicando el riesgo en la escala de probabilidad mas baja, y ante su materialización, podrían disminuirse los efectos, aplicando las acciones de contingencia, sin embargo, el impacto no disminuye en riesgos de corrupción."/>
    <s v="Reducir"/>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 PA230-008-527 Realizar un (1) taller interno de fortalecimiento de la ética del auditor._x000a__x000a__x000a__x000a__x000a__x000a__x000a__x000a__x000a__x000a_________________x000a__x000a__x000a__x000a__x000a__x000a__x000a__x000a__x000a__x000a__x000a_"/>
    <s v="- Jefe de la Oficina de Control Interno_x000a__x000a__x000a__x000a__x000a__x000a__x000a__x000a__x000a__x000a_________________x000a__x000a__x000a__x000a__x000a__x000a__x000a__x000a__x000a__x000a__x000a_"/>
    <s v="- Un (1) Taller interno realizado_x000a__x000a__x000a__x000a__x000a__x000a__x000a__x000a__x000a__x000a_________________x000a__x000a__x000a__x000a__x000a__x000a__x000a__x000a__x000a__x000a__x000a_"/>
    <s v="01/08/2023_x000a__x000a__x000a__x000a__x000a__x000a__x000a__x000a__x000a__x000a_________________x000a__x000a__x000a__x000a__x000a__x000a__x000a__x000a__x000a__x000a__x000a_"/>
    <s v="30/08/2023_x000a__x000a__x000a__x000a__x000a__x000a__x000a__x000a__x000a__x000a_________________x000a__x000a__x000a__x000a__x000a__x000a__x000a__x000a__x000a__x000a__x000a_"/>
    <s v="- Reportar el presunto hecho de Posibilidad de afectación reputacional por uso indebido de información privilegiada para beneficio propio o de un tercero, debido a debilidades en el proceder ético del auditor al operador disciplinario, y a la Oficina Asesora de Planeación en el informe de monitoreo en caso que tenga fallo._x000a_- Retirar al auditor del trabajo que está realizando, si durante esa auditoria se materializa el riesgo_x000a__x000a__x000a__x000a__x000a__x000a__x000a__x000a_- Actualizar el mapa de riesgos Evaluación del Sistema de Control Interno"/>
    <s v="- Jefe Oficina de Control Interno_x000a_- Jefe de la Oficina de Control Interno_x000a__x000a__x000a__x000a__x000a__x000a__x000a__x000a_- Jefe Oficina de Control Interno"/>
    <s v="- Notificación realizada del presunto hecho de Posibilidad de afectación reputacional por uso indebido de información privilegiada para beneficio propio o de un tercero, debido a debilidades en el proceder ético del auditor al operador disciplinario, y reporte de monitoreo a la Oficina Asesora de Planeación en caso que el riesgo tenga fallo definitivo._x000a_- Comunicación de la reasignación_x000a__x000a__x000a__x000a__x000a__x000a__x000a__x000a_- Mapa de riesgo  Evaluación del Sistema de Control Interno, actualizado."/>
    <d v="2019-01-31T00:00:00"/>
    <s v="Identificación del riesgo_x000a_Análisis antes de controles_x000a_Análisis de controles_x000a_Análisis después de controles_x000a_Tratamiento del riesgo"/>
    <s v="Creación del mapa de riesgos.  "/>
    <d v="2019-05-09T00:00:00"/>
    <s v="Identificación del riesgo_x000a_Análisis antes de controles_x000a_Análisis de controles_x000a_Análisis después de controles_x000a_Tratamiento del riesgo"/>
    <s v="Se ajusta el nombre del riesgo, las causas internas y externas (incluyendo las DOFA) y complementan las consecuencias._x000a_Se califica la probabilidad por frecuencia._x000a_Se califica el impacto según la última encuesta DAFP._x000a_Se ajusta la valoración inherente a Alta en atención a la aplicación de la metodología DAFP en su última versión, y que este riesgo no se ha materializado (probabilidad 1 rara vez, impacto 4 mayor)._x000a_Se modifican las actividades de control y se califican._x000a_Se ajusta la valoración residual a Alta en atención a la calificación de las actividades de control (probabilidad 1 rara vez, impacto 4 mayor)._x000a_Se establecen acciones por valoración y se definen acciones de contingencia."/>
    <d v="2020-03-12T00:00:00"/>
    <s v="Identificación del riesgo_x000a_Análisis antes de controles_x000a__x000a__x000a_Tratamiento del riesgo"/>
    <s v="Se actualiza el contexto de la gestión del proceso._x000a_Se analizan los proyectos de inversión que posiblemente se afecten con la materialización del riesgo._x000a_Se revisó y ajustó la información de causas internas, externas y efectos._x000a_Se ajustó la calificación de la encuesta para corrupción manteniendo el mismo impacto._x000a_Se calificó el impacto por perspectivas._x000a_Se establecen acciones de tratamiento a 2020 producto de la valoración después de controles_x000a_"/>
    <d v="2020-09-01T00:00:00"/>
    <s v="Identificación del riesgo_x000a__x000a_Análisis de controles_x000a__x000a_"/>
    <s v="Se ajusta la tipología del riesgo pasando de operativo a cumplimiento._x000a_Se incluye la actividad de control para &quot;&quot;revisar la suscripción y/o renovación del compromiso de ética por parte del auditor"/>
    <d v="2020-12-02T00:00:00"/>
    <s v="_x000a__x000a__x000a__x000a_Tratamiento del riesgo"/>
    <s v="Se define la propuesta de acciones de tratamiento a ejecutar durante la vigencia 2021"/>
    <d v="2021-02-19T00:00:00"/>
    <s v="Identificación del riesgo_x000a__x000a__x000a__x000a_Tratamiento del riesgo"/>
    <s v="Se indica que el riesgo no tiene proyectos de inversión vigentes asociados._x000a_Se incluyen las acciones de tratamiento en el marco de la acción preventiva No 28"/>
    <d v="2021-12-03T00:00:00"/>
    <s v="Identificación del riesgo_x000a__x000a__x000a__x000a_Tratamiento del riesgo"/>
    <s v="Se redefine el riesgo, según la guía del DAFP._x000a_Se define una acción de tratamiento._x000a_Este riesgo absorbe el riesgo de corrupción: &quot;Decisiones ajustadas a intereses propios o de terceros al Omitir la comunicación de hechos irregulares conocidos por la Oficina de Control Interno, para obtener beneficios a los que no haya lugar&quot;"/>
    <d v="2022-12-09T00:00:00"/>
    <s v="Identificación del riesgo_x000a__x000a_Análisis de controles_x000a__x000a_Tratamiento del riesgo"/>
    <s v="Se ajusta la matriz DOFA._x000a_Se asocia el riesgo a la nueva estructura del proceso._x000a_Se ajusta la definición de controles._x000a_Se define la propuesta de acciones de tratamiento 2023."/>
    <s v=""/>
    <s v="_x000a__x000a__x000a__x000a_"/>
    <s v=""/>
    <s v=""/>
    <s v="_x000a__x000a__x000a__x000a_"/>
    <s v=""/>
    <s v=""/>
    <s v="_x000a__x000a__x000a__x000a_"/>
    <s v=""/>
    <s v=""/>
    <s v="_x000a__x000a__x000a__x000a_"/>
    <s v=""/>
    <s v="Oficina de Control Interno"/>
    <n v="8"/>
    <x v="1"/>
  </r>
  <r>
    <s v="Fortalecimiento de la Gestión Pública"/>
    <s v="Generar capacidades en la gestión pública distrital a través de la expedición de lineamientos, el desarrollo de estrategias, la realización de asistencia técnica, la elaboración de estudios e investigaciones, la prestación de servicios relacionados con el fortalecimiento de la gestión y la política laboral, con el fin de modernizar y mejorar permanentemente el desempeño institucional de las entidades distritales"/>
    <s v="El proceso inicia con el diagnóstico y la formulación de las acciones a ejecutar para el fortalecimiento de la gestión pública distrital, continúa con el desarrollo de lineamientos, estrategias, asistencia técnica, estudios e investigaciones, servicios y finaliza con el seguimiento."/>
    <s v="Subsecretario(a) Distrital de Fortalecimiento Institucional"/>
    <s v="Misional"/>
    <s v="Diseñar y emitir lineamientos, desarrollar estrategias, brindar, prestar servicios y realizar análisis, estudios e investigaciones para el fortalecimiento de la gestión pública distrital"/>
    <n v="121"/>
    <s v="FI-C017"/>
    <s v="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x v="0"/>
    <s v="Fraude interno"/>
    <s v="Sí"/>
    <s v="- Presentar una situación de conflicto de intereses y no manifestarla_x000a_- Debilidades en los controles de los procedimientos_x000a_- Sistemas de información susceptibles a manipulación indebida_x000a_- Desconocimiento de la ley mediante interpretaciones subjetivas de las normas vigentes para evitar o postergar su aplicación_x000a__x000a__x000a__x000a__x000a__x000a_"/>
    <s v="- Presiones ejercidas por terceros y o ofrecimientos de prebendas, gratificaciones o dadivas._x000a_- Presiones o motivaciones individuales, sociales o colectivas, que inciten a la realizar conductas contrarias al deber ser._x000a__x000a__x000a__x000a__x000a__x000a__x000a__x000a_"/>
    <s v="- Perdida de confianza, credibilidad y transparencia frente al manejo de la documentación patrimonial del Distrito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a_- Posibles investigaciones y sanciones de entes de control o entes reguladores_x0009__x0009__x0009__x0009__x0009__x0009__x0009__x0009__x0009__x0009__x0009__x0009__x0009__x000a_- Detrimento, pérdida, uso indebido, perjuicio o deterioro de documentos de valor patrimonial_x000a__x000a__x000a__x000a__x000a__x000a__x000a_"/>
    <s v="3. Consolidar una gestión pública eficiente, a través del desarrollo de capacidades institucionales, para contribuir a la generación de valor público."/>
    <s v="- -- Ningún trámite y/o procedimiento administrativo_x000a__x000a_"/>
    <s v="- Ningún otro proceso en el Sistema de Gestión de Calidad_x000a__x000a__x000a__x000a_"/>
    <s v="Sin asociación"/>
    <s v="- No aplica_x000a__x000a__x000a__x000a_"/>
    <s v="Muy baja (1)"/>
    <n v="0.2"/>
    <s v="Leve (1)"/>
    <s v="Menor (2)"/>
    <s v="Moderado (3)"/>
    <s v="Moderado (3)"/>
    <s v="Mayor (4)"/>
    <s v="Menor (2)"/>
    <s v="Catastrófico (5)"/>
    <n v="1"/>
    <s v="Extremo"/>
    <s v="El proceso estima que el riesgo se ubica en una zona extrema, debido a que el riesgo no se ha materializado en los últimos cuatro años, sin embargo, ante su materialización, podrían presentarse los efectos significativos, señalados en la encuesta del Departamento Administrativo de la Función Pública._x0009__x0009__x0009__x0009__x0009__x0009__x0009__x0009__x0009__x0009__x0009__x0009__x0009__x0009__x0009__x0009__x0009__x0009_"/>
    <s v="- 1 El procedimiento de Ingreso de Transferencias Secundarias al Archivo General de Bogotá D.C. 2215300-PR-282 indica que el Subdirector de Gestión del Patrimonio Documental del Distrito, autorizado(a) por el Director del Distrito del Archivo de Bogotá, cada vez que se genere un informe técnico de visita técnica verifica la pertinencia o no de realizar la Transferencia Secundaria al Archivo General de Bogotá D.C. La(s) fuente(s) de información utilizadas es(son) el Informe Técnico 2215100-FT-480. En caso de evidenciar observaciones, desviaciones o diferencias, se informa a la Entidad correspondiente mediante el Informe Técnico 2215100-FT-480 remitido por comunicación oficial, Oficio 2211600-FT-012. De lo contrario, queda como evidencia el Informe Técnico 2215100-FT-480 con la aceptación y programación del ingreso de la transferencia secundaria y comunicación oficial Oficio 2211600-FT0-012 de su remisión a la entidad correspondiente.._x000a_- 2 El procedimiento de Ingreso de Transferencias Secundarias al Archivo General de Bogotá D.C. 2215300-PR-282 indica que el Profesional Universitario o el  Técnico Administrativo o el Auxiliar Administrativo de la Subdirección de Gestión del Patrimonio Documental del Distrito, autorizado(a) por el Subdirector de Gestión del Patrimonio Documental del Distrito, cada vez que se recibe la transferencia secundaria coteja que las unidades documentales recibidas correspondan con las relacionadas en el Inventario Analítico adoptado por el Archivo de Bogotá 4213200-FT-1080. La(s) fuente(s) de información utilizadas es(son) Inventario Analítico adoptado por el Archivo de Bogotá 4213200-FT-1080. En caso de evidenciar observaciones, desviaciones o diferencias, envía comunicación oficial Oficio 2211600-FT-012 a la Entidad responsable solicitando los ajustes  necesarios. De lo contrario, queda como evidencia el registro del Inventario Analítico 4213200-FT-1080 en el Sistema de información correspondiente del Archivo de Bogotá._x000a_- 3 El procedimiento de Consulta de los Fondos Documentales Custodiados por el Archivo de Bogotá 2215100-PR-082 indica que el Profesional especializado, Profesional universitario, Técnico operativo y/o Auxiliar administrativo, autorizado(a) por el Subdirector de Gestión del Patrimonio Documental del Distrito, cada vez que se reciba una solicitud de consulta de documentos, verifica que el documento localizado y a entregar al solicitante corresponda con la solicitud recibida_x0009__x0009__x0009_. La(s) fuente(s) de información utilizadas es(son) solicitudes Usuario 2215100-FT-163 y los documentos localizados. En caso de evidenciar observaciones, desviaciones o diferencias, se le informa al usuario la novedad, se le presentan alternativas o se establece una nueva fecha probable para su consulta y se registra la novedad en el formato Solicitudes Usuario 2215100-FT-163. De lo contrario, queda como evidencia el registro de Solicitudes Usuario 2215100-FT-163._x000a_- 4 El procedimiento de Gestión de las solicitudes internas de documentos históricos 4213200-PR-375_x0009__x0009__x0009_ indica que el Profesional universitario o el Auxiliar administrativo de la Subdirección de Gestión del Patrimonio Documental del Distrito, autorizado(a) por el Subdirector de Gestión del Patrimonio Documental del Distrito, cada vez que entrega la documentación al solicitante verifica con el solicitante, que la documentación a entregar corresponda con lo solicitado y el estado de conservación de la misma. La(s) fuente(s) de información utilizadas es(son) circulación interna de documentos históricos 2215100-FT-161 y la documentación a entregar al solicitante. En caso de evidenciar observaciones, desviaciones o diferencias, no se entrega la documentación, se registran las observaciones en el formato Circulación interna 2215100-FT-161 y se ajusta hasta que corresponda con lo solicitado para realizar la entrega. De lo contrario, queda como evidencia el registro de Circulación interna de documentos históricos 2215100-FT-161._x000a_- 5 El procedimiento de Consulta de los Fondos Documentales Custodiados por el Archivo de Bogotá 2215100-PR-082_x0009__x0009__x0009_ indica que el Profesional especializado o el Profesional Universitario o Auxiliar el Administrativo de la Subdirección de Gestión del Patrimonio Documental del Distrito, autorizado(a) por el Subdirector de Gestión del Patrimonio Documental del Distrito, cada vez que se reciba la documentación consultada por los usuarios verifica el estado de completitud,_x000a_organización y conservación de la documentación recibida y coteja con la información registrada en el formato Solicitudes Usuario 2215100-FT-163. La(s) fuente(s) de información utilizadas es(son) Solicitudes Usuario 2215100-FT-163 y la documentación recibida. En caso de evidenciar observaciones, desviaciones o diferencias, se registran en el formato Solicitudes Usuario 2215100-FT-163 y se aplica el Reglamento de Sala de Consulta 2215100-OT-007. De lo contrario, queda como evidencia el registro de Solicitudes Usuario 2215100-FT-163._x000a_- 6 El procedimiento de Gestión de las solicitudes internas de documentos históricos 4213200-PR-375 indica que el Profesional universitario o el Auxiliar administrativo de la Subdirección de Gestión del Patrimonio Documental del Distrito, autorizado(a) por el Subdirector de Gestión del Patrimonio Documental del Distrito, cada vez que recibe la documentación procesada verifica con el servidor que la documentación devuelta corresponda con la entrega registrada en el formato Circulación interna de documentos históricos 2215100-FT-161. La(s) fuente(s) de información utilizadas es(son) circulación interna de documentos históricos 2215100-FT-161 y la documentación devuelta por el servidor. En caso de evidenciar observaciones, desviaciones o diferencias, (daños a la documentación o faltantes en unidades documentales) se registran en el formato Circulación interna de documentos históricos 2215100-FT-161 y se reporta la novedad por medio de correo electrónico al líder del área para tomar las medidas pertinentes. De lo contrario, queda como evidencia Circulación interna de documentos históricos 2215100-FT-161._x000a__x000a__x000a__x000a__x000a__x000a__x000a__x000a__x000a__x000a__x000a__x000a__x000a__x000a_"/>
    <s v="- Documentado_x000a_- Documentado_x000a_- Documentado_x000a_- Documentado_x000a_- Documentado_x000a_- Documentado_x000a__x000a__x000a__x000a__x000a__x000a__x000a__x000a__x000a__x000a__x000a__x000a__x000a__x000a_"/>
    <s v="- Continua_x000a_- Continua_x000a_- Continua_x000a_- Continua_x000a_- Continua_x000a_- Continua_x000a__x000a__x000a__x000a__x000a__x000a__x000a__x000a__x000a__x000a__x000a__x000a__x000a__x000a_"/>
    <s v="- Con registro_x000a_- Con registro_x000a_- Con registro_x000a_- Con registro_x000a_- Con registro_x000a_- Con registro_x000a__x000a__x000a__x000a__x000a__x000a__x000a__x000a__x000a__x000a__x000a__x000a__x000a__x000a_"/>
    <s v="- Preventivo_x000a_- Preventivo_x000a_- Preventivo_x000a_- Preventivo_x000a_- Detectivo_x000a_- Detectivo_x000a__x000a__x000a__x000a__x000a__x000a__x000a__x000a__x000a__x000a__x000a__x000a__x000a__x000a_"/>
    <s v="25%_x000a_25%_x000a_25%_x000a_25%_x000a_15%_x000a_15%_x000a__x000a__x000a__x000a__x000a__x000a__x000a__x000a__x000a__x000a__x000a__x000a__x000a__x000a_"/>
    <s v="- Manual_x000a_- Manual_x000a_- Manual_x000a_- Manual_x000a_- Manual_x000a_- Manual_x000a__x000a__x000a__x000a__x000a__x000a__x000a__x000a__x000a__x000a__x000a__x000a__x000a__x000a_"/>
    <s v="15%_x000a_15%_x000a_15%_x000a_15%_x000a_15%_x000a_15%_x000a__x000a__x000a__x000a__x000a__x000a__x000a__x000a__x000a__x000a__x000a__x000a__x000a__x000a_"/>
    <s v="40%_x000a_40%_x000a_40%_x000a_40%_x000a_30%_x000a_30%_x000a__x000a__x000a__x000a__x000a__x000a__x000a__x000a__x000a__x000a__x000a__x000a__x000a__x000a_"/>
    <s v="- 1 El mapa de riesgos del proceso Fortalecimiento de la Gestión Pública indica que Profesional universitario de la Subdirección de Gestión de Patrimonio Documental del Distrito, autorizado(a) por el Subdirector del Patrimonio Documental del Distrito, cada vez que se identifique la materialización del riesgo retira de las bases de datos de la documentación disponible de valor patrimonial del Archivo de Bogotá el (los) documento(s) en los que se generó la materialización del riesgo._x000a_- 2 El mapa de riesgos del proceso Fortalecimiento de la Gestión Pública indica que Director(a) Distrital de Archivo de Bogotá, autorizado(a) por el Manual específico de funciones y competencias laborales, cada vez que se identifique la materialización del riesgo aplica las medidas que determine la Oficina de Control Interno Disciplinario y/o ente de control  frente a la materialización del riesgo 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al Director Distrital del Archivo de Bogotá._x000a__x000a__x000a__x000a__x000a__x000a__x000a__x000a_"/>
    <s v="- Documentado_x000a_- Documentado_x000a__x000a__x000a__x000a__x000a__x000a__x000a__x000a_"/>
    <s v="- Continua_x000a_- Continua_x000a__x000a__x000a__x000a__x000a__x000a__x000a__x000a_"/>
    <s v="- Con registro_x000a_- Con registro_x000a__x000a__x000a__x000a__x000a__x000a__x000a__x000a_"/>
    <s v="- Correctivo_x000a_- Correctivo_x000a__x000a__x000a__x000a__x000a__x000a__x000a__x000a_"/>
    <s v="10%_x000a_10%_x000a__x000a__x000a__x000a__x000a__x000a__x000a__x000a_"/>
    <s v="- Manual_x000a_- Manual_x000a__x000a__x000a__x000a__x000a__x000a__x000a__x000a_"/>
    <s v="15%_x000a_15%_x000a__x000a__x000a__x000a__x000a__x000a__x000a__x000a_"/>
    <s v="25%_x000a_25%_x000a__x000a__x000a__x000a__x000a__x000a__x000a__x000a_"/>
    <s v="Muy baja (1)"/>
    <n v="1.2700799999999998E-2"/>
    <s v="Catastrófico (5)"/>
    <n v="1"/>
    <s v="Extremo"/>
    <s v="El proceso estima que el riesgo se ubica en una zona extrema, debido a que los controles establecidos son los adecuados y la calificación de los criterios es satisfactoria, ubicando el riesgo en la escala de probabilidad mas baja, y ante su materialización, podrían disminuirse los efectos, aplicando las acciones de contingencia, sin embargo, el impacto no disminuye en riesgos de corrupción."/>
    <s v="Reducir"/>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 PA230-007-525 Actualizar el procedimiento Consulta de los Fondos Documentales Custodiados por el Archivo de Bogotá 2215100-PR-082 fortaleciendo las actividades para mitigar el riesgo._x000a_- PA230-007-526 Actualizar el procedimiento Gestión de las solicitudes internas de documentos históricos 4213200-PR-375 fortaleciendo las actividades para mitigar el riesgo._x000a__x000a__x000a__x000a__x000a__x000a__x000a__x000a_________________x000a__x000a__x000a__x000a__x000a__x000a__x000a__x000a__x000a__x000a__x000a_"/>
    <s v="- Subdirector de Gestión de Patrimonio Documental del Distrito_x000a_- Subdirector de Gestión de Patrimonio Documental del Distrito_x000a__x000a__x000a__x000a__x000a__x000a__x000a_________________x000a__x000a__x000a__x000a__x000a__x000a__x000a__x000a__x000a__x000a__x000a_"/>
    <s v="- Procedimiento Consulta de los Fondos Documentales Custodiados por el Archivo de Bogotá 2215100-PR-082 actualizado_x000a_- Procedimiento Gestión de las solicitudes internas de documentos históricos 4213200-PR-375 actualizado_x000a__x000a__x000a__x000a__x000a__x000a__x000a__x000a_________________x000a__x000a__x000a__x000a__x000a__x000a__x000a__x000a__x000a__x000a__x000a_"/>
    <s v="01/02/2023_x000a_01/02/2023_x000a__x000a__x000a__x000a__x000a__x000a__x000a_________________x000a__x000a__x000a__x000a__x000a__x000a__x000a__x000a__x000a__x000a__x000a_"/>
    <s v="31/05/2023_x000a_31/05/2023_x000a__x000a__x000a__x000a__x000a__x000a__x000a_________________x000a__x000a__x000a__x000a__x000a__x000a__x000a__x000a__x000a__x000a__x000a_"/>
    <s v="- Reportar el presunto hecho de 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al operador disciplinario, y a la Oficina Asesora de Planeación en el informe de monitoreo en caso que tenga fallo._x000a_- Reportar el presunto hecho de 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al Director Distrital del Archivo de Bogotá_x000a_- Retirar de las bases de datos de la documentación disponible de valor patrimonial del Archivo de Bogotá el (los) documento(s) en los que se generó la materialización del riesgo_x000a_- Aplicar las medidas que determine la Oficina de Control Interno Disciplinario y/o ente de control  frente a la materialización del riesgo 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al Director Distrital del Archivo de Bogotá_x000a__x000a__x000a__x000a__x000a__x000a_- Actualizar el mapa de riesgos Fortalecimiento de la Gestión Pública"/>
    <s v="- Subsecretario(a) Distrital de Fortalecimiento Institucional_x000a_- Subdirector(a) de Gestión de Patrimonio Documental del Distrito_x000a_- Profesional universitario de la Subdirección de Gestión de Patrimonio Documental del Distrito_x0009__x0009__x0009__x0009__x0009__x0009__x0009__x0009__x000a_- Director(a) Distrital de Archivo de Bogotá_x000a__x000a__x000a__x000a__x000a__x000a_- Subsecretario(a) Distrital de Fortalecimiento Institucional"/>
    <s v="- Notificación realizada del presunto hecho de 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al operador disciplinario, y reporte de monitoreo a la Oficina Asesora de Planeación en caso que el riesgo tenga fallo definitivo._x000a_- Memorando de comunicación de la materialización del riesgo_x000a_- Bases de datos de la documentación disponible de valor patrimonial del Archivo de Bogotá_x000a_- Soportes de la aplicación de las medidas determinadas por la Oficina de Control Interno Disciplinario y/o ente de control._x000a__x000a__x000a__x000a__x000a__x000a_- Mapa de riesgo  Fortalecimiento de la Gestión Pública, actualizado."/>
    <d v="2019-01-31T00:00:00"/>
    <s v="Identificación del riesgo_x000a_Análisis antes de controles_x000a_Análisis de controles_x000a_Análisis después de controles_x000a_"/>
    <s v="Creación del Riesgo"/>
    <d v="2019-05-09T00:00:00"/>
    <s v="_x000a_Análisis antes de controles_x000a_Análisis de controles_x000a_Análisis después de controles_x000a_Tratamiento del riesgo"/>
    <s v="Se ajusto el nombre del riesgo_x000a_Se realizó la valoración antes y después de controles frente a frecuencia e impacto._x000a_Se incluyen controles detectivos frente al riesgo._x000a_Se propuso un plan de contingencia frente a la materialización del riesgo. "/>
    <d v="2019-11-18T00:00:00"/>
    <s v="Identificación del riesgo_x000a_Análisis antes de controles_x000a_Análisis de controles_x000a_Análisis después de controles_x000a_Tratamiento del riesgo"/>
    <s v="Se ajusto actividad clave de acuerdo al ajuste realizado en la caracterización del proceso con relación al cambio de nombre del procedimiento._x000a_Se realizó la calificación de la probabilidad del riesgo por frecuencia._x000a_Se ajustó la valoración obtenida antes y después de controles, de acuerdo con el resultado obtenido._x000a_Se ajustó la descripción de las actividades de control de acuerdo al ajuste realizado en los puntos de control de los procedimientos._x000a_Se ajustaron las fechas de terminación de las acciones acorde con las fechas del aplicativo SIG.  "/>
    <d v="2020-03-26T00:00:00"/>
    <s v="Identificación del riesgo_x000a_Análisis antes de controles_x000a_Análisis de controles_x000a_Análisis después de controles_x000a_Tratamiento del riesgo"/>
    <s v="1. Se actualizar el Objetivo de la ficha con base a la Información registrada en la caracterización. Lo anterior, teniendo en cuenta que el campo se encuentra protegido con clave._x000a_2. Se ajusta las actividades claves, para alinear la descripción con el nombre y la explicación del riesgo. En este sentido, el proceso Gestión de la Función Archivística y del Patrimonio Documental del Distrito Capital, enviará un correo electrónico a la OAP, con la debida justificación del porqué asocia más de una actividad en la ficha._x000a_3. Se eliminan las causas internas: Procesos: algunas actividades y tareas específicas del proceso se deben revisar y ajustar con el propósito de simplificar y detallar su descripción, para mejorar el desempeño alcanzado y Controles que se ejercen durante el desarrollo de las actividades del proceso son parcialmente suficientes y adecuados. Lo anterior, teniendo en cuenta que la ejecución de las acciones preventivas 35, 36 y 47 se cierran en el SIG y las mismas son eficaces. Así mismo, se elimina la causa interna “No se tiene establecido un documento de contingencia en caso de la materialización del riesgo”; en mesa de trabajo con los expertos, donde se acuerda incluirlo en el plan contingente dentro de la ficha 4 en su sección: En caso que el riesgo se presente (contingencia). Se ajusta la causa interna: Dado que los controles establecidos en los procedimientos que están formulados en el SIG , presentan una ejecución fuerte, se determina entonces ajustar: Medidas parcialmente apropiadas por parte de los funcionarios para la preservación, protección y recuperación de los documentos del proceso, quedando así: Procesos: No se tienen directrices claras por parte del área de Gestión Documental de la Subdirección de Servicios Administrativos, frente al manejo de los correos y memorandos electrónicos, lo genera dificultades en la gestión de patrimonio documental Institucional. Se incluye la causa interna: Estratégicos: Falta de formación en Investigación y en archivística para el desempeño adecuado en el tratamiento de documentos históricos. Personal: Inadecuada apropiación de los principios de la gestión archivística y del patrimonio documental. Personal: Deficiencias en la gestión documental por parte de los funcionarios de la Subdirección técnica a quienes se les encarga la tarea de gestionar los documentos del proceso._x000a_4.El proyecto de inversión posiblemente afectado por la materialización del riesgo, es el proyecto 1125 fortalecimiento y modernización de la gestión pública distrital._x000a_5. Se diligencia la columna de perspectivas en la identificación de efectos y se incluyen._x000a_6. Se modifica el análisis de controles._x000a_7. Se realiza la calificación del riesgo por perspectivas de Impacto._x000a_8. Se modifica la explicación de la valoración del riesgo obtenido antes de controles._x000a_9. Conforme a la actualización de los procedimientos realizados en la vigencia 2019, se mantienen los controles preventivos y detectivos, y se incluyen un (1) control detectivo y uno (1) preventivo._x000a_10. Se modifica la explicación de la valoración del riesgo obtenido después de controles._x000a_11. Se incluyen en el SIG nuevas acciones preventivas y detectivas para el año 2020._x000a_12. Se ajusta el plan contingente."/>
    <d v="2020-12-04T00:00:00"/>
    <s v="_x000a__x000a__x000a__x000a_Tratamiento del riesgo"/>
    <s v="1.Se incluyen en el SIG nuevas acciones preventivas y detectivas para el año 2021."/>
    <d v="2021-02-22T00:00:00"/>
    <s v="Identificación del riesgo_x000a__x000a_Análisis de controles_x000a__x000a_Tratamiento del riesgo"/>
    <s v="Se retiraron los controles detectivos de auditorías._x000a_Se realizó reprogramación de las fechas de inicio de las acciones de tratamiento definidas para la vigencia 2021._x000a_Se modificó la asociación del riesgo a proyectos de inversión, seleccionando la opción &quot;Sin asociación a los proyectos de inversión&quot;"/>
    <d v="2021-09-09T00:00:00"/>
    <s v="_x000a__x000a__x000a__x000a_Tratamiento del riesgo"/>
    <s v="Se modifica la fecha de finalización de las acciones preventivas número 6 y 23, conforme a las fechas de finalización reprogramadas en el aplicativo SIG "/>
    <d v="2021-12-16T00:00:00"/>
    <s v="Identificación del riesgo_x000a_Análisis antes de controles_x000a_Análisis de controles_x000a_Análisis después de controles_x000a_Tratamiento del riesgo"/>
    <s v="Se actualizó el contexto de la gestión del proceso._x000a_Se ajustó la identificación del riesgo._x000a_Se ajustó la redacción y evaluación de los controles según los criterios definidos._x000a_Se incluyeron los controles correctivos._x000a_Se ajustaron las acciones de contingencia._x000a_Se definieron acciones de tratamiento."/>
    <d v="2022-09-30T00:00:00"/>
    <s v="_x000a__x000a_Análisis de controles_x000a__x000a_"/>
    <s v="_x000a_Se modificaron controles preventivos en su redacción, de acuerdo con la actualización  del  procedimiento Ingreso de Transferencias Secundarias al Archivo General de Bogotá D.C. 2215300-PR-282"/>
    <d v="2022-12-02T00:00:00"/>
    <s v="Identificación del riesgo_x000a__x000a__x000a__x000a_Tratamiento del riesgo"/>
    <s v="&quot;Se asocia el riesgo al nuevo Mapa de procesos de la Secretaría General. _x000a_Se plantean acciones de tratamiento para el fortalecimiento del riesgo.&quot;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a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
    <d v="2022-12-02T00:00:00"/>
    <s v="Identificación del riesgo_x000a__x000a__x000a__x000a_Tratamiento del riesgo"/>
    <s v="Se asocia el riesgo al nuevo Mapa de procesos de la Secretaría General. _x000a_Se plantean acciones de tratamiento para el fortalecimiento del riesgo."/>
    <s v=""/>
    <s v="_x000a__x000a__x000a__x000a_"/>
    <s v=""/>
    <e v="#N/A"/>
    <n v="2"/>
    <x v="2"/>
  </r>
  <r>
    <s v="Fortalecimiento de la Gestión Pública"/>
    <s v="Generar capacidades en la gestión pública distrital a través de la expedición de lineamientos, el desarrollo de estrategias, la realización de asistencia técnica, la elaboración de estudios e investigaciones, la prestación de servicios relacionados con el fortalecimiento de la gestión y la política laboral, con el fin de modernizar y mejorar permanentemente el desempeño institucional de las entidades distritales"/>
    <s v="El proceso inicia con el diagnóstico y la formulación de las acciones a ejecutar para el fortalecimiento de la gestión pública distrital, continúa con el desarrollo de lineamientos, estrategias, asistencia técnica, estudios e investigaciones, servicios y finaliza con el seguimiento."/>
    <s v="Subsecretario(a) Distrital de Fortalecimiento Institucional"/>
    <s v="Misional"/>
    <s v="Diseñar y emitir lineamientos, desarrollar estrategias, brindar, prestar servicios y realizar análisis, estudios e investigaciones para el fortalecimiento de la gestión pública distrital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
    <n v="122"/>
    <s v="EYADP-C009"/>
    <s v="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x v="0"/>
    <s v="Fraude interno"/>
    <s v="Sí"/>
    <s v="- Uso indebido del poder para la emisión de conceptos técnicos favorables._x000a_- Conflicto de intereses._x000a_- No hay distribución equitativa y objetiva de responsabilidades y tareas._x000a__x000a__x000a__x000a__x000a__x000a__x000a_"/>
    <s v="- Presiones ejercidas por terceros y o ofrecimientos de prebendas, gratificaciones o dadivas._x000a_- Presiones o motivaciones individuales, sociales o colectivas, que inciten a la realizar conductas contrarias al deber ser._x000a_- No hay conciencia en las entidades del distrito del verdadero impacto de la gestión documental._x000a__x000a__x000a__x000a__x000a__x000a__x000a_"/>
    <s v="- Pérdida de credibilidad del ente rector en materia archivística._x000a_- Daño a la imagen reputacional de la entidad por incumplimiento en la emisión de conceptos técnicos de contratación._x000a_- Sanciones disciplinarias, fiscales y penales._x000a__x000a__x000a__x000a__x000a__x000a__x000a_"/>
    <s v="3. Consolidar una gestión pública eficiente, a través del desarrollo de capacidades institucionales, para contribuir a la generación de valor público."/>
    <s v="- -- Ningún trámite y/o procedimiento administrativo_x000a__x000a_"/>
    <s v="- Ningún otro proceso en el Sistema de Gestión de Calidad_x000a__x000a__x000a__x000a_"/>
    <s v="Sin asociación"/>
    <s v="- No aplica_x000a__x000a__x000a__x000a_"/>
    <s v="Muy baja (1)"/>
    <n v="0.2"/>
    <s v="Leve (1)"/>
    <s v="Menor (2)"/>
    <s v="Moderado (3)"/>
    <s v="Leve (1)"/>
    <s v="Leve (1)"/>
    <s v="Menor (2)"/>
    <s v="Mayor (4)"/>
    <n v="0.8"/>
    <s v="Alto"/>
    <s v="El proceso estima que el riesgo se ubica en una zona alta, debido a que el riesgo no se ha materializado en los últimos cuatro años, sin embargo, ante su materialización, podrían presentarse los efectos significativos, señalados en la encuesta del Departamento Administrativo de la Función Pública."/>
    <s v="- 1 El procedimiento de Asistencia técnica en gestión documental y archivos 2215100-PR-257 indica que el Subdirector(a) del Sistema Distrital de Archivos, el Subdirector(a) de Gestión del Patrimonio Documental y el Asesor Jurídico de la  Dirección Distrital de Archivo de Bogotá, autorizado(a) por el Director(a) del Archivo de Bogotá, cada vez que se  realice una asistencia técnica bajo la modalidad de concepto técnico de procesos de contratación revisan la pertinencia técnica y normativa del pronunciamiento en el concepto técnico de procesos de contratación, de acuerdo a la normatividad aplicable. La(s) fuente(s) de información utilizadas es(son) la normatividad que regula la asistencia técnica correspondiente. En caso de evidenciar observaciones, desviaciones o diferencias, se informan a través del sistema de gestión documental al profesional universitario y/o especializado para que realice los ajustes. De lo contrario, queda como evidencia Oficio 2211600-FT-012 de concepto técnico revisado (aplica para las entidades y organismos distritales externos a la Secretaría General) Memorando 2211600-FT-011 de concepto técnico revisado (aplica para la Secretaría General) ._x000a_- 2 El procedimiento de Asistencia técnica en gestión documental y archivos 2215100-PR-257 indica que el Director Distrital de Archivo de Bogotá, autorizado(a) por el Manual específico de funciones y competencias laborales, cada vez que se realice una asistencia técnica bajo la modalidad de concepto técnico de   procesos de contratación verifica la pertinencia técnica y normativa del pronunciamiento en el concepto técnico de procesos de contratación, de acuerdo a la normatividad aplicable. La(s) fuente(s) de información utilizadas es(son) la normatividad que regula la asistencia técnica correspondiente. En caso de evidenciar observaciones, desviaciones o diferencias, se informan a través del sistema de gestión documental al profesional universitario y/o especializado para que realice los ajustes. De lo contrario, queda como evidencia Oficio 2211600-FT-012 de concepto técnico aprobado (aplica para las entidades y organismos distritales externos a la Secretaría General) Memorando 2211600-FT-011 de concepto técnico aprobado (aplica para la Secretaría General) ._x000a_- 3 El procedimiento de Revisión y evaluación de las Tablas de Retención Documental –TRD y Tablas de Valoración Documental –TVD, para su convalidación por parte del Consejo Distrital de Archivos 2215100-PR-293 indica que el Subdirector del Sistema Distrital de Archivos_x0009__x0009__x0009_, autorizado(a) por el Director Distrital de Archivo de Bogotá_x0009__x0009__x0009__x0009__x0009_, cada vez que se realice un concepto técnico de revisión y evaluación de TRD o TVD  Revisa la coherencia técnica y normativa de los tres (3) componentes (jurídico, histórico y archivístico) que contempla el concepto técnico correspondiente  . La(s) fuente(s) de información utilizadas es(son) la normatividad vigente aplicable a los conceptos técnicos de revisión y evaluación de TRD y de TVD. En caso de evidenciar observaciones, desviaciones o diferencias, informa a través del sistema de gestión documental al profesional universitario para que realice los ajustes . De lo contrario, queda como evidencia Concepto Técnico de Evaluación de Tabla de Valoración Documental 4213100-FT-928,y/o Concepto Técnico de Evaluación de Tabla de Retención Documental 4213100-FT-930, y/o Concepto técnico de evaluación de Tabla de Retención Documental – Empresas privadas de cumplen una función pública  4213100-FT-988, y/o Concepto técnico de evaluación de Tabla de Valoración Documental – Empresas privadas de cumplen una función pública.4213100-FT-1084._x000a_- 4 El procedimiento de Revisión y evaluación de las Tablas de Retención Documental –TRD y Tablas de Valoración Documental –TVD, para su convalidación por parte del Consejo Distrital de Archivos 2215100-PR-293 indica que el Director Distrital de Archivo de Bogotá, autorizado(a) por el Manual específico de funciones y competencias laborales, cada vez que se realice un concepto técnico de revisión y evaluación de TRD o TVD  Revisa la coherencia técnica y normativa de los tres (3) componentes (jurídico, histórico y archivístico) que contempla el concepto técnico  correspondiente y lo aprueba . La(s) fuente(s) de información utilizadas es(son) la normatividad vigente aplicable a los conceptos técnicos de revisión y evaluación de TRD y de TVD. En caso de evidenciar observaciones, desviaciones o diferencias, informa a través del sistema de gestión documental al profesional universitario para que realice los ajustes . De lo contrario, queda como evidencia Concepto Técnico de Evaluación de Tabla de Valoración Documental 4213100-FT-928,y/o Concepto Técnico de Evaluación de Tabla de Retención Documental 4213100-FT-930, y/o Concepto técnico de evaluación de Tabla de Retención Documental – Empresas privadas de cumplen una función pública  4213100-FT-988, y/o Concepto técnico de evaluación de Tabla de Valoración Documental – Empresas privadas de cumplen una función pública.4213100-FT-1084 ._x000a__x000a__x000a__x000a__x000a__x000a__x000a__x000a__x000a__x000a__x000a__x000a__x000a__x000a__x000a__x000a_"/>
    <s v="- Documentado_x000a_- Documentado_x000a_- Documentado_x000a_- Documentado_x000a__x000a__x000a__x000a__x000a__x000a__x000a__x000a__x000a__x000a__x000a__x000a__x000a__x000a__x000a__x000a_"/>
    <s v="- Continua_x000a_- Continua_x000a_- Continua_x000a_- Continua_x000a__x000a__x000a__x000a__x000a__x000a__x000a__x000a__x000a__x000a__x000a__x000a__x000a__x000a__x000a__x000a_"/>
    <s v="- Con registro_x000a_- Con registro_x000a_- Con registro_x000a_- Con registro_x000a__x000a__x000a__x000a__x000a__x000a__x000a__x000a__x000a__x000a__x000a__x000a__x000a__x000a__x000a__x000a_"/>
    <s v="- Preventivo_x000a_- Detectivo_x000a_- Preventivo_x000a_- Detectivo_x000a__x000a__x000a__x000a__x000a__x000a__x000a__x000a__x000a__x000a__x000a__x000a__x000a__x000a__x000a__x000a_"/>
    <s v="25%_x000a_15%_x000a_25%_x000a_15%_x000a__x000a__x000a__x000a__x000a__x000a__x000a__x000a__x000a__x000a__x000a__x000a__x000a__x000a__x000a__x000a_"/>
    <s v="- Manual_x000a_- Manual_x000a_- Manual_x000a_- Manual_x000a__x000a__x000a__x000a__x000a__x000a__x000a__x000a__x000a__x000a__x000a__x000a__x000a__x000a__x000a__x000a_"/>
    <s v="15%_x000a_15%_x000a_15%_x000a_15%_x000a__x000a__x000a__x000a__x000a__x000a__x000a__x000a__x000a__x000a__x000a__x000a__x000a__x000a__x000a__x000a_"/>
    <s v="40%_x000a_30%_x000a_40%_x000a_30%_x000a__x000a__x000a__x000a__x000a__x000a__x000a__x000a__x000a__x000a__x000a__x000a__x000a__x000a__x000a__x000a_"/>
    <s v="- 1 El mapa de riesgos del proceso Fortalecimiento de la Gestión Pública indica que el Director Distrital de Archivo de Bogotá, autorizado(a) por el Manual específico de funciones y competencias laborales, cada vez que se identifique la materialización del riesgo asigna un responsable diferente para realizar la revisión y evaluación de la Tabla de Retención Documental o Tabla de Valoración Documental asociada a la materialización del riesgo._x000a_- 2 El mapa de riesgos del proceso Fortalecimiento de la Gestión Pública indica que el Subdirector del Sistema Distrital de Archivos, autorizado(a) por el Director Distrital de Archivo de Bogotá, cada vez que se identifique la materialización del riesgo realiza nuevamente la revisión y evaluación de la Tabla de Retención Documental o Tabla de Valoración Documental asociada a la materialización del riesgo y emite el nuevo concepto técnico de TRD y TVD._x000a_- 3 El mapa de riesgos del proceso Fortalecimiento de la Gestión Pública indica que el Director Distrital de Archivo de Bogotá, autorizado(a) por el Manual específico de funciones y competencias laborales, cada vez que se identifique la materialización del riesgo remite a la entidad correspondiente el nuevo concepto técnico de TRD y TVD asociado a la materialización del riesgo  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_x000a_- 4 El mapa de riesgos del proceso Fortalecimiento de la Gestión Pública indica que el Director Distrital de Archivo de Bogotá, autorizado(a) por el Manual específico de funciones y competencias laborales, cada vez que se identifique la materialización del riesgo Informa la situación de materialización del riesgo relacionada con concepto técnico de TRD y TVD al Consejo Distrital de Archivo  de Bogotá._x000a_- 5 El mapa de riesgos del proceso Fortalecimiento de la Gestión Pública indica que el Subdirector del Sistema Distrital de Archivos, autorizado(a) por el Director Distrital de Archivo de Bogotá, cada vez que se identifique la materialización del riesgo realiza mesa técnica de trabajo para la revisión del concepto técnico de procesos de  contratación relacionado con la materialización del riesgo_x0009__x0009__x0009__x0009__x0009__x0009__x0009__x0009_._x000a_- 6 El mapa de riesgos del proceso Fortalecimiento de la Gestión Pública indica que el Director(a) Distrital de Archivo de Bogotá, autorizado(a) por el Manual específico de funciones y competencias laborales, cada vez que se identifique la materialización del riesgo realiza un alcance con un nuevo concepto técnico de procesos de contratación relacionado con la materialización del riesgo._x000a__x000a__x000a__x000a_"/>
    <s v="- Documentado_x000a_- Documentado_x000a_- Documentado_x000a_- Documentado_x000a_- Documentado_x000a_- Documentado_x000a__x000a__x000a__x000a_"/>
    <s v="- Continua_x000a_- Continua_x000a_- Continua_x000a_- Continua_x000a_- Continua_x000a_- Continua_x000a__x000a__x000a__x000a_"/>
    <s v="- Con registro_x000a_- Con registro_x000a_- Con registro_x000a_- Con registro_x000a_- Con registro_x000a_- Con registro_x000a__x000a__x000a__x000a_"/>
    <s v="- Correctivo_x000a_- Correctivo_x000a_- Correctivo_x000a_- Correctivo_x000a_- Correctivo_x000a_- Correctivo_x000a__x000a__x000a__x000a_"/>
    <s v="10%_x000a_10%_x000a_10%_x000a_10%_x000a_10%_x000a_10%_x000a__x000a__x000a__x000a_"/>
    <s v="- Manual_x000a_- Manual_x000a_- Manual_x000a_- Manual_x000a_- Manual_x000a_- Manual_x000a__x000a__x000a__x000a_"/>
    <s v="15%_x000a_15%_x000a_15%_x000a_15%_x000a_15%_x000a_15%_x000a__x000a__x000a__x000a_"/>
    <s v="25%_x000a_25%_x000a_25%_x000a_25%_x000a_25%_x000a_25%_x000a__x000a__x000a__x000a_"/>
    <s v="Muy baja (1)"/>
    <n v="3.5279999999999992E-2"/>
    <s v="Mayor (4)"/>
    <n v="0.8"/>
    <s v="Alto"/>
    <s v="El proceso estima que el riesgo se ubica en una zona alta, debido a que los controles establecidos son los adecuados y la calificación de los criterios es satisfactoria, ubicando el riesgo en la escala de probabilidad mas baja, y ante su materialización, podrían disminuirse los efectos, aplicando las acciones de contingencia, sin embargo, el impacto no disminuye en riesgos de corrupción.           "/>
    <s v="Reducir"/>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  PA230-011-531 Actualizar el procedimiento Revisión y evaluación de las Tablas de Retención Documental –TRD y Tablas de Valoración Documental –TVD, para su convalidación por parte del Consejo Distrital de Archivos 2215100-PR-293  fortaleciendo las actividades para mitigar el riesgo._x000a__x000a__x000a__x000a__x000a__x000a__x000a__x000a_________________x000a__x000a__x000a__x000a__x000a__x000a__x000a__x000a__x000a__x000a__x000a_"/>
    <s v="- Subdirección del Sistema Distrital de Archivos_x000a__x000a__x000a__x000a__x000a__x000a__x000a__x000a__x000a_________________x000a__x000a__x000a__x000a__x000a__x000a__x000a__x000a__x000a__x000a__x000a_"/>
    <s v="- Procedimiento Retención Documental –TRD y Tablas de Valoración Documental –TVD, para su convalidación por parte del Consejo Distrital de Archivos 2215100-PR-293 actualizado_x000a__x000a__x000a__x000a__x000a__x000a__x000a__x000a__x000a_________________x000a__x000a__x000a__x000a__x000a__x000a__x000a__x000a__x000a__x000a__x000a_"/>
    <s v="01/02/2023_x000a__x000a__x000a__x000a__x000a__x000a__x000a__x000a__x000a_________________x000a__x000a__x000a__x000a__x000a__x000a__x000a__x000a__x000a__x000a__x000a_"/>
    <s v="31/05/2023_x000a__x000a__x000a__x000a__x000a__x000a__x000a__x000a__x000a_________________x000a__x000a__x000a__x000a__x000a__x000a__x000a__x000a__x000a__x000a__x000a_"/>
    <s v="- Reportar el presunto hecho de 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al operador disciplinario, y a la Oficina Asesora de Planeación en el informe de monitoreo en caso que tenga fallo._x000a_- Asignar un responsable diferente para realizar la revisión y evaluación de la Tabla de Retención Documental o Tabla de Valoración Documental asociada a la materialización del riesgo_x000a_- Realizar nuevamente la revisión y evaluación de la Tabla de Retención Documental o Tabla de Valoración Documental asociada a la materialización del riesgo y emitir el nuevo concepto técnico de TRD y TVD_x000a_- Remitir a la entidad correspondiente el nuevo concepto técnico de TRD y TVD asociado a la materialización del riesgo  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_x000a_- Informar la situación de materialización del riesgo relacionada con concepto técnico de TRD y TVD al Consejo Distrital de Archivo  de Bogotá_x000a_- Realizar mesa técnica de trabajo para la revisión del concepto técnico de procesos de  contratación relacionado con la materialización del riesgo_x000a_- Realizar un alcance con un nuevo concepto técnico de procesos de contratación relacionado con la materialización del riesgo_x000a__x000a__x000a_- Actualizar el mapa de riesgos Fortalecimiento de la Gestión Pública"/>
    <s v="- Subsecretario(a) Distrital de Fortalecimiento Institucional_x000a_- Director(a) Distrital de Archivo de Bogotá_x000a_- Profesional(es) Universitario(s)_x000a_- Director(a) Distrital de Archivo de Bogotá_x000a_- Director(a) Distrital de Archivo de Bogotá_x000a_- Subdirector del Sistema Distrital de Archivos_x000a_- Director(a) Distrital de Archivo de Bogotá_x000a__x000a__x000a_- Subsecretario(a) Distrital de Fortalecimiento Institucional"/>
    <s v="- Notificación realizada del presunto hecho de 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al operador disciplinario, y reporte de monitoreo a la Oficina Asesora de Planeación en caso que el riesgo tenga fallo definitivo._x000a_- Correo electrónico de asignación de nuevo  responsable para realizar la revisión y evaluación de la Tabla de Retención Documental o Tabla de Valoración Documental asociada a la materialización del riesgo_x000a_- Concepto Técnico de Evaluación de Tabla de Valoración Documental o Concepto Técnico Evaluación de Tabla de Retención Documental ajustado._x000a_- Oficio o memorando de envío del concepto técnico de evaluación de la TRD o TVD, ajustado_x000a_- Acta de sesión del Consejo Distrital de Archivo  de Bogotá_x000a_- Evidencia de reunión 2213100-FT-449 de mesa técnica_x000a_- Concepto técnico de alcance de procesos de contratación_x000a__x000a__x000a_- Mapa de riesgo  Fortalecimiento de la Gestión Pública, actualizado."/>
    <d v="2019-01-31T00:00:00"/>
    <s v="Identificación del riesgo_x000a_Análisis antes de controles_x000a_Análisis de controles_x000a_Análisis después de controles_x000a_Tratamiento del riesgo"/>
    <s v="Creación del Riesgo"/>
    <d v="2019-05-09T00:00:00"/>
    <s v="_x000a_Análisis antes de controles_x000a_Análisis de controles_x000a_Análisis después de controles_x000a_Tratamiento del riesgo"/>
    <s v="Se ajustó el nombre del riesgo_x000a_Se realizó la valoración antes y después de controles frente a frecuencia e impacto._x000a_Se incluyen controles detectivos frente al riesgo._x000a_Se propuso un plan de contingencia frente a la materialización del riesgo."/>
    <d v="2020-03-26T00:00:00"/>
    <s v="Identificación del riesgo_x000a__x000a__x000a__x000a_Tratamiento del riesgo"/>
    <s v="Se ajusto actividad clave de acuerdo al ajuste realizado en la caracterización del proceso con relación al cambio de nombre del procedimiento._x000a_Se realizó la calificación de la probabilidad del riesgo por frecuencia._x000a_Se ajustó la valoración obtenida antes y después de controles, de acuerdo con el resultado obtenido._x000a_Se ajustó la descripción de las actividades de control de acuerdo al ajuste realizado en los puntos de control de los procedimientos._x000a_Se ajustaron las fechas de terminación de las acciones acorde con las fechas del aplicativo SIG."/>
    <d v="2020-12-04T00:00:00"/>
    <s v="_x000a__x000a__x000a__x000a_Tratamiento del riesgo"/>
    <s v="Se incluyen en el SIG nuevas acciones preventivas para el año 2021."/>
    <d v="2021-02-22T00:00:00"/>
    <s v="Identificación del riesgo_x000a__x000a_Análisis de controles_x000a__x000a_Tratamiento del riesgo"/>
    <s v="Se retiraron los controles detectivos de auditorías._x000a_Se realizó reprogramación de las fechas de inicio de las acciones de tratamiento definidas para la vigencia 2021._x000a_Se modificó la asociación del riesgo a proyectos de inversión, seleccionando la opción &quot;Sin asociación a los proyectos de inversión&quot;_x000a_Se incluyo la acción de tratamiento definida en la vigencia del 2020 para fortalecer la gestión del riesgo según la valoración, con la fecha de finalización modificada, de acuerdo a la reprogramación realizada en el aplicativo SIG, con fecha de finalización en la vigencia del 2021."/>
    <d v="2021-09-09T00:00:00"/>
    <s v="_x000a__x000a__x000a__x000a_Tratamiento del riesgo"/>
    <s v="Se modifica la fecha de finalización de la acción preventiva número 12, conforme a la fecha de finalización reprogramada en el aplicativo SIG"/>
    <d v="2021-12-16T00:00:00"/>
    <s v="Identificación del riesgo_x000a_Análisis antes de controles_x000a_Análisis de controles_x000a_Análisis después de controles_x000a_Tratamiento del riesgo"/>
    <s v="Se actualiza el contexto de la gestión del proceso. _x000a_Se ajusta la identificación del riesgo, delimitando el alcance frente a los conceptos técnicos solo para los conceptos de contratación; especificando los conceptos de revisión y evaluación de TRD y TVD y se eliminan del alcance lo correspondiente a informes, teniendo en cuanta que no aplican para el riesgo.  _x000a_Se ajustó la redacción y evaluación de los controles según los criterios definidos. _x000a_Se incluyeron los controles correctivos. _x000a_Se ajustaron las acciones de contingencia. _x000a_Se definieron acciones de tratamiento."/>
    <d v="2022-02-07T00:00:00"/>
    <s v="_x000a__x000a__x000a__x000a_Tratamiento del riesgo"/>
    <s v="Se modifica la acción de tratamiento del riesgo, teniendo en cuenta que la circular de vistos buenos a procesos de contratación en gestión documental y archivos es un producto directamente  relacionado con el punto de control correspondiente al que está asociado. La acción inicial &quot;Desarrollar dentro del nuevo modelo de asistencia técnica líneas argumentativas y acuerdos de servicios en materia contractual relacionadas con actividades de gestión documental, donde se emitirán las especificaciones técnicas a tener en cuenta por las entidades y por los equipos interdisciplinarios de la DDAB&quot; se elimina, ya que es una acción que contempla varias líneas argumentativas con un alcance mayor a los controles definidos para el riesgo de corrupción."/>
    <d v="2022-06-09T00:00:00"/>
    <s v="_x000a__x000a__x000a__x000a_Tratamiento del riesgo"/>
    <s v="Se modifica la acción de tratamiento del riesgo, teniendo en cuenta que se va a realizar actualización del articulo 24 del Decreto 514 de 2006, por lo cual no se podría generar una circular con el articulo vigente y al tener un control de legalidad, en  los tiempos estipulados no se daría cumplimiento a la acción. "/>
    <d v="2022-12-02T00:00:00"/>
    <s v="Identificación del riesgo_x000a__x000a__x000a__x000a_Tratamiento del riesgo"/>
    <s v="&quot;Se asocia el riesgo al nuevo Mapa de procesos de la Secretaría General. _x000a_Se plantean acciones de tratamiento para el fortalecimiento del riesgo.&quot;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a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a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a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
    <s v=""/>
    <s v="_x000a__x000a__x000a__x000a_"/>
    <s v=""/>
    <s v=""/>
    <s v="_x000a__x000a__x000a__x000a_"/>
    <s v=""/>
    <e v="#N/A"/>
    <n v="4"/>
    <x v="2"/>
  </r>
  <r>
    <s v="Gestión de Contratación"/>
    <s v="Gestionar la contratación de bienes, servicios y obras, mediante el desarrollo de procesos contractuales transparentes y conforme a la normativa legal vigente, para satisfacer las necesidades de contratación de las dependencias de la Secretaría General de la Alcaldía Mayor de Bogotá, para el cumplimento de sus metas y objetivos."/>
    <s v="Inicia con la identificación y consolidación de las necesidades de bienes, servicios u obras, continúa con la ejecución de las acciones de la gestión precontractual, contractual y post- contractual, y termina con la verificación del cumplimiento de los contratos y convenios celebrados."/>
    <s v="Director(a) de Contratación"/>
    <s v="Apoyo"/>
    <s v="Gestionar los Procesos Contractuales_x000a_Fase (propósito): Fortalecer la gestión corporativa, jurídica y la estrategia de comunicación conforme con las necesidades de la operación misional de la Entidad."/>
    <n v="134"/>
    <s v="FI-C018"/>
    <s v="Posibilidad de afectación reputacional por pérdida de la confianza ciudadana en la gestión contractual de la Entidad, debido a decisiones ajustadas a intereses propios o de terceros durante la etapa precontractual con el fin de celebrar un contrato"/>
    <x v="0"/>
    <s v="Fraude interno"/>
    <s v="No"/>
    <s v="- Debilidad de las estrategias de sensibilización y apropiación de las normas, directrices, modelos y sistemas_x000a_- Alta rotación de personal generando retrasos en la curva de aprendizaje._x000a_- Falta de pericia  técnica, financiera y jurídica en la estructuración de los documentos y estudios previos por parte de las áreas técnicas._x000a_- Falta de aplicación de guías, manuales y procedimientos por parte de las áreas técnicas enfocados a la estructuración y/o revisión de documentos en la etapa precontractual, contractual y postcontractual_x000a_- Falta de valores y sentido pertenencia de los servidores públicos que laboran en la entidad_x000a_- Intereses propios o de terceros para cometer actos de corrupción a cambio de dinero_x000a_- Utilización de la jerarquía y de la autoridad para desviar u omitir los procedimientos al interior de la entidad_x000a__x000a__x000a_"/>
    <s v="- Constante actualización de directrices Nacionales y Distritales que no surten suficientes procesos de socialización. _x000a_- Dificultades en la gestión por la respuesta de requerimientos dispendiosos por parte de entes de control, etc., lo que impide una gestión oportuna a los temas que se están desarrollando en la etapa precontractual, contractual y postcontractual._x000a_- Presiones o motivaciones individuales, sociales o colectivas que inciten a realizar conductas contrarias al deber ser_x000a__x000a__x000a__x000a__x000a__x000a__x000a_"/>
    <s v="- Sanción por parte de un ente de control u otro ente regulador._x000a_- Pérdida de credibilidad en los procesos de contratación que adelanta la Secretaría General._x000a_- Incumplimiento de las metas y objetivos institucionales, afectando el cumplimiento en la metas regionales._x000a_- Interrupción de las labores del proceso en pro del ajuste de los documentos y estudios previos._x000a_- Detrimento patrimonial  por deficiencias en las estimación del costo total del proceso contractual._x000a__x000a__x000a__x000a__x000a_"/>
    <s v="3. Consolidar una gestión pública eficiente, a través del desarrollo de capacidades institucionales, para contribuir a la generación de valor público."/>
    <s v="- -- Ningún trámite y/o procedimiento administrativo_x000a__x000a_"/>
    <s v="- Todos los procesos en el Sistema de Gestión de Calidad_x000a__x000a__x000a__x000a_"/>
    <s v="16. Paz, justicia e instituciones sólidas"/>
    <s v="- 7873 Fortalecimiento de la capacidad institucional de la Secretaría General_x000a__x000a__x000a__x000a_"/>
    <s v="Muy baja (1)"/>
    <n v="0.2"/>
    <s v="Catastrófico (5)"/>
    <s v="Mayor (4)"/>
    <s v="Mayor (4)"/>
    <s v="Moderado (3)"/>
    <s v="Leve (1)"/>
    <s v="Catastrófico (5)"/>
    <s v="Catastrófico (5)"/>
    <n v="1"/>
    <s v="Extremo"/>
    <s v="Se determina la probabilidad (1Muy baja) ya que el riesgo no se ha presentado en los últimos cuatro años. El impacto (5 catastrófico) obedece a que de materializarse el riesgo, se estaría incumpliendo con los principios de la contratación estatal y la selección objetiva de los posibles proveedores de bienes, obras o servicios, afectando la transparencia de dichos procesos."/>
    <s v="- 1 Los procedimientos 4231000-PR-284 &quot;Mínima cuantía&quot;, 4231000-PR-339 &quot;Selección Pública de Oferentes&quot;, 4231000-PR-338 &quot;Agregación de Demanda&quot; y 4231000-PR-156 &quot;Contratación Directa&quot; indica que el Profesional de la Dirección de Contratación, autorizado(a) por el Director de contratación, cada vez que se radique una solicitud de contratación en cualquier modalidad de selección verifica que la solicitud de contratación cumpla con los requisitos legales y que cuente con  hoja de verificación y control de documentos aplicable a cada procedimiento (4231000-FT-959,  4231000-FT-962) o 2211200-FT-358) y se ajuste a la modalidad de selección y al Manual de Contratación, Supervisión e  Interventoría (211200-MA-011). La(s) fuente(s) de información utilizadas es(son) Formato Único de Solicitud de Contratación   (2211200-FT-194), requisitos legales, hoja de verificación y control de documentos para procesos de selección y/o contratación directa (4231000-FT-959,  4231000-FT-962 o 2211200-FT-358)_x0009_ _x0009_. En caso de evidenciar observaciones, desviaciones o diferencias, o de requerir ajustes  menores a los estudios y documentos previos, se procede al envío de las observaciones correspondientes a través de correo electrónico a la dependencia solicitante y se registran en la base denominada &quot;modelo de seguimiento de la gestión contractual&quot;; en el evento que se requieran ajustes sustanciales a los estudios y documentos previos, se procede a la devolución de los documentos mediante memorando informando la no viabilidad del trámite y se registran en  la base denominada &quot;modelo de seguimiento de la gestión contractual&quot;. De lo contrario, se continua con el proceso contractual y publicación en el SECOP, en donde quedará publicada la constancia de verificación de la hoja de verificación y control de documentos aplicable a cada procedimiento (4231000-FT-959,  4231000-FT-962) o 2211200-FT-358) así como el flujo de aprobación del mismo en dicha plataforma._x000a_- 2 Los procedimientos 4231000-PR-284 &quot;Mínima cuantía&quot;, 4231000-PR-339 &quot;Selección Pública de Oferentes&quot;, 4231000-PR-338 &quot;Agregación de Demanda&quot; y 4231000-PR-156 &quot;Contratación Directa&quot;  indica que el Comité de Contratación, autorizado(a) por la(el) Secretaria(o) General, cada vez que se  adelante un proceso de contratación e cualquier modalidad de selección, conforme a la Resolución 204 de 2020 &quot; Por medio de la cual se delega la ordenación del gasto y competencias propia de la actividad contractual, así como el ejercicio de otras funciones&quot; verifica que el proceso es necesario, adecuado y  que se ajuste a los objetivos institucionales así como a los  requerimientos de la norma de conformidad con las presentaciones o documentación adicional remitida para el desarrollo del Comité de Contratación por parte de las áreas solicitantes. La(s) fuente(s) de información utilizadas es(son) presentación del proceso ante el Comité de Contratación y/o documentación adicional remitida por partes de las áreas técnicas. En caso de evidenciar observaciones, desviaciones o diferencias, se solicitan ajustes por parte del Comité de Contratación las cuales quedan registradas en las actas de Comité de Contratación. De lo contrario, se registra en el acta de Comité de  Contratación la votación positiva de cada proceso de contratación para continuar con el trámite precontractual y contractual._x000a_- 3 Los procedimientos 4231000-PR-284 &quot;Mínima cuantía&quot;, 4231000-PR-339 &quot;Selección Pública de Oferentes&quot;, 4231000-PR-338 &quot;Agregación de Demanda&quot; y 4231000-PR-156 &quot;Contratación Directa&quot; indica que el Profesional de la Dirección de Contratación, autorizado(a) por el Director de contratación, cada vez que se radique una solicitud de contratación en cualquier modalidad de selección verifica que la solicitud de contratación cumpla con los requisitos legales y que cuente con  hoja de verificación y control de documentos aplicable a cada procedimiento (4231000-FT-959,  4231000-FT-962) o 2211200-FT-358) y se ajuste a la modalidad de selección y al Manual de Contratación, Supervisión e  Interventoría (211200-MA-011). La(s) fuente(s) de información utilizadas es(son) Formato Único de Solicitud de Contratación   (2211200-FT-194), requisitos legales, hoja de verificación y control de documentos para procesos de selección y/o contratación directa (4231000-FT-959,  4231000-FT-962 o 2211200-FT-358)_x0009_ _x0009_. En caso de evidenciar observaciones, desviaciones o diferencias, o de requerir ajustes  menores a los estudios y documentos previos, se procede al envío de las observaciones correspondientes a través de correo electrónico a la dependencia solicitante y se registran en la base denominada &quot;modelo de seguimiento de la gestión contractual&quot;; en el evento que se requieran ajustes sustanciales a los estudios y documentos previos, se procede a la devolución de los documentos mediante memorando informando la no viabilidad del trámite y se registran en  la base denominada &quot;modelo de seguimiento de la gestión contractual&quot;. De lo contrario, se continua con el proceso contractual y publicación en el SECOP, en donde quedará publicada la constancia de verificación de la hoja de verificación y control de documentos aplicable a cada procedimiento (4231000-FT-959,  4231000-FT-962) o 2211200-FT-358) así como el flujo de aprobación del mismo en dicha plataforma._x000a__x000a__x000a__x000a__x000a__x000a__x000a__x000a__x000a__x000a__x000a__x000a__x000a__x000a__x000a__x000a__x000a_"/>
    <s v="- Documentado_x000a_- Documentado_x000a_- Documentado_x000a__x000a__x000a__x000a__x000a__x000a__x000a__x000a__x000a__x000a__x000a__x000a__x000a__x000a__x000a__x000a__x000a_"/>
    <s v="- Continua_x000a_- Continua_x000a_- Continua_x000a__x000a__x000a__x000a__x000a__x000a__x000a__x000a__x000a__x000a__x000a__x000a__x000a__x000a__x000a__x000a__x000a_"/>
    <s v="- Con registro_x000a_- Con registro_x000a_- Con registro_x000a__x000a__x000a__x000a__x000a__x000a__x000a__x000a__x000a__x000a__x000a__x000a__x000a__x000a__x000a__x000a__x000a_"/>
    <s v="- Preventivo_x000a_- Preventivo_x000a_- Detectivo_x000a__x000a__x000a__x000a__x000a__x000a__x000a__x000a__x000a__x000a__x000a__x000a__x000a__x000a__x000a__x000a__x000a_"/>
    <s v="25%_x000a_25%_x000a_15%_x000a__x000a__x000a__x000a__x000a__x000a__x000a__x000a__x000a__x000a__x000a__x000a__x000a__x000a__x000a__x000a__x000a_"/>
    <s v="- Manual_x000a_- Manual_x000a_- Manual_x000a__x000a__x000a__x000a__x000a__x000a__x000a__x000a__x000a__x000a__x000a__x000a__x000a__x000a__x000a__x000a__x000a_"/>
    <s v="15%_x000a_15%_x000a_15%_x000a__x000a__x000a__x000a__x000a__x000a__x000a__x000a__x000a__x000a__x000a__x000a__x000a__x000a__x000a__x000a__x000a_"/>
    <s v="40%_x000a_40%_x000a_30%_x000a__x000a__x000a__x000a__x000a__x000a__x000a__x000a__x000a__x000a__x000a__x000a__x000a__x000a__x000a__x000a__x000a_"/>
    <s v="- 1 El mapa de riesgos del proceso Gestión de Contratación indica que el Director(a) de Contratación, autorizado(a) por Resolución 160 de 2019 &quot;Por la cual se modifica el Manual Especifico de Funciones y Competencias Laborales para los empleos de la planta de personal de la Secretaría General- Alcaldía Mayor de Bogotá, cada vez que se identifique la materialización del riesgo asigna nuevos profesionales para reevaluar el proceso de selección técnica, jurídica y financieramente, con el fin que adelanten un análisis a fin de tomar decisiones respecto a adelantar o no, un nuevo proceso de contratación._x000a_- 2 El mapa de riesgos del proceso Gestión de Contratación indica que el Director(a) de Contratación, autorizado(a) por Resolución 160 de 2019 &quot;Por la cual se modifica el Manual Especifico de Funciones y Competencias Laborales para los empleos de la planta de personal de la Secretaría General- Alcaldía Mayor de Bogotá, cada vez que se identifique la materialización del riesgo toma las medidas jurídicas y/o administrativas que permitan el restablecimiento de la situación generada por la materialización del riesgo._x000a__x000a__x000a__x000a__x000a__x000a__x000a__x000a_"/>
    <s v="- Documentado_x000a_- Documentado_x000a__x000a__x000a__x000a__x000a__x000a__x000a__x000a_"/>
    <s v="- Continua_x000a_- Continua_x000a__x000a__x000a__x000a__x000a__x000a__x000a__x000a_"/>
    <s v="- Con registro_x000a_- Con registro_x000a__x000a__x000a__x000a__x000a__x000a__x000a__x000a_"/>
    <s v="- Correctivo_x000a_- Correctivo_x000a__x000a__x000a__x000a__x000a__x000a__x000a__x000a_"/>
    <s v="10%_x000a_10%_x000a__x000a__x000a__x000a__x000a__x000a__x000a__x000a_"/>
    <s v="- Manual_x000a_- Manual_x000a__x000a__x000a__x000a__x000a__x000a__x000a__x000a_"/>
    <s v="15%_x000a_15%_x000a__x000a__x000a__x000a__x000a__x000a__x000a__x000a_"/>
    <s v="25%_x000a_25%_x000a__x000a__x000a__x000a__x000a__x000a__x000a__x000a_"/>
    <s v="Muy baja (1)"/>
    <n v="5.04E-2"/>
    <s v="Catastrófico (5)"/>
    <n v="1"/>
    <s v="Extremo"/>
    <s v="Se determina la probabilidad (1 muy baja) ya que la ejecución de los controles han evitado la materialización del riesgo. El impacto se mantiene en (5 catastrófico) ya que los riesgos de corrupción no se desplazan en la escala de impacto. Es probable que los oferentes que se presenten a los procesos de selección, cumplan con los criterios técnicos, jurídicos y financieros establecidos, por lo cual no es posible detectar con facilidad el direccionamiento hacia un tercero. De presentarse, es posible que no se obtenga la calidad del producto o servicio esperado."/>
    <s v="Reducir"/>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 PA230-017-537 Desarrollar dos (2) jornadas de socializaciones y/o talleres con los enlaces contractuales de cada dependencia sobre la estructuración de estudios y documentos previos así como lo referido al análisis del sector y estudios de mercado en el proceso de contratación._x000a__x000a__x000a__x000a__x000a__x000a__x000a__x000a__x000a__x000a_________________x000a__x000a__x000a__x000a__x000a__x000a__x000a__x000a__x000a__x000a__x000a_"/>
    <s v="- Director de Contratación_x000a__x000a__x000a__x000a__x000a__x000a__x000a__x000a__x000a__x000a_________________x000a__x000a__x000a__x000a__x000a__x000a__x000a__x000a__x000a__x000a__x000a_"/>
    <s v="- Registros de asistencia a la  jornada de socialización y/o taller _x000a__x000a__x000a__x000a__x000a__x000a__x000a__x000a__x000a__x000a_________________x000a__x000a__x000a__x000a__x000a__x000a__x000a__x000a__x000a__x000a__x000a_"/>
    <s v="01/02/2023_x000a__x000a__x000a__x000a__x000a__x000a__x000a__x000a__x000a__x000a_________________x000a__x000a__x000a__x000a__x000a__x000a__x000a__x000a__x000a__x000a__x000a_"/>
    <s v="31/05/2023_x000a__x000a__x000a__x000a__x000a__x000a__x000a__x000a__x000a__x000a_________________x000a__x000a__x000a__x000a__x000a__x000a__x000a__x000a__x000a__x000a__x000a_"/>
    <s v="- Reportar el presunto hecho de Posibilidad de afectación reputacional por pérdida de la confianza ciudadana en la gestión contractual de la Entidad, debido a decisiones ajustadas a intereses propios o de terceros durante la etapa precontractual con el fin de celebrar un contrato al operador disciplinario, y a la Oficina Asesora de Planeación en el informe de monitoreo en caso que tenga fallo._x000a_- Asignar nuevos profesionales para  reevaluar el proceso de selección técnica, jurídica y financieramente, con el fin que adelanten un análisis a fin de tomar decisiones respecto a adelantar o no, un nuevo proceso de contratación._x000a_- Tomar las medidas jurídicas y/o administrativas que permitan el restablecimiento de la situación generada por la materialización del riesgo._x000a__x000a__x000a__x000a__x000a__x000a__x000a_- Actualizar el mapa de riesgos Gestión de Contratación"/>
    <s v="- Director(a) de Contratación_x000a_- Director(a) de Contratación_x000a_- Director(a) de Contratación_x000a__x000a__x000a__x000a__x000a__x000a__x000a_- Director(a) de Contratación"/>
    <s v="- Notificación realizada del presunto hecho de Posibilidad de afectación reputacional por pérdida de la confianza ciudadana en la gestión contractual de la Entidad, debido a decisiones ajustadas a intereses propios o de terceros durante la etapa precontractual con el fin de celebrar un contrato al operador disciplinario, y reporte de monitoreo a la Oficina Asesora de Planeación en caso que el riesgo tenga fallo definitivo._x000a_- Informe de análisis técnico, jurídico y financiero del proceso de selección en donde se materializó el riesgo, que soporta las decisiones de adelantar o no  un nuevo proceso de contratación._x000a_- Documento de medida jurídicas y/o administrativas que permitan el restablecimiento de la situación generada por la materialización del riesgo._x000a__x000a__x000a__x000a__x000a__x000a__x000a_- Mapa de riesgo  Gestión de Contratación, actualizado."/>
    <d v="2019-01-31T00:00:00"/>
    <s v="Identificación del riesgo_x000a_Análisis antes de controles_x000a_Análisis de controles_x000a_Análisis después de controles_x000a_Tratamiento del riesgo"/>
    <s v="Creación del mapa de riesgos del proceso."/>
    <d v="2019-05-08T00:00:00"/>
    <s v="Identificación del riesgo_x000a_Análisis antes de controles_x000a_Análisis de controles_x000a_Análisis después de controles_x000a_Tratamiento del riesgo"/>
    <s v="Se realizó un cambio en el nombre del riesgo, de acuerdo con la nueva metodología que incluye distintas categorías._x000a_Se realizó la valoración antes de controles, teniendo en cuenta frecuencia y el impacto._x000a_Se fortalecieron los controles de acuerdo con la probabilidad de materialización del riesgo._x000a_Se propuso un plan de mejoramiento que conlleva a una mitigación oportuna del riesgo._x000a_Se propuso un plan de contingencia frente a la materialización del riesgo. "/>
    <d v="2019-10-17T00:00:00"/>
    <s v="_x000a__x000a__x000a__x000a_Tratamiento del riesgo"/>
    <s v="Se actualiza la fecha de terminación del plan de mejoramiento (AP 18), teniendo en cuenta las fechas establecidas en el aplicativo SIG."/>
    <d v="2020-03-27T00:00:00"/>
    <s v="Identificación del riesgo_x000a__x000a_Análisis de controles_x000a__x000a_Tratamiento del riesgo"/>
    <s v="Se dio precisión sobre la actividad clave en la identificación del riesgo_x000a_Se identificó el proyecto de inversión posiblemente afectado con la posible materialización del riesgo_x000a_Se ajusto la calificación del diseño de control_x000a_Se incluyen perspectivas para los efectos(consecuencias) identificados_x000a_Se realiza la calificación del impacto del riesgo mediante al botón &quot;perspectivas de impacto&quot;._x000a_Se ajusta la penalización para los controles que requieren fortalecerse según el atributo de responsabilidad, ya que se incorporarán en los procedimientos que lo requieren._x000a_Se sustraen las acciones ejecutadas a 2019._x000a_Se identifica la necesidad de reducir el riesgo, por tanto se identifica y se formula el plan de tratamiento, consistente en dos acciones preventivas"/>
    <d v="2020-07-10T00:00:00"/>
    <s v="Identificación del riesgo_x000a__x000a__x000a__x000a_"/>
    <s v="Se realizó el cambio de operativo a cumplimiento, teniendo en cuenta la finalidad y enfoque de la supervisión; ya que no solo incluye, la vigilancia del cumplimiento contractual, sino que busca proteger la moralidad administrativa, de prevenir la ocurrencia de actos de corrupción y de tutelar la transparencia de la actividad contractual. _x000a__x000a_Así mismo, se puede establecer en la descripción de los riesgos (3), (4), (5) y (6) no solo acciones de carácter eminentemente operativo, sino también administrativo, técnico, financiero, y de cumplimiento normativo; para lo cual debe ser descrito con suficiencia dentro del marco de una tipología de riesgo de cumplimiento._x000a__x000a_Finalmente, la contratación estatal es el cumplimiento de los fines estatales; la continua y eficiente prestación de los servicios públicos y la efectividad de los derechos de los administrados tal y como lo consagra el Artículo 3 de la Ley 80 de 1993 que establece: “DE LOS FINES DE LA CONTRATACION ESTATAL. Los servidores públicos tendrán en consideración que al celebrar contratos y con la ejecución de los mismos, las entidades buscan el cumplimiento de los fines estatales, la continua y eficiente prestación de los servicios públicos y la efectividad de los derechos e intereses de los administrados que colaboran con ellas en la consecución de dichos fines. Los particulares, por su parte, tendrán en cuenta al celebrar y ejecutar contratos con las entidades estatales que, además de la obtención de utilidades cuya protección garantiza el Estado, colaboran con ellas en el logro de sus fines y cumplen una función social que, como tal, implica obligaciones”."/>
    <d v="2020-09-10T00:00:00"/>
    <s v="_x000a__x000a_Análisis de controles_x000a__x000a_"/>
    <s v="Se incluyó en la evidencia del control la &quot;Hoja de verificación y control de documentos para procesos de selección de oferentes 4231000-FT-959&quot; estipulada en los procedimientos de  4231000-PR-284 &quot;Mínima cuantía&quot; y 4231000-PR-339 &quot;Selección Pública de Oferentes&quot;"/>
    <d v="2020-12-04T00:00:00"/>
    <s v="_x000a_Análisis antes de controles_x000a_Análisis de controles_x000a__x000a_Tratamiento del riesgo"/>
    <s v="Se adelantó el análisis de los controles, pasando de &quot;MODERADO&quot; a fuerte, teniendo en cuenta que en 2020 se encontraba un control débil al no estar documentado en el procedimiento. Nos obstante se actualizó el procedimiento y a la fecha se encuentra documentado, por lo que pasa a  ser &quot;FUERTE&quot;_x000a_Se actualizan las actividades de tratamiento de los riesgos para 2021"/>
    <d v="2021-02-22T00:00:00"/>
    <s v="Identificación del riesgo_x000a__x000a_Análisis de controles_x000a__x000a_Tratamiento del riesgo"/>
    <s v="Se modificó la asociación del riesgo al proyecto de inversión específico, que se puede afectar posiblemente, en caso de materializarse el riesgo. _x000a_Se retiraron los controles detectivos de la auditoría de gestión y de calidad del riesgo en los controles detectivos_x000a_Se realizó reprogramación de las fechas de inicio de las acciones de tratamiento definidas para la vigencia 2021_x000a_Se incluyeron las acciones de tratamiento  definidas en  la vigencia del 2020 para fortalecer la gestión del riesgo según la valoración, con la fecha de finalización modificada,  de acuerdo a la reprogramación realizada en el aplicativo SIG, con fecha de finalización en la vigencia del 2021._x000a_"/>
    <d v="2021-12-15T00:00:00"/>
    <s v="Identificación del riesgo_x000a_Análisis antes de controles_x000a_Análisis de controles_x000a_Análisis después de controles_x000a_Tratamiento del riesgo"/>
    <s v="Se actualiza el contexto de la gestión del proceso._x000a_Se ajusta la identificación del riesgo, ampliando el alcance a los procesos disciplinarios ordinarios._x000a_Se incluye el riesgo errores (fallas o deficiencias) en la conformación del expediente disciplinario, junto con sus controles y demás características._x000a_Se define la probabilidad por frecuencia._x000a_Se ajustó la calificación del impacto._x000a_Se ajustó la redacción y evaluación de los controles según los criterios definidos._x000a_Se incluyeron los controles correctivos_x000a_Se ajustaron las acciones de contingencia._x000a_Se definieron acciones de tratamiento."/>
    <d v="2022-08-24T00:00:00"/>
    <s v="_x000a__x000a__x000a__x000a_Tratamiento del riesgo"/>
    <s v="Se realiza reprogramación del cumplimiento de la acción 2 &quot;(AP# 114 Aplicativo CHIE) Adelantar la actualización de la 4231000-GS-081-Guía para la estructuración de estudios previos&quot; la cual queda para cumplimiento el 31/08/2022."/>
    <d v="2022-12-02T00:00:00"/>
    <s v="Identificación del riesgo_x000a__x000a__x000a__x000a_Tratamiento del riesgo"/>
    <s v="Se ajustó la actividad clave del riesgo de conformidad con la caracterización del proceso &quot;Gestión de contratación&quot;. _x000a_Se incluyó una acción de tratamiento del riesgo  para la vigencia  2023"/>
    <s v=""/>
    <s v="_x000a__x000a__x000a__x000a_"/>
    <s v=""/>
    <e v="#N/A"/>
    <n v="2"/>
    <x v="3"/>
  </r>
  <r>
    <s v="Gestión de Contratación"/>
    <s v="Gestionar la contratación de bienes, servicios y obras, mediante el desarrollo de procesos contractuales transparentes y conforme a la normativa legal vigente, para satisfacer las necesidades de contratación de las dependencias de la Secretaría General de la Alcaldía Mayor de Bogotá, para el cumplimento de sus metas y objetivos."/>
    <s v="Inicia con la identificación y consolidación de las necesidades de bienes, servicios u obras, continúa con la ejecución de las acciones de la gestión precontractual, contractual y post- contractual, y termina con la verificación del cumplimiento de los contratos y convenios celebrados."/>
    <s v="Director(a) de Contratación"/>
    <s v="Apoyo"/>
    <s v="Desarrollar las actividades de Interventoría y/o supervisión"/>
    <n v="135"/>
    <s v="FI-C019"/>
    <s v="Posibilidad de afectación económica (o presupuestal) por fallo en firme de detrimento patrimonial por parte de entes de control, debido a  la realización de cobros indebidos durante la ejecución del contrato con el propósito de no evidenciar un posible incumplimiento de las obligaciones contractuales"/>
    <x v="0"/>
    <s v="Fraude interno"/>
    <s v="No"/>
    <s v="- Debilidad de las estrategias de sensibilización y apropiación de las normas, directrices, modelos y sistemas_x000a_- Alta rotación de personal generando retrasos en la curva de aprendizaje._x000a_- Debilidades en la adopción de los lineamientos y procedimientos existentes que en materia de supervisión se han dado._x000a_- Falta de conocimiento en el manejo de las herramientas contractuales existentes para adelantar los procesos y hacer seguimiento a los contratos que celebre la entidad._x000a_- Falta de valores y sentido pertenencia de los servidores públicos que laboran en la entidad_x000a_- Intereses propios o de terceros para cometer actos de corrupción a cambio de dinero_x000a_- Utilización de la jerarquía y de la autoridad para desviar u omitir los procedimientos al interior de la entidad_x000a__x000a__x000a_"/>
    <s v="- Constante actualización de directrices Nacionales y Distritales que no surten suficientes procesos de socialización. _x000a_- Dificultades en la gestión por la respuesta de requerimientos dispendiosos por parte de entes de control, etc., lo que impide una gestión oportuna a los temas que se están desarrollando en la etapa precontractual, contractual y postcontractual._x000a_- Presiones o motivaciones individuales, sociales o colectivas que inciten a realizar conductas contrarias al deber ser_x000a__x000a__x000a__x000a__x000a__x000a__x000a_"/>
    <s v="- Sanción por parte de un ente de control u otro ente regulador._x000a_- Pérdida de credibilidad en los procesos de contratación que adelanta la Secretaría General._x000a_- Incumplimiento de las metas y objetivos institucionales, afectando el cumplimiento en la metas regionales._x000a_- Interrupción de las labores del proceso en pro del ajuste de los documentos y estudios previos._x000a_- Detrimento patrimonial por la utilización de recursos financieros para pagar servicios o productos que no cumplen con los requisitos técnicos solicitados en el marco de la ejecución del contrato_x000a__x000a__x000a__x000a__x000a_"/>
    <s v="3. Consolidar una gestión pública eficiente, a través del desarrollo de capacidades institucionales, para contribuir a la generación de valor público."/>
    <s v="- -- Ningún trámite y/o procedimiento administrativo_x000a__x000a_"/>
    <s v="- Todos los procesos en el Sistema de Gestión de Calidad_x000a__x000a__x000a__x000a_"/>
    <s v="Sin asociación"/>
    <s v="- No aplica_x000a__x000a__x000a__x000a_"/>
    <s v="Muy baja (1)"/>
    <n v="0.2"/>
    <s v="Catastrófico (5)"/>
    <s v="Mayor (4)"/>
    <s v="Mayor (4)"/>
    <s v="Moderado (3)"/>
    <s v="Leve (1)"/>
    <s v="Catastrófico (5)"/>
    <s v="Catastrófico (5)"/>
    <n v="1"/>
    <s v="Extremo"/>
    <s v="Se determina la probabilidad (1 muy baja) ya que el riesgo no se ha materializado en los últimos 4 años. El impacto (5 catastrófico) obedece a que de materializarse el riesgo, se estaría incumpliendo con los principios de la contratación estatal y se afecta directamente los recursos invertidos para el mejoramiento de la gestión de la entidad."/>
    <s v="- 1 El procedimiento 4231000-PR-195 &quot;Interventoría y/o supervisión&quot;, en el Manual de Contratación , Supervisión e Interventoría de la Secretaría General de la Alcaldía Mayor de Bogotá D.C. adoptado por medio de la Resolución 257 del 22 de junio de 2018 y la Guía de buenas prácticas en supervisión e interventoría  indica que el Supervisor del Contrato o Convenio, autorizado(a) por el Ordenador del Gasto, cada vez que se requiera hace seguimiento a la adecuada ejecución del contrato o convenio utilizando instrumentos tales como informes presentados por los contratistas en donde se verifica el cumplimiento de los productos entregados y las obligaciones contractuales, pactadas en el contrato o convenio. La(s) fuente(s) de información utilizadas es(son) Informes de ejecución contractual (2211200-FT-422) , informe parcial/final  de supervisión de contrato o convenio (4231000-FT-964) (si a ello hubiere lugar), certificado de cumplimiento (2211200-FT-431)(si a ello hubiere lugar)  publicados en el SECOP e informe trimestral de publicación de la información de ejecución contractual en el SECOP. En caso de evidenciar observaciones, desviaciones o diferencias,  se genera el Informe de supervisión (Incumplimiento) 4231000-FT-965  de acuerdo con el procedimiento previsto en  la Ley 1474 de 2011, en donde se estipula el procedimiento administrativo sancionatorio. De lo contrario,  se continua el seguimiento a la ejecución mediante los Informes de supervisión del contrato o convenio, (si a ello hubiere lugar) y/o certificado de cumplimiento- formato 4220000-FT4-31 (si a ello hubiere lugar) publicados en el SECOP ._x000a_- 2 El procedimiento 42321000-PR-022 &quot;Liquidación de contrato/convenio&quot; indica que Profesional de la Dirección de Contratación, autorizado(a) por el Director de Contratación, cada vez que se realice la liquidación de un contrato o convenio revisa que en el expediente contractual reposen a) los informes de ejecución contractual (4231000-FT-422), b) certificados de cumplimiento (4231000-FT-431)(si a ello hubiere lugar) y c. pagos al sistema de seguridad social integral y parafiscales si a ello hubiere lugar, adicionalmente verifica que la garantía única esté actualizada y cubra todos los riesgos solicitados en el contrato o convenio y que la información objeto de publicidad se encuentre debidamente publicada en el SECOP. La(s) fuente(s) de información utilizadas es(son) Informes de ejecución contractual (4231000-FT-422) y soportes del mismo, certificado de cumplimiento (4231000-FT- 431)(si a ello hubiere lugar) publicados en el SECOP. En caso de evidenciar, observaciones, desviaciones o diferencias, se registra en la base de datos del estado de las liquidaciones de contratos o convenios y proyecta el memorando para devolver al supervisor o interventor solicitando las correcciones, ajustes y aclaraciones que correspondan y/o requerirá la documentación adicional o faltante así como la refrendación de la validación del acta por parte de la Subdirección Financiera. De lo contrario, se procede a liquidar el contrato o convenio por medio de acta de liquidación del contrato de código (4231000- FT-242) o acta de terminación anticipada por mutuo acuerdo y de liquidación del contrato (4231000-FT-241) respectivamente) y realiza el cargue de la misma y del informe parcial/final de supervisión contrato y/o convenio (4231000-FT-964 en el SECOP."/>
    <s v="- Documentado_x000a_- Documentado_x000a__x000a__x000a__x000a__x000a__x000a__x000a__x000a__x000a__x000a__x000a__x000a__x000a__x000a__x000a__x000a__x000a__x000a_"/>
    <s v="- Continua_x000a_- Continua_x000a__x000a__x000a__x000a__x000a__x000a__x000a__x000a__x000a__x000a__x000a__x000a__x000a__x000a__x000a__x000a__x000a__x000a_"/>
    <s v="- Con registro_x000a_- Con registro_x000a__x000a__x000a__x000a__x000a__x000a__x000a__x000a__x000a__x000a__x000a__x000a__x000a__x000a__x000a__x000a__x000a__x000a_"/>
    <s v="- Preventivo_x000a_- Detectivo_x000a__x000a__x000a__x000a__x000a__x000a__x000a__x000a__x000a__x000a__x000a__x000a__x000a__x000a__x000a__x000a__x000a__x000a_"/>
    <s v="25%_x000a_15%_x000a__x000a__x000a__x000a__x000a__x000a__x000a__x000a__x000a__x000a__x000a__x000a__x000a__x000a__x000a__x000a__x000a__x000a_"/>
    <s v="- Manual_x000a_- Manual_x000a__x000a__x000a__x000a__x000a__x000a__x000a__x000a__x000a__x000a__x000a__x000a__x000a__x000a__x000a__x000a__x000a__x000a_"/>
    <s v="15%_x000a_15%_x000a__x000a__x000a__x000a__x000a__x000a__x000a__x000a__x000a__x000a__x000a__x000a__x000a__x000a__x000a__x000a__x000a__x000a_"/>
    <s v="40%_x000a_30%_x000a__x000a__x000a__x000a__x000a__x000a__x000a__x000a__x000a__x000a__x000a__x000a__x000a__x000a__x000a__x000a__x000a__x000a_"/>
    <s v="- 1 El mapa de riesgos del proceso Gestión de Contratación indica que el Director(a) de Contratación, autorizado(a) por Resolución 160 de 2019 &quot;Por la cual se modifica el Manual Especifico de Funciones y Competencias Laborales para los empleos de la planta de personal de la Secretaría General- Alcaldía Mayor de Bogotá, cada vez que se identifique la materialización del riesgo solicita la aplicación del procedimiento administrativo sancionatorio en caso de presentarse un posible incumplimiento en las obligaciones contractuales del proveedor o prestador del servicio al supervisor del contrato o convenio  para restablecer el cumplimiento de las obligaciones ._x000a_- 2 El mapa de riesgos del proceso Gestión de Contratación indica que el Director(a) de Contratación, autorizado(a) por Resolución 160 de 2019 &quot;Por la cual se modifica el Manual Especifico de Funciones y Competencias Laborales para los empleos de la planta de personal de la Secretaría General- Alcaldía Mayor de Bogotá, cada vez que se identifique la materialización del riesgo Informa a la ordenación del gasto sobre la necesidad de cambiar la supervisión del contrato o convenio sujeto de la materialización del riesgo._x000a__x000a__x000a__x000a__x000a__x000a__x000a__x000a_"/>
    <s v="- Documentado_x000a_- Documentado_x000a__x000a__x000a__x000a__x000a__x000a__x000a__x000a_"/>
    <s v="- Continua_x000a_- Continua_x000a__x000a__x000a__x000a__x000a__x000a__x000a__x000a_"/>
    <s v="- Con registro_x000a_- Con registro_x000a__x000a__x000a__x000a__x000a__x000a__x000a__x000a_"/>
    <s v="- Correctivo_x000a_- Correctivo_x000a__x000a__x000a__x000a__x000a__x000a__x000a__x000a_"/>
    <s v="10%_x000a_10%_x000a__x000a__x000a__x000a__x000a__x000a__x000a__x000a_"/>
    <s v="- Manual_x000a_- Manual_x000a__x000a__x000a__x000a__x000a__x000a__x000a__x000a_"/>
    <s v="15%_x000a_15%_x000a__x000a__x000a__x000a__x000a__x000a__x000a__x000a_"/>
    <s v="25%_x000a_25%_x000a__x000a__x000a__x000a__x000a__x000a__x000a__x000a_"/>
    <s v="Muy baja (1)"/>
    <n v="8.3999999999999991E-2"/>
    <s v="Catastrófico (5)"/>
    <n v="1"/>
    <s v="Extremo"/>
    <s v="La probabilidad (1 muy baja) se mantiene ya que las actividades de control preventivas y detectivas han evitado la materialización del riesgo. El impacto se mantiene en (5 catastrófico) ya que los riesgos de corrupción no se desplazan en la escala de impacto; sin embargo, los controles detectivos existentes son fuertes. Es poco probable que el supervisor del contrato y/o convenio, no adelante la debida gestión en la función de la supervisión debido a sobornos y extorsión para cubrir un posible incumplimiento de alguna obligación contractual, pero de presentarse, existiría un detrimento patrimonial que disminuiría notablemente la transparencia en la ejecución de los contratos."/>
    <s v="Reducir"/>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 PA230-018-538 Desarrollar dos (2) jornadas de socialización y/o talleres con los enlaces contractuales de cada dependencia acerca del cumplimiento a lo establecido en el Manual de Supervisión y el manejo de la plataforma SECOP 2 para la publicación de la información de ejecución contractual._x000a__x000a__x000a__x000a__x000a__x000a__x000a__x000a__x000a__x000a_________________x000a__x000a__x000a__x000a__x000a__x000a__x000a__x000a__x000a__x000a__x000a_"/>
    <s v="- Director de Contratación _x000a__x000a__x000a__x000a__x000a__x000a__x000a__x000a__x000a__x000a_________________x000a__x000a__x000a__x000a__x000a__x000a__x000a__x000a__x000a__x000a__x000a_"/>
    <s v="- Registros de asistencia a la  jornada de socialización y/o taller _x000a__x000a__x000a__x000a__x000a__x000a__x000a__x000a__x000a__x000a_________________x000a__x000a__x000a__x000a__x000a__x000a__x000a__x000a__x000a__x000a__x000a_"/>
    <s v="01/03/2023_x000a__x000a__x000a__x000a__x000a__x000a__x000a__x000a__x000a__x000a_________________x000a__x000a__x000a__x000a__x000a__x000a__x000a__x000a__x000a__x000a__x000a_"/>
    <s v="30/06/2023_x000a__x000a__x000a__x000a__x000a__x000a__x000a__x000a__x000a__x000a_________________x000a__x000a__x000a__x000a__x000a__x000a__x000a__x000a__x000a__x000a__x000a_"/>
    <s v="- Reportar el presunto hecho de Posibilidad de afectación económica (o presupuestal) por fallo en firme de detrimento patrimonial por parte de entes de control, debido a  la realización de cobros indebidos durante la ejecución del contrato con el propósito de no evidenciar un posible incumplimiento de las obligaciones contractuales al operador disciplinario, y a la Oficina Asesora de Planeación en el informe de monitoreo en caso que tenga fallo._x000a_- Solicitar la aplicación del procedimiento administrativo sancionatorio en caso de presentarse un posible incumplimiento en las obligaciones contractuales del proveedor o prestador del servicio al supervisor del contrato o convenio  para restablecer el cumplimiento de las obligaciones _x000a_- Informar a la ordenación del gasto sobre la necesidad de cambiar la supervisión del contrato o convenio sujeto de la materialización del riesgo_x000a__x000a__x000a__x000a__x000a__x000a__x000a_- Actualizar el mapa de riesgos Gestión de Contratación"/>
    <s v="- Director(a) de Contratación_x000a_- Director(a) de Contratación_x000a_- Director(a) de Contratación_x000a__x000a__x000a__x000a__x000a__x000a__x000a_- Director(a) de Contratación"/>
    <s v="- Notificación realizada del presunto hecho de Posibilidad de afectación económica (o presupuestal) por fallo en firme de detrimento patrimonial por parte de entes de control, debido a  la realización de cobros indebidos durante la ejecución del contrato con el propósito de no evidenciar un posible incumplimiento de las obligaciones contractuales al operador disciplinario, y reporte de monitoreo a la Oficina Asesora de Planeación en caso que el riesgo tenga fallo definitivo._x000a_- Solicitud de aplicación del proceso administrativo sancionatorio al supervisor del contrato para restablecer el cumplimiento de las obligaciones del prestador del servicio o proveedor._x000a_- Comunicación dirigida a la ordenación del gasto informando sobre la necesidad de cambiar la supervisión del contrato o convenio sujeto de la materialización del riesgo_x000a__x000a__x000a__x000a__x000a__x000a__x000a_- Mapa de riesgo  Gestión de Contratación, actualizado."/>
    <d v="2019-01-31T00:00:00"/>
    <s v="Identificación del riesgo_x000a_Análisis antes de controles_x000a_Análisis de controles_x000a_Análisis después de controles_x000a_Tratamiento del riesgo"/>
    <s v="Creación del mapa de riesgos del proceso."/>
    <d v="2019-05-09T00:00:00"/>
    <s v="Identificación del riesgo_x000a_Análisis antes de controles_x000a_Análisis de controles_x000a_Análisis después de controles_x000a_Tratamiento del riesgo"/>
    <s v="Se realizó un cambio en el nombre del riesgo, de acuerdo con la nueva metodología que incluye distintas categorías._x000a_Se realizó la valoración antes de controles, teniendo en cuenta frecuencia y el impacto._x000a_Se fortalecieron los controles de acuerdo con la probabilidad de materialización del riesgo._x000a_Se propuso un plan de mejoramiento que conlleva a una mitigación oportuna del riesgo._x000a_Se propuso un plan de contingencia frente a la materialización del riesgo. "/>
    <d v="2020-03-27T00:00:00"/>
    <s v="Identificación del riesgo_x000a__x000a_Análisis de controles_x000a__x000a_Tratamiento del riesgo"/>
    <s v="Se ajustó la actividad clave según lo descrito en el proceso._x000a_Se identificó el proyecto de inversión posiblemente afectado con la posible materialización del riesgo_x000a_Se incluyen perspectivas para los efectos(consecuencias) identificados_x000a_Se realiza la calificación del impacto del riesgo mediante al botón &quot;perspectivas de impacto&quot;._x000a_Se ajustó la redacción de la actividad del control frente a la probabilidad, en el sentido que se visibilizó el Manual de Contratación de la Entidad_x000a_Se sustraen las acciones ejecutadas a 2019._x000a_Se identifica la necesidad de reducir el riesgo, por tanto se identifica y se formula el plan de tratamiento, consistente en una acción preventiva"/>
    <d v="2020-07-10T00:00:00"/>
    <s v="Identificación del riesgo_x000a__x000a__x000a__x000a_"/>
    <s v="Se realizó el cambio de operativo a cumplimiento, teniendo en cuenta la finalidad y enfoque de la supervisión; ya que no solo incluye, la vigilancia del cumplimiento contractual, sino que busca proteger la moralidad administrativa, de prevenir la ocurrencia de actos de corrupción y de tutelar la transparencia de la actividad contractual. _x000a__x000a_Así mismo, se puede establecer en la descripción de los riesgos (3), (4), (5) y (6) no solo acciones de carácter eminentemente operativo, sino también administrativo, técnico, financiero, y de cumplimiento normativo; para lo cual debe ser descrito con suficiencia dentro del marco de una tipología de riesgo de cumplimiento._x000a__x000a_Finalmente, la contratación estatal es el cumplimiento de los fines estatales; la continua y eficiente prestación de los servicios públicos y la efectividad de los derechos de los administrados tal y como lo consagra el Artículo 3 de la Ley 80 de 1993 que establece: “DE LOS FINES DE LA CONTRATACION ESTATAL. Los servidores públicos tendrán en consideración que al celebrar contratos y con la ejecución de los mismos, las entidades buscan el cumplimiento de los fines estatales, la continua y eficiente prestación de los servicios públicos y la efectividad de los derechos e intereses de los administrados que colaboran con ellas en la consecución de dichos fines. Los particulares, por su parte, tendrán en cuenta al celebrar y ejecutar contratos con las entidades estatales que, además de la obtención de utilidades cuya protección garantiza el Estado, colaboran con ellas en el logro de sus fines y cumplen una función social que, como tal, implica obligaciones”."/>
    <d v="2020-12-04T00:00:00"/>
    <s v="_x000a__x000a__x000a__x000a_Tratamiento del riesgo"/>
    <s v="Se actualizaron las acciones para el tratamiento de los riesgos a nivel preventivo."/>
    <d v="2021-02-22T00:00:00"/>
    <s v="Identificación del riesgo_x000a_Análisis antes de controles_x000a_Análisis de controles_x000a_Análisis después de controles_x000a_Tratamiento del riesgo"/>
    <s v="Se modificó la asociación del riesgo al proyecto de inversión específico, que se puede afectar posiblemente, en caso de materializarse el riesgo. _x000a_Se incluyó una evidencia en el control detectivo del riesgo la cual se encuentra documentada en el procedimiento 42321000-PR-022 Liquidación de contrato/convenio._x000a_Se retiraron los controles detectivos de la auditoría de gestión y de calidad del riesgo en los controles detectivos_x000a__x000a_"/>
    <d v="2021-02-22T00:00:00"/>
    <s v="Identificación del riesgo_x000a__x000a__x000a__x000a_"/>
    <s v="_x000a_Teniendo en cuenta el perfil del proyecto de inversión  7873, se elimina la asociación del mismo en la fila 60, ya que las actividades de control del riesgo  no  guardan  relación con las medidas de mitigación de los  riesgos del proyecto de inversión. "/>
    <d v="2021-12-15T00:00:00"/>
    <s v="Identificación del riesgo_x000a_Análisis antes de controles_x000a_Análisis de controles_x000a_Análisis después de controles_x000a_Tratamiento del riesgo"/>
    <s v="Se actualiza el contexto de la gestión del proceso._x000a_Se ajusta la identificación del riesgo, ampliando el alcance a los procesos disciplinarios ordinarios._x000a_Se incluye el riesgo errores (fallas o deficiencias) en la conformación del expediente disciplinario, junto con sus controles y demás características._x000a_Se define la probabilidad por frecuencia._x000a_Se ajustó la calificación del impacto._x000a_Se ajustó la redacción y evaluación de los controles según los criterios definidos._x000a_Se incluyeron los controles correctivos_x000a_Se ajustaron las acciones de contingencia._x000a_Se definieron acciones de tratamiento."/>
    <d v="2022-12-02T00:00:00"/>
    <s v="Identificación del riesgo_x000a__x000a__x000a__x000a_Tratamiento del riesgo"/>
    <s v="Se ajustó la actividad clave del riesgo de conformidad con la caracterización del proceso &quot;Gestión de contratación&quot;. _x000a_Se incluyó una acción de tratamiento del riesgo  para la vigencia  2023"/>
    <d v="2023-04-21T00:00:00"/>
    <s v="Establecimiento de controles"/>
    <s v="Se actualizó el control asociado al procedimiento 42321000-PR-022 &quot;Liquidación de contrato/convenio&quot;"/>
    <s v=""/>
    <s v="_x000a__x000a__x000a__x000a_"/>
    <s v=""/>
    <s v=""/>
    <s v="_x000a__x000a__x000a__x000a_"/>
    <s v=""/>
    <e v="#N/A"/>
    <n v="4"/>
    <x v="3"/>
  </r>
  <r>
    <s v="Gestión de Recursos Físicos"/>
    <s v="Administrar los bienes adquiridos mediante su recepción, asignación, mantenimiento, control y baja de los mismos con el fin de cubrir las necesidades de recursos físicos de las dependencias de la Secretaría General de la Alcaldía Mayor de Bogotá D.C. "/>
    <s v="Inicia con el ingreso de bienes al inventario de la entidad, continúa con su asignación, aseguramiento, mantenimiento y control, termina con su clasificación y baja."/>
    <s v="Subdirector(a) de Servicios Administrativos y Oficina de Tecnologías de la Información y las Comunicaciones"/>
    <s v="Apoyo"/>
    <s v="Administrar los Inventarios de bienes de la entidad."/>
    <n v="141"/>
    <s v="EYADP-C010"/>
    <s v="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x v="0"/>
    <s v="Fraude interno"/>
    <s v="No"/>
    <s v="- Dificultad en la articulación de actividades comunes a las dependencias._x000a_- La información de entrada que se requiere para desarrollar las actividades no es completa o de calidad._x000a_- Omisión o incumplimiento de procedimientos para agilizar trámites._x000a_- Ingreso intencional de información errónea para lograr beneficios personales._x000a__x000a__x000a__x000a__x000a__x000a_"/>
    <s v="- Presiones o motivaciones individuales, sociales o colectivas que inciten a realizar conductas contrarias al deber ser._x000a_- Conflicto de Intereses por Amiguismo o Clientelismo_x000a__x000a__x000a__x000a__x000a__x000a__x000a__x000a_"/>
    <s v="- Pérdida o hurto de bienes muebles._x000a_- Sanción por parte del ente de control u otro ente regulador._x000a_- Interrupción de operaciones internas de un (1) día._x000a_- Bienes sin cubrimiento de pólizas._x000a_- Ingreso de bienes con características diferentes a las contratadas._x000a_- Pérdida de la imagen o credibilidad institucional._x000a_- Investigaciones disciplinarias, fiscales y/o penales._x000a__x000a__x000a_"/>
    <s v="3. Consolidar una gestión pública eficiente, a través del desarrollo de capacidades institucionales, para contribuir a la generación de valor público."/>
    <s v="- -- Ningún trámite y/o procedimiento administrativo_x000a__x000a_"/>
    <s v="- Procesos de apoyo operativo en el Sistema de Gestión de Calidad_x000a__x000a__x000a__x000a_"/>
    <s v="Sin asociación"/>
    <s v="- No aplica_x000a__x000a__x000a__x000a_"/>
    <s v="Muy baja (1)"/>
    <n v="0.2"/>
    <s v="Menor (2)"/>
    <s v="Menor (2)"/>
    <s v="Menor (2)"/>
    <s v="Leve (1)"/>
    <s v="Menor (2)"/>
    <s v="Leve (1)"/>
    <s v="Mayor (4)"/>
    <n v="0.8"/>
    <s v="Alto"/>
    <s v="La valoración antes de controles bajó la probabilidad del riesgo de improbable a muy baja por frecuencia; sin embargo, en la escala de impacto continúa como Alta, es decir podría tener una perdida de la información que critica puede ser recuperada de forma parcial o incompleta."/>
    <s v="- 1 Actividad (4) PR-148 &quot;Ingreso o entrada de bienes&quot;:  indica que El supervisor (a) delegado por el documento correspondiente y/o jefe de dependencia, autorizado(a) por Manual de Funciones Vigente, cada vez que se reciban bienes en bodega o sitio verifica, constata, coteja las características, especificaciones técnicas y funcionamiento de elementos de acuerdo con el contrato u orden de compra las cantidades de bienes establecidas correspondan al momento de ser entregado por el proveedor o contratista. Así mismo el auxiliar administrativo y/o Profesional Universitario y/o técnico operativo autorizado por el (la) Subdirector (a) de servicios Administrativos, verifica que las cantidades correspondan a la documentación allegada. La(s) fuente(s) de información utilizadas es(son) acordes a los documentos soporte que se nombran en las condiciones generales del procedimiento PR-148 Ingreso o Entrada de Bienes, según el tipo de ingreso. En caso de evidenciar observaciones, desviaciones o diferencias, se suspenderá la actividad y se acordará nuevamente una fecha para el recibo de los bienes, derivado del motivo de la suspensión se generará un correo electrónico o un memorando (según corresponda), dirigido al solicitante del ingreso indicando las observaciones para poder continuar con la actividad,. De lo contrario, se continua con las actividad del procedimiento diligenciando el formato Recepción  de Bienes en Bodega o en Sitio 4233100-FT-1129 y/o Entrega de Insumos y/o materias Primas por terceros 4233100-FT-1173 (cuando aplique)._x000a_- 2 Actividad (7) PR-148 &quot;Ingreso o entrada de bienes&quot;:  indica que El auxiliar Administrativo y/o Profesional Universitario y/o Técnico Operativo , autorizado(a) por El (la) Subdirector (a) de Servicios Administrativos , cada vez que se requiera  verifica, revisa, coteja que se cumpla el soporte documental. La(s) fuente(s) de información utilizadas es(son) acordes a los documentos soporte que se nombran en las condiciones generales del procedimiento PR-148 Ingreso o Entrada de Bienes, según el tipo de ingreso. En caso de evidenciar observaciones, desviaciones o diferencias, o si la información presenta inconsistencias, el  auxiliar Administrativo y/o Profesional Universitario y/o Técnico Operativo  procederá a proyectar memorando electrónico para firma del Subdirector(a) de Servicios Administrativos informando las razones por las cuales se hace la devolución remitiendo los documentos a la dependencia solicitante para su modificación o aclaración.. De lo contrario, de cumplir con los requisitos establecidos procede a ingresar los elementos según corresponda Queda como evidencia: memorando de remisión del ingreso al supervisor del contrato._x000a_- 3 Actividad (8) PR-148 &quot;Ingreso o entrada de bienes&quot;:  indica que Auxiliar Administrativo y/o Profesional Universitario y/o Técnico Operativo , autorizado(a) por el (la)Subdirector(a) de servicios administrativos, cada vez que se requiera verificara la asignación de placas en los bienes, una vez el consecutivo del sistema arroje los números de placa según corresponda, realiza impresión de las mismas registrando el detalle en base de datos en Excel dispuesto para dicho fin._x000a_Una vez realizada esta tarea, el delegado plaquetea los bienes verificando, cotejando, revisando que los números asignados se coloquen al elemento que corresponda según características y demás información registrada en el Sistema de Información de inventarios en un plazo máximo de 15 días hábiles. La(s) fuente(s) de información utilizadas es(son) se encuentra en el Sistema de inventarios SAI y la base de datos en Excel de seguimiento de impresión de placas en la cual se registra la información correspondiente a la ubicación física de la misma en el bien.. En caso de evidenciar observaciones, desviaciones o diferencias, se informarán al funcionario responsable para los respectivos ajustes a través de correo electrónico. De lo contrario, se archivan los registros correspondientes como evidencia del paqueteo del bien._x000a_- 4 Actividad (9) PR-236 &quot;Egreso o salida definitiva de bienes&quot;:  indica que El profesional especializado, autorizado(a) por el (la) Subdirector(a) de servicios administrativos, cada vez que se requiera coordinará la organización de los listados de acuerdo con los lineamientos mencionados según &quot;Listado de Elementos Para Baja&quot; de las condiciones generales, junto a los memorandos de conceptos y demás información relacionada. La(s) fuente(s) de información utilizadas es(son) el listado de bienes para baja, documentos necesarios para formalizar baja de bienes según lo nombrado en las condiciones generales. En caso de evidenciar observaciones, desviaciones o diferencias, se requieran los ajustes al profesional universitario, para presentar en una próxima reunión o a través de correo electrónico según indicaciones el (la) subdirector (a) de Servicios Administrativos.. De lo contrario, el (la) Subdirector (a) de Servicios Administrativos aprueba la información presentada quedando como registro en la evidencia de reunión._x000a_- 5 Actividad (12) PR-236 &quot;Egreso o salida definitiva de bienes&quot;:  indica que El Comité Técnico de Sostenibilidad Contable , autorizado(a) por Resolución 494 de 2019 –Comité Institucional de Gestión y de 2019 –Comité Institucional de Gestión y Desempeño , cada vez que se requiera verifica, coteja y analiza la información presentada (bienes para baja) si lo considera necesario. La(s) fuente(s) de información utilizadas es(son) presentación para dar de baja elementos y los documentos anexos que soportan dicha presentación. En caso de evidenciar observaciones, desviaciones o diferencias, el comité solicitará los ajustes y/o aclaraciones pertinentes para que se presenten en el siguiente comité. De lo contrario, el comité aprueba las consideraciones propuestas respecto a los elementos para baja lo cual quedará consignada en el acta de dicho comité que también de indicar cual será el destino final de los bienes de acuerdo con la normatividad vigente para los casos que corresponda._x000a_- 6 Actividad (28) PR-236 &quot;Egreso o salida definitiva de bienes&quot;:  indica que Profesional universitario y/o, Técnico Administrativo y/o, Técnico Operativo y/o, Auxiliar Administrativo y/o contratista, autorizado(a) por el (la) Subdirector(a) de servicios administrativos, cada vez que se requiera con base en el reporte de hurto, pérdida del o los bienes o caso fortuito y la copia de la denuncia, verifica, coteja la información presentada y procede a trasladar con comprobante de egreso el bien o los bienes a la bodega de responsabilidad. La(s) fuente(s) de información utilizadas es(son) el reporte de perdida, hurto o caso fortuito, el sistema de información de inventarios. En caso de evidenciar observaciones, desviaciones o diferencias, solicita los ajustes correspondientes a través de correo electrónico. De lo contrario, procede a realizar los ajustes de actualización en el sistema de información de inventarios de la entidad dejando como evidencia documentos originados por el Sistema de Información Inventarios SAI._x000a__x000a__x000a__x000a__x000a__x000a__x000a__x000a__x000a__x000a__x000a__x000a__x000a__x000a_"/>
    <s v="- Documentado_x000a_- Documentado_x000a_- Documentado_x000a_- Documentado_x000a_- Documentado_x000a_- Documentado_x000a__x000a__x000a__x000a__x000a__x000a__x000a__x000a__x000a__x000a__x000a__x000a__x000a__x000a_"/>
    <s v="- Continua_x000a_- Continua_x000a_- Continua_x000a_- Continua_x000a_- Continua_x000a_- Continua_x000a__x000a__x000a__x000a__x000a__x000a__x000a__x000a__x000a__x000a__x000a__x000a__x000a__x000a_"/>
    <s v="- Con registro_x000a_- Con registro_x000a_- Con registro_x000a_- Con registro_x000a_- Con registro_x000a_- Con registro_x000a__x000a__x000a__x000a__x000a__x000a__x000a__x000a__x000a__x000a__x000a__x000a__x000a__x000a_"/>
    <s v="- Preventivo_x000a_- Preventivo_x000a_- Detectivo_x000a_- Detectivo_x000a_- Preventivo_x000a_- Detectivo_x000a__x000a__x000a__x000a__x000a__x000a__x000a__x000a__x000a__x000a__x000a__x000a__x000a__x000a_"/>
    <s v="25%_x000a_25%_x000a_15%_x000a_15%_x000a_25%_x000a_15%_x000a__x000a__x000a__x000a__x000a__x000a__x000a__x000a__x000a__x000a__x000a__x000a__x000a__x000a_"/>
    <s v="- Manual_x000a_- Manual_x000a_- Manual_x000a_- Manual_x000a_- Manual_x000a_- Manual_x000a__x000a__x000a__x000a__x000a__x000a__x000a__x000a__x000a__x000a__x000a__x000a__x000a__x000a_"/>
    <s v="15%_x000a_15%_x000a_15%_x000a_15%_x000a_15%_x000a_15%_x000a__x000a__x000a__x000a__x000a__x000a__x000a__x000a__x000a__x000a__x000a__x000a__x000a__x000a_"/>
    <s v="40%_x000a_40%_x000a_30%_x000a_30%_x000a_40%_x000a_30%_x000a__x000a__x000a__x000a__x000a__x000a__x000a__x000a__x000a__x000a__x000a__x000a__x000a__x000a_"/>
    <s v="- 1 El mapa de riesgos del proceso Gestión de Recursos Físicos indica que el Subdirector (a) de Servicios Administrativos, autorizado(a) por el Manual de Funciones y Competencias Laborales, cada vez que se identifique la materialización del riesgo revisa las inconsistencias presentadas.._x000a_- 2 El mapa de riesgos del proceso Gestión de Recursos Físicos indica que el Subdirector (a) de Servicios Administrativos, autorizado(a) por el Manual de Funciones y Competencias Laborales, cada vez que se identifique la materialización del riesgo realiza reporte al responsable del proceso.._x000a_- 3 El mapa de riesgos del proceso Gestión de Recursos Físicos indica que el Subdirector (a) de Servicios Administrativos, autorizado(a) por el Manual de Funciones y Competencias Laborales, cada vez que se identifique la materialización del riesgo realiza las gestiones pertinentes para corregir las inconsistencias presentadas.._x000a__x000a__x000a__x000a__x000a__x000a__x000a_"/>
    <s v="- Documentado_x000a_- Documentado_x000a_- Documentado_x000a__x000a__x000a__x000a__x000a__x000a__x000a_"/>
    <s v="- Continua_x000a_- Continua_x000a_- Continua_x000a__x000a__x000a__x000a__x000a__x000a__x000a_"/>
    <s v="- Con registro_x000a_- Con registro_x000a_- Con registro_x000a__x000a__x000a__x000a__x000a__x000a__x000a_"/>
    <s v="- Correctivo_x000a_- Correctivo_x000a_- Correctivo_x000a__x000a__x000a__x000a__x000a__x000a__x000a_"/>
    <s v="10%_x000a_10%_x000a_10%_x000a__x000a__x000a__x000a__x000a__x000a__x000a_"/>
    <s v="- Manual_x000a_- Manual_x000a_- Manual_x000a__x000a__x000a__x000a__x000a__x000a__x000a_"/>
    <s v="15%_x000a_15%_x000a_15%_x000a__x000a__x000a__x000a__x000a__x000a__x000a_"/>
    <s v="25%_x000a_25%_x000a_25%_x000a__x000a__x000a__x000a__x000a__x000a__x000a_"/>
    <s v="Muy baja (1)"/>
    <n v="1.48176E-2"/>
    <s v="Mayor (4)"/>
    <n v="0.8"/>
    <s v="Alto"/>
    <s v="El proceso estima que el riesgo se ubica en una zona alta, debido a que los controles establecidos son los adecuados y la calificación de los criterios es satisfactoria, ubicando el riesgo en la escala de probabilidad mas baja, y ante su materialización, podrían disminuirse los efectos, aplicando las acciones de contingencia, sin embargo, el impacto no disminuye en riesgos de corrupción."/>
    <s v="Reducir"/>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 PA230-024-546 Programar y ejecutar socializaciones de las actividades más relevantes con respecto al correcto manejo de los inventarios según procedimientos internos._x000a__x000a__x000a__x000a__x000a__x000a__x000a__x000a__x000a__x000a_________________x000a__x000a__x000a__x000a__x000a__x000a__x000a__x000a__x000a__x000a__x000a_"/>
    <s v="- Profesional Especializado_x000a__x000a__x000a__x000a__x000a__x000a__x000a__x000a__x000a__x000a_________________x000a__x000a__x000a__x000a__x000a__x000a__x000a__x000a__x000a__x000a__x000a_"/>
    <s v="- Socializaciones ejecutadas_x000a__x000a__x000a__x000a__x000a__x000a__x000a__x000a__x000a__x000a_________________x000a__x000a__x000a__x000a__x000a__x000a__x000a__x000a__x000a__x000a__x000a_"/>
    <s v="01/02/2023_x000a__x000a__x000a__x000a__x000a__x000a__x000a__x000a__x000a__x000a_________________x000a__x000a__x000a__x000a__x000a__x000a__x000a__x000a__x000a__x000a__x000a_"/>
    <s v="30/06/2023_x000a__x000a__x000a__x000a__x000a__x000a__x000a__x000a__x000a__x000a_________________x000a__x000a__x000a__x000a__x000a__x000a__x000a__x000a__x000a__x000a__x000a_"/>
    <s v="- Reportar el presunto hecho de 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al operador disciplinario, y a la Oficina Asesora de Planeación en el informe de monitoreo en caso que tenga fallo._x000a_- Revisar las inconsistencias presentadas._x000a_- Realizar el reporte al responsable del proceso._x000a_- Realizar las gestiones pertinentes para corregir las inconsistencias presentadas._x000a__x000a__x000a__x000a__x000a__x000a_- Actualizar el mapa de riesgos Gestión de Recursos Físicos"/>
    <s v="- Subdirector(a) de Servicios Administrativos y Oficina de Tecnologías de la Información y las Comunicaciones_x000a_- Subdirector(a) de Servicios Administrativos_x000a_- Subdirector(a) de Servicios Administrativos_x000a_- Subdirector(a) de Servicios Administrativos_x000a__x000a__x000a__x000a__x000a__x000a_- Subdirector(a) de Servicios Administrativos y Oficina de Tecnologías de la Información y las Comunicaciones"/>
    <s v="- Notificación realizada del presunto hecho de 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al operador disciplinario, y reporte de monitoreo a la Oficina Asesora de Planeación en caso que el riesgo tenga fallo definitivo._x000a_- Evidencia de reunión o acta de revisión._x000a_- Reporte de inconsistencias_x000a_- Documentos con las gestiones efectuadas._x000a__x000a__x000a__x000a__x000a__x000a_- Mapa de riesgo  Gestión de Recursos Físicos, actualizado."/>
    <d v="2018-09-06T00:00:00"/>
    <s v="Identificación del riesgo_x000a_Análisis antes de controles_x000a_Análisis de controles_x000a_Análisis después de controles_x000a_Tratamiento del riesgo"/>
    <s v="Creación del mapa de riesgos."/>
    <d v="2019-05-07T00:00:00"/>
    <s v="_x000a__x000a_Análisis de controles_x000a_Análisis después de controles_x000a_"/>
    <s v="Se definen algunos controles como detectivos. Lo que permitió el ajuste de la matriz de valoración después de controles en la escala de impacto de moderado a menor. De igual forma, la zona resultante cambio de moderada a baja. Se elabora plan de contingencia. "/>
    <d v="2019-11-07T00:00:00"/>
    <s v="Identificación del riesgo_x000a_Análisis antes de controles_x000a__x000a_Análisis después de controles_x000a_Tratamiento del riesgo"/>
    <s v="Se incluyó una causa externa &quot;Cambios constantes en la normativa vigente&quot; y se eliminó la debilidad del &quot;Debe implementarse plan de contingencia en caso de materializarse un riesgo&quot; dentro del contexto. _x000a_Al calificar la probabilidad de riesgos por frecuencia, disminuyó la probabilidad de probable a rara vez y bajo la zona resultante de extrema a alta. _x000a_Disminuye la probabilidad del cuadrante 2 al 1._x000a_Se incluyó la acción No. 1 de la acción correctiva No. 36 en todas las actividades de control. "/>
    <d v="2020-03-12T00:00:00"/>
    <s v="Identificación del riesgo_x000a__x000a__x000a__x000a_"/>
    <s v="Se incluyeron los proyectos de inversión que se pueden ver afectados._x000a_Se ajustaron las causas internas, externas y efectos_x000a_En efectos se actualiza la perspectiva._x000a_                                                                                                                                                                                                                                                                                                                                                                                                                                                                                                                                                                                                                                                                                                                                                                          _x000a_"/>
    <d v="2020-04-02T00:00:00"/>
    <s v="Identificación del riesgo_x000a_Análisis antes de controles_x000a__x000a_Análisis después de controles_x000a_"/>
    <s v="Se realizo cambio en la identificación del riesgo con respecto a cambio de proceso a de corrupción._x000a_Se realizo cambio en el nombre del riesgo._x000a_Se cambio el análisis antes de controles_x000a_Se cambio el análisis después de controles"/>
    <d v="2020-10-08T00:00:00"/>
    <s v="Identificación del riesgo_x000a_Análisis antes de controles_x000a_Análisis de controles_x000a_Análisis después de controles_x000a_Tratamiento del riesgo"/>
    <s v="Se realizó cambió de la identificación del riesgo_x000a_Se actualizaron los análisis antes de controles_x000a_se actualizaron los análisis después de controles_x000a_se creó acción preventiva para tratamiento del riesgo_x000a_Eliminación de auditorias como controles preventivos"/>
    <d v="2020-12-03T00:00:00"/>
    <s v="_x000a__x000a_Análisis de controles_x000a__x000a_"/>
    <s v="Actualización de controles de acuerdo a las nuevas versiones de procedimientos."/>
    <d v="2021-02-24T00:00:00"/>
    <s v="Identificación del riesgo_x000a__x000a__x000a__x000a_Tratamiento del riesgo"/>
    <s v="Se realiza actualización con respecto a categoría &quot;Sin asociación a los proyectos de inversión&quot;_x000a_Se realiza cargue de acción preventiva"/>
    <d v="2021-09-13T00:00:00"/>
    <s v="_x000a__x000a__x000a__x000a_Tratamiento del riesgo"/>
    <s v="Se actualiza mapa de riesgos incluyendo las acciones preventivas vigentes #819 y #820 registradas en la herramienta CHIE."/>
    <d v="2021-12-03T00:00:00"/>
    <s v="Identificación del riesgo_x000a_Análisis antes de controles_x000a_Análisis de controles_x000a_Análisis después de controles_x000a_Tratamiento del riesgo"/>
    <s v="Se actualiza el contexto de la gestión del proceso._x000a_Se ajusta la identificación del riesgo, ampliando el alcance con respecto a la nueva metodología._x000a_Se incluye el riesgo errores (fallas o deficiencias) en el ingreso y/o salida de bienes, junto con sus controles y demás características._x000a_Se define la probabilidad por exposición._x000a_Se ajustó la calificación del impacto._x000a_Se ajustó la redacción y evaluación de los controles según los criterios definidos._x000a_Se incluyeron los controles correctivos._x000a_Se ajustaron las acciones de contingencia."/>
    <d v="2022-12-03T00:00:00"/>
    <s v="Identificación del riesgo_x000a_Análisis antes de controles_x000a_Análisis de controles_x000a_Análisis después de controles_x000a_Tratamiento del riesgo"/>
    <s v="Se identifica el contexto de la gestión del proceso._x000a_Se identifica la probabilidad por exposición._x000a_Se identifica la calificación del impacto._x000a_Se identifica los controles correctivos._x000a_Se identifica las acciones de contingencia._x000a_Se identifica acción preventiva"/>
    <s v=""/>
    <s v="_x000a__x000a__x000a__x000a_"/>
    <s v=""/>
    <s v="Subdirección de Servicios Administrativos"/>
    <n v="2"/>
    <x v="4"/>
  </r>
  <r>
    <s v="Gestión de Recursos Físicos"/>
    <s v="Administrar los bienes adquiridos mediante su recepción, asignación, mantenimiento, control y baja de los mismos con el fin de cubrir las necesidades de recursos físicos de las dependencias de la Secretaría General de la Alcaldía Mayor de Bogotá D.C. "/>
    <s v="Inicia con el ingreso de bienes al inventario de la entidad, continúa con su asignación, aseguramiento, mantenimiento y control, termina con su clasificación y baja."/>
    <s v="Subdirector(a) de Servicios Administrativos y Oficina de Tecnologías de la Información y las Comunicaciones"/>
    <s v="Apoyo"/>
    <s v="Administrar los Inventarios de bienes de la entidad."/>
    <n v="142"/>
    <s v="FI-C020"/>
    <s v="Posibilidad de afectación económica (o presupuestal) por inoportunidad en la información, debido a desvío de recursos físicos o económicos en por el escaso seguimiento y control de la información de los bienes de propiedad de la entidad, con el fin de obtener beneficios a nombre propio o de un tercero"/>
    <x v="0"/>
    <s v="Fraude interno"/>
    <s v="No"/>
    <s v="- Dificultad en la articulación de actividades comunes a las dependencias._x000a_- La información de entrada que se requiere para desarrollar las actividades no es completa o de calidad._x000a_- Omisión o incumplimiento de procedimientos para agilizar trámites._x000a_- Ingreso intencional de información errónea para lograr beneficios personales._x000a__x000a__x000a__x000a__x000a__x000a_"/>
    <s v="- Presiones o motivaciones individuales, sociales o colectivas que inciten a realizar conductas contrarias al deber ser._x000a_- Conflicto de Intereses por Amiguismo o Clientelismo_x000a__x000a__x000a__x000a__x000a__x000a__x000a__x000a_"/>
    <s v="- Desviación de recursos públicos._x000a_- Detrimento patrimonial._x000a_- Investigaciones disciplinarias, fiscales y/o penales._x000a_- Pérdida de la imagen o credibilidad institucional._x000a_- Inoportunidad para la correcta investigación de posibles hechos de corrupción._x000a_- Inoportunidad para reporte a las aseguradoras._x000a__x000a__x000a__x000a_"/>
    <s v="3. Consolidar una gestión pública eficiente, a través del desarrollo de capacidades institucionales, para contribuir a la generación de valor público."/>
    <s v="- -- Ningún trámite y/o procedimiento administrativo_x000a__x000a_"/>
    <s v="- Procesos de apoyo operativo en el Sistema de Gestión de Calidad_x000a__x000a__x000a__x000a_"/>
    <s v="Sin asociación"/>
    <s v="- No aplica_x000a__x000a__x000a__x000a_"/>
    <s v="Muy baja (1)"/>
    <n v="0.2"/>
    <s v="Menor (2)"/>
    <s v="Menor (2)"/>
    <s v="Menor (2)"/>
    <s v="Menor (2)"/>
    <s v="Menor (2)"/>
    <s v="Leve (1)"/>
    <s v="Mayor (4)"/>
    <n v="0.8"/>
    <s v="Alto"/>
    <s v="La valoración antes de controles bajó la probabilidad del riesgo de improbable a muy baja por frecuencia; sin embargo, en la escala de impacto continúa como Alta, es decir podría tener una perdida de la información que critica puede ser recuperada de forma parcial o incompleta."/>
    <s v="- 1 Actividad (7) PR-235 &quot;Control y Seguimiento de Bienes&quot;:  indica que El (la) subdirector (a) de servicios Administrativos, autorizado(a) por manual de funciones, mínimo una vez cada dos años revisa el Plan de Trabajo elaborado y verifica que cumpla las condiciones necesarias para ejecutar la Toma Física de Inventarios. La(s) fuente(s) de información utilizadas es(son) el Plan de trabajo de Toma Física de Inventarios. En caso de evidenciar observaciones, desviaciones o diferencias, se devolverá el documento para los respectivos ajustes registrándolo en correo electrónico o evidencia de reunión. De lo contrario, se aprueba el plan de trabajo presentado dejando como evidencia  correo electrónico o evidencia de reunión.._x000a_- 2 Actividad (12) PR-235 &quot;Control y Seguimiento de Bienes&quot;:  indica que El (la) Profesional Universitario , autorizado(a) por autorizado por el (la) Subdirector(a) de Servicios Administrativos, Cada vez que se realiza una toma física de inventarios revisa que todas las sedes programadas hayan sido visitadas, también revisa que la totalidad de las sedes o dependencias cuenten con todos los registros completos con respecto a la consignación de información y firmas de los responsables de los bienes y de los auxiliares administrativos que realizó la actividad de verificación, con el fin de garantizar que se completó de manera integral lo planeado en la toma física de inventarios y procesar los registros generados de la toma física realizada.. La(s) fuente(s) de información utilizadas es(son) Evidencias de Reunión y las actas de la toma física de inventarios generadas en el ejercicio de toma física. En caso de evidenciar observaciones, desviaciones o diferencias, realiza devolución y/o solicita los ajustes necesarios a los auxiliares administrativos o contratistas que realizaron la verificación de elementos a través de correo electrónico. De lo contrario, se organiza la información y con los registros completos se elabora El &quot;Informe de Cierre Preliminar de Toma Física de Inventarios&quot; dentro de los 30 días calendario siguientes, para la toma de decisiones según sea el caso y se envía al (la) Subdirector (a) de Servicios Administrativos dejando como evidencia correo electrónico del envío._x000a_- 3 Actividad (17) PR-235 &quot;Control y Seguimiento de Bienes&quot;:  indica que El (la) Subdirector (a) de Servicios Administrativos, autorizado(a) por manual de funciones, cada vez que se requiera realiza presentación del Informe Final de Toma Física de Inventarios en el Comité Técnico de Sostenibilidad del Sistema Contable de la entidad para la toma decisiones que haya a lugar. La(s) fuente(s) de información utilizadas es(son) el informe de Final de Toma Física de Inventarios. En caso de evidenciar observaciones, desviaciones o diferencias, según verificación por parte de los integrantes del comité, solicitan las aclaraciones y/o ajustes en el momento y quedara como registro la evidencia de reunión del Comité Técnico de Sostenibilidad Contable para presentar con las correcciones solicitadas según como determine la mesa. De lo contrario, se aprueban las consideraciones presentadas en el Comité para proceder a los ajustes de inventario que correspondan será consignado en la evidencia de reunión del comité._x000a_- 4 Actividad (18) PR-235 &quot;Control y Seguimiento de Bienes&quot;:  indica que El profesional Universitario y/o Contratista , autorizado(a) por el (la) Subdirector (a) de Servicios Administrativos , cada vez que se requiera identifica los ajustes que requiera el inventario según evidencia de reunión del Comité Técnico de Sostenibilidad Contable, el Profesional Especializado revisa que los ajustes identificados sean los correctos con respecto a valores y cantidades. La(s) fuente(s) de información utilizadas es(son) es la evidencia de reunión del Comité Técnico de Sostenibilidad Contable, los soportes contables de los movimientos para ajuste. En caso de evidenciar observaciones, desviaciones o diferencias, se solicita ajuste de los soportes mediante correo electrónico al responsable. De lo contrario, se firman los soportes y se pasan para aprobación del (la) subdirector (a) de servicios Administrativos._x000a_- 5 Actividad (24) PR-235 &quot;Control y Seguimiento de Bienes&quot;:  indica que Auxiliar Administrativo y/o Técnico operativo , autorizado(a) por el (la) Subdirector (a) de Servicios Administrativos , mensualmente verifica los elementos o bienes que se encuentran registrados con ubicaciones fuera de la entidad a través del sistema de información de inventarios de la entidad con el fin de con el fin de identificar los elementos que cuentan con un periodo superior a 30 días calendario, una vez identificados envía correo electrónico a los responsables de los bienes. La(s) fuente(s) de información utilizadas es(son) Sistema de Información SAI. En caso de evidenciar observaciones, desviaciones o diferencias, se solicitará mediante correo electrónico o memorando al funcionario o contratista solicitando la ubicación y existencia del elemento, así como la justificación para extender el plazo de autorización de 30 días calendario iniciales. De lo contrario, se determina el seguimiento como conforme a los parámetros establecidos con respecto a ubicación y existencia del elemento dejando como evidencia el Sistema de Información de Inventarios SAI actualizado._x000a__x000a__x000a__x000a__x000a__x000a__x000a__x000a__x000a__x000a__x000a__x000a__x000a__x000a__x000a_"/>
    <s v="- Documentado_x000a_- Documentado_x000a_- Documentado_x000a_- Documentado_x000a_- Documentado_x000a__x000a__x000a__x000a__x000a__x000a__x000a__x000a__x000a__x000a__x000a__x000a__x000a__x000a__x000a_"/>
    <s v="- Continua_x000a_- Continua_x000a_- Continua_x000a_- Continua_x000a_- Continua_x000a__x000a__x000a__x000a__x000a__x000a__x000a__x000a__x000a__x000a__x000a__x000a__x000a__x000a__x000a_"/>
    <s v="- Con registro_x000a_- Con registro_x000a_- Con registro_x000a_- Con registro_x000a_- Con registro_x000a__x000a__x000a__x000a__x000a__x000a__x000a__x000a__x000a__x000a__x000a__x000a__x000a__x000a__x000a_"/>
    <s v="- Preventivo_x000a_- Detectivo_x000a_- Preventivo_x000a_- Preventivo_x000a_- Detectivo_x000a__x000a__x000a__x000a__x000a__x000a__x000a__x000a__x000a__x000a__x000a__x000a__x000a__x000a__x000a_"/>
    <s v="25%_x000a_15%_x000a_25%_x000a_25%_x000a_15%_x000a__x000a__x000a__x000a__x000a__x000a__x000a__x000a__x000a__x000a__x000a__x000a__x000a__x000a__x000a_"/>
    <s v="- Manual_x000a_- Manual_x000a_- Manual_x000a_- Manual_x000a_- Manual_x000a__x000a__x000a__x000a__x000a__x000a__x000a__x000a__x000a__x000a__x000a__x000a__x000a__x000a__x000a_"/>
    <s v="15%_x000a_15%_x000a_15%_x000a_15%_x000a_15%_x000a__x000a__x000a__x000a__x000a__x000a__x000a__x000a__x000a__x000a__x000a__x000a__x000a__x000a__x000a_"/>
    <s v="40%_x000a_30%_x000a_40%_x000a_40%_x000a_30%_x000a__x000a__x000a__x000a__x000a__x000a__x000a__x000a__x000a__x000a__x000a__x000a__x000a__x000a__x000a_"/>
    <s v="- 1 El mapa de riesgos del proceso Gestión de Recursos Físicos indica que el Subdirector (a) de Servicios Administrativos, autorizado(a) por el Manual de Funciones y Competencias Laborales, cada vez que se identifique la Materialización del Riesgo reporta el presunto hecho de desvío de recursos físicos o económicos durante el seguimiento y control de la verificación realizada hacia los bienes de propiedad de la entidad a las Oficina de Control Interno Disciplinario y Subsecretaría Corporativa para la toma de decisiones que se consideren pertinentes.._x000a_- 2 El mapa de riesgos del proceso Gestión de Recursos Físicos indica que el Subdirector (a) de Servicios Administrativos, autorizado(a) por el Manual de Funciones y Competencias Laborales, cada vez que se identifique la Materialización del Riesgo solicita el informe de modo, tiempo y lugar de los hechos relacionados con el presunto desvío de recursos físicos o económicos evidenciados durante el seguimiento y control de la verificación realizada hacia los bienes de propiedad de la entidad.._x000a__x000a__x000a__x000a__x000a__x000a__x000a__x000a_"/>
    <s v="- Documentado_x000a_- Documentado_x000a__x000a__x000a__x000a__x000a__x000a__x000a__x000a_"/>
    <s v="- Continua_x000a_- Continua_x000a__x000a__x000a__x000a__x000a__x000a__x000a__x000a_"/>
    <s v="- Con registro_x000a_- Con registro_x000a__x000a__x000a__x000a__x000a__x000a__x000a__x000a_"/>
    <s v="- Correctivo_x000a_- Correctivo_x000a__x000a__x000a__x000a__x000a__x000a__x000a__x000a_"/>
    <s v="10%_x000a_10%_x000a__x000a__x000a__x000a__x000a__x000a__x000a__x000a_"/>
    <s v="- Manual_x000a_- Manual_x000a__x000a__x000a__x000a__x000a__x000a__x000a__x000a_"/>
    <s v="15%_x000a_15%_x000a__x000a__x000a__x000a__x000a__x000a__x000a__x000a_"/>
    <s v="25%_x000a_25%_x000a__x000a__x000a__x000a__x000a__x000a__x000a__x000a_"/>
    <s v="Muy baja (1)"/>
    <n v="2.1167999999999999E-2"/>
    <s v="Mayor (4)"/>
    <n v="0.8"/>
    <s v="Alto"/>
    <s v="El proceso estima que el riesgo se ubica en una zona alta, debido a que los controles establecidos son los adecuados y la calificación de los criterios es satisfactoria, ubicando el riesgo en la escala de probabilidad mas baja, y ante su materialización, podrían disminuirse los efectos, aplicando las acciones de contingencia, sin embargo, el impacto no disminuye en riesgos de corrupción."/>
    <s v="Reducir"/>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 PA230-024-546 Programar y ejecutar socializaciones de las actividades más relevantes con respecto al correcto manejo de los inventarios según procedimientos internos._x000a__x000a__x000a__x000a__x000a__x000a__x000a__x000a__x000a__x000a_________________x000a__x000a__x000a__x000a__x000a__x000a__x000a__x000a__x000a__x000a__x000a_"/>
    <s v="- Profesional Especializado_x000a__x000a__x000a__x000a__x000a__x000a__x000a__x000a__x000a__x000a_________________x000a__x000a__x000a__x000a__x000a__x000a__x000a__x000a__x000a__x000a__x000a_"/>
    <s v="- Socializaciones ejecutadas_x000a__x000a__x000a__x000a__x000a__x000a__x000a__x000a__x000a__x000a_________________x000a__x000a__x000a__x000a__x000a__x000a__x000a__x000a__x000a__x000a__x000a_"/>
    <s v="01/02/2023_x000a__x000a__x000a__x000a__x000a__x000a__x000a__x000a__x000a__x000a_________________x000a__x000a__x000a__x000a__x000a__x000a__x000a__x000a__x000a__x000a__x000a_"/>
    <s v="30/06/2023_x000a__x000a__x000a__x000a__x000a__x000a__x000a__x000a__x000a__x000a_________________x000a__x000a__x000a__x000a__x000a__x000a__x000a__x000a__x000a__x000a__x000a_"/>
    <s v="- Reportar el presunto hecho de Posibilidad de afectación económica (o presupuestal) por inoportunidad en la información, debido a desvío de recursos físicos o económicos en por el escaso seguimiento y control de la información de los bienes de propiedad de la entidad, con el fin de obtener beneficios a nombre propio o de un tercero al operador disciplinario, y a la Oficina Asesora de Planeación en el informe de monitoreo en caso que tenga fallo._x000a_- Reporta el presunto hecho de desvío de recursos físicos o económicos durante el seguimiento y control de la verificación realizada hacia los bienes de propiedad de la entidad a las Oficina de Control Interno Disciplinario y Subsecretaría Corporativa para la toma de decisiones que se consideren pertinentes._x000a_- Solicitar informe con modo, tiempo y lugar de los hechos relacionados con el presunto desvío de recursos físicos _x000a__x000a__x000a__x000a__x000a__x000a__x000a_- Actualizar el mapa de riesgos Gestión de Recursos Físicos"/>
    <s v="- Subdirector(a) de Servicios Administrativos y Oficina de Tecnologías de la Información y las Comunicaciones_x000a_- Subdirector(a) de Servicios Administrativos_x000a_- Subdirector(a) de Servicios Administrativos_x000a__x000a__x000a__x000a__x000a__x000a__x000a_- Subdirector(a) de Servicios Administrativos y Oficina de Tecnologías de la Información y las Comunicaciones"/>
    <s v="- Notificación realizada del presunto hecho de Posibilidad de afectación económica (o presupuestal) por inoportunidad en la información, debido a desvío de recursos físicos o económicos en por el escaso seguimiento y control de la información de los bienes de propiedad de la entidad, con el fin de obtener beneficios a nombre propio o de un tercero al operador disciplinario, y reporte de monitoreo a la Oficina Asesora de Planeación en caso que el riesgo tenga fallo definitivo._x000a_- Informe de los hechos enviado mediante memorando o correo electrónico a la Oficina de Control Interno Disciplinario y Subsecretaría Corporativa._x000a_- Informe de los hechos _x000a__x000a__x000a__x000a__x000a__x000a__x000a_- Mapa de riesgo  Gestión de Recursos Físicos, actualizado."/>
    <d v="2018-09-06T00:00:00"/>
    <s v="Identificación del riesgo_x000a_Análisis antes de controles_x000a_Análisis de controles_x000a_Análisis después de controles_x000a_Tratamiento del riesgo"/>
    <s v="Creación del mapa de riesgos."/>
    <d v="2019-05-07T00:00:00"/>
    <s v="_x000a__x000a__x000a__x000a_Tratamiento del riesgo"/>
    <s v="Definición del plan de contingencia."/>
    <d v="2019-11-07T00:00:00"/>
    <s v="Identificación del riesgo_x000a_Análisis antes de controles_x000a__x000a_Análisis después de controles_x000a_"/>
    <s v="Se incluyó una causa externa &quot;Cambios constantes en la normativa vigente&quot;._x000a_Al calificar la probabilidad de riesgos por frecuencia, disminuyó la probabilidad de probable a rara vez y en consecuencia bajo la zona resultante de extrema a alta. _x000a_La calificación de probabilidad bajó a rara vez (cuadrante 2 a 1)"/>
    <d v="2020-03-12T00:00:00"/>
    <s v="Identificación del riesgo_x000a_Análisis antes de controles_x000a__x000a_Análisis después de controles_x000a_"/>
    <s v="Se incluyeron los proyectos de inversión que se pueden ver afectados._x000a_En efectos se actualiza la perspectiva._x000a_Se actualiza el análisis antes de los controles._x000a_Se actualiza explicación después de los controles. "/>
    <d v="2020-10-08T00:00:00"/>
    <s v="_x000a__x000a_Análisis de controles_x000a_Análisis después de controles_x000a_"/>
    <s v="Se actualizó el análisis después de controles_x000a_Eliminación de auditorias como controles preventivos"/>
    <d v="2020-12-03T00:00:00"/>
    <s v="_x000a__x000a_Análisis de controles_x000a__x000a_"/>
    <s v="Actualización de controles de acuerdo a las nuevas versiones de procedimientos."/>
    <d v="2021-02-24T00:00:00"/>
    <s v="Identificación del riesgo_x000a__x000a__x000a__x000a_"/>
    <s v="Se realiza actualización con respecto a categoría &quot;Sin asociación a los proyectos de inversión&quot;"/>
    <d v="2021-12-03T00:00:00"/>
    <s v="Identificación del riesgo_x000a_Análisis antes de controles_x000a_Análisis de controles_x000a_Análisis después de controles_x000a_Tratamiento del riesgo"/>
    <s v="Se actualiza el contexto de la gestión del proceso._x000a_Se ajusta la identificación del riesgo, ampliando el alcance con respecto a la nueva metodología._x000a_Se incluye el riesgo errores (fallas o deficiencias) en el control y seguimiento de bienes, junto con sus controles y demás características._x000a_Se define la probabilidad por exposición._x000a_Se ajustó la calificación del impacto._x000a_Se ajustó la redacción y evaluación de los controles según los criterios definidos._x000a_Se incluyeron los controles correctivos._x000a_Se ajustaron las acciones de contingencia."/>
    <d v="2022-12-03T00:00:00"/>
    <s v="Identificación del riesgo_x000a_Análisis antes de controles_x000a_Análisis de controles_x000a_Análisis después de controles_x000a_Tratamiento del riesgo"/>
    <s v="Se identifica el contexto de la gestión del proceso._x000a_Se identifica la probabilidad por exposición._x000a_Se identifica la calificación del impacto._x000a_Se identifica los controles correctivos._x000a_Se identifica las acciones de contingencia._x000a_Se identifica acción preventiva"/>
    <s v=""/>
    <s v="_x000a__x000a__x000a__x000a_"/>
    <s v=""/>
    <s v=""/>
    <s v="_x000a__x000a__x000a__x000a_"/>
    <s v=""/>
    <s v=""/>
    <s v="_x000a__x000a__x000a__x000a_"/>
    <s v=""/>
    <s v="Subdirección de Servicios Administrativos"/>
    <n v="6"/>
    <x v="4"/>
  </r>
  <r>
    <s v="Gestión de Servicios Administrativos y Tecnológicos"/>
    <s v="Apoyar la gestión de la Entidad a través de la prestación de los servicios administrativos y tecnológicos, así como, de la gestión documental, con el fin de satisfacer las necesidades de las dependencias en la materia, al igual que conservar y preservar la memoria institucional."/>
    <s v="Inicia con la identificación y consolidación de las necesidades de las dependencias de la Entidad de carácter administrativo y tecnológico, continúa con la prestación de los servicios logísticos de apoyo administrativo, manejo de la caja menor, la gestión de requerimientos e implementación de soluciones tecnológicas, y la gestión del flujo documental, termina con las instalaciones de la Entidad disponibles y adecuadas para su uso, la infraestructura tecnológica en condiciones óptimas y una apropiada disposición de los documentos."/>
    <s v="Subdirector(a) de Servicios Administrativos y Oficina de Tecnologías de la Información y las Comunicaciones"/>
    <s v="Apoyo"/>
    <s v="Manejar y controlar los recursos de la caja menor"/>
    <n v="146"/>
    <s v="FI-C021"/>
    <s v="Posibilidad de afectación reputacional por pérdida de credibilidad y desconfianza en la administración de la caja menor, debido a desvío de recursos físicos o económicos en la legalización de la adquisición de bienes y servicios imprevistos, urgentes, imprescindibles e inaplazables para otorgarse beneficios propios o a terceros."/>
    <x v="0"/>
    <s v="Fraude interno"/>
    <s v="No"/>
    <s v="- Manipulación de la caja menor por personal no autorizado._x000a_- Falta de integridad del funcionario encargado del manejo de caja menor._x000a_- Intereses personales._x000a_- Abuso de poder._x000a_- Incumplimiento del Manual para el manejo y control de cajas menores_x000a__x000a__x000a__x000a__x000a_"/>
    <s v="- Falsedad en los documentos aportados para la legalización del gasto._x000a_- Presiones o exigencias irregulares por parte de terceros_x000a__x000a__x000a__x000a__x000a__x000a__x000a__x000a_"/>
    <s v="- Detrimento patrimonial._x000a_- Investigaciones disciplinarias, fiscales y/o penales._x000a_- Pérdida de credibilidad y desconfianza en el proceso._x000a_- Afectación de la póliza de manejo._x000a_- Enriquecimiento ilícito de contratistas y/o servidores púbicos_x000a__x000a__x000a__x000a__x000a_"/>
    <s v="3. Consolidar una gestión pública eficiente, a través del desarrollo de capacidades institucionales, para contribuir a la generación de valor público."/>
    <s v="- -- Ningún trámite y/o procedimiento administrativo_x000a__x000a_"/>
    <s v="- Todos los procesos en el Sistema de Gestión de Calidad_x000a__x000a__x000a__x000a_"/>
    <s v="Sin asociación"/>
    <s v="- No aplica_x000a__x000a__x000a__x000a_"/>
    <s v="Muy baja (1)"/>
    <n v="0.2"/>
    <s v="Leve (1)"/>
    <s v="Mayor (4)"/>
    <s v="Mayor (4)"/>
    <s v="Menor (2)"/>
    <s v="Menor (2)"/>
    <s v="Leve (1)"/>
    <s v="Mayor (4)"/>
    <n v="0.8"/>
    <s v="Alto"/>
    <s v="Se determina la probabilidad (Muy baja 1)  teniendo en cuenta que no se he presentado en los últimos cuatro años. El impacto (Mayor 4) obedece a la afectación de la imagen y las sanciones por entes de control que se puedan generar por la materialización del riesgo."/>
    <s v="- 1 El procedimiento 4233100-PR-382  &quot;Manejo de la Caja Menor&quot; indica que el(la) Profesional encargado(a) del manejo operativo de la caja menor, autorizado(a) por  el delegada(o) por el Ordenador(a) del gasto, cada vez que se solicite la compra del bien o servicio por caja menor verifica que las solicitudes cumplan con los principios de carácter de imprevistos, urgentes, imprescindibles, inaplazables y necesarios; y que se cuente con el rubro en la constitución de la caja menor. La(s) fuente(s) de información utilizadas es(son) el Manual para el manejo y control de cajas menores y la Resolución de constitución de caja menor. En caso de evidenciar observaciones, desviaciones o diferencias, el(la) Profesional encargado(a) del manejo operativo de la caja menor, responde la solicitud con la explicación respectiva. De lo contrario, responde el correo electrónico aprobando el uso de caja menor para la compra del bien o servicio._x000a_- 2 El procedimiento 4233100-PR-382  &quot;Manejo de la Caja Menor&quot; indica que el(la) Profesional encargado(a) del manejo operativo de la caja menor, autorizado(a) por el delegada(o) por el Ordenador(a) del gasto, cada vez que se legalice la compra del bien o servicio por caja menor revisa: que la factura cumpla con las especificaciones establecidas por la Ley y que el valor de la factura corresponda a la cotización seleccionada para el caso de solicitudes que superen el 60% de un SMLV. La(s) fuente(s) de información utilizadas es(son) el Manual para el manejo y control de cajas menores y la Resolución de constitución de caja menor. En caso de evidenciar observaciones, desviaciones o diferencias, envía correo electrónico al profesional de la dependencia solicitante para los ajustes necesarios. De lo contrario, se legaliza la adquisición del bien o servicio._x000a_- 3 El procedimiento 4233100-PR-382  &quot;Manejo de la Caja Menor&quot; indica que el(la) Delegado(a) por el(la) Ordenador(a) del gasto para el manejo de caja menor, el(la)_x000a_Subdirector(a) Financiero(a), el Profesional encargado(a) del manejo operativo de la caja menor, autorizado(a) por Decreto 140 de 2021,  cada vez que se proyecte una Resolución de reembolso de la caja menor revisan la Resolución y los soportes. La(s) fuente(s) de información utilizadas es(son) el Manual para el manejo y control de cajas menores y la Resolución de constitución de caja menor. En caso de evidenciar observaciones, desviaciones o diferencias, solicitan al(la) Profesional encargado(a) del manejo operativo de la caja menor por medio de correo electrónico que realice los ajustes necesarios. De lo contrario, se envía a conformidad la Resolución y se remite la solicitud de reembolso de fondos de caja menor con los soportes para la expedición del Certificado de Disponibilidad Presupuestal a la Subdirección Financiera._x000a_- 4 El procedimiento 4233100-PR-382  &quot;Manejo de la Caja Menor&quot; indica que el(la) Profesional encargado(a) del manejo operativo de la caja menor, autorizado(a) por el delegada(o) por el Ordenador(a) del gasto, mensualmente realiza la comparación entre el extracto bancario del mes y el libro de bancos. La(s) fuente(s) de información utilizadas es(son) el extracto bancario, el libro de bancos y la conciliación bancaria. En caso de evidenciar observaciones, desviaciones o diferencias, el(la) Profesional encargado(a) solicita a través de correo electrónico la aclaración al Banco. De lo contrario, remite a través de memorando electrónico, la conciliación bancaria a la Subdirección Financiera._x000a_- 5 El procedimiento 4233100-PR-382  &quot;Manejo de la Caja Menor&quot; indica que el(la) Profesional de la Oficina de Control Interno y/o el(la) Profesional de la Subdirección Financiera, autorizado(a) por el(la) Jefe de la Oficina de Control Interno y/o el(la) Subdirector(a) Financiero respectivamente, cada vez que se realice un arqueo a la caja menor revisan que las operaciones estén debidamente sustentadas, que los registros sean oportunos y adecuados, y que los saldos correspondan. La(s) fuente(s) de información utilizadas es(son) Manual para el manejo y control de cajas menores y la Resolución de constitución de caja menor. En caso de evidenciar observaciones, desviaciones o diferencias, el(la) Profesional encargado(a) del manejo operativo de la caja menor formulará y ejecutará las acciones a las que haya lugar, las cuales deben ser previamente aprobadas por el(la) Delegado(a) por el(la) Ordenador(a) del gasto para el manejo de caja menor. De lo contrario, queda a conformidad el arqueo de caja menor._x000a__x000a__x000a__x000a__x000a__x000a__x000a__x000a__x000a__x000a__x000a__x000a__x000a__x000a__x000a_"/>
    <s v="- Documentado_x000a_- Documentado_x000a_- Documentado_x000a_- Documentado_x000a_- Documentado_x000a__x000a__x000a__x000a__x000a__x000a__x000a__x000a__x000a__x000a__x000a__x000a__x000a__x000a__x000a_"/>
    <s v="- Continua_x000a_- Continua_x000a_- Continua_x000a_- Continua_x000a_- Continua_x000a__x000a__x000a__x000a__x000a__x000a__x000a__x000a__x000a__x000a__x000a__x000a__x000a__x000a__x000a_"/>
    <s v="- Con registro_x000a_- Con registro_x000a_- Con registro_x000a_- Con registro_x000a_- Con registro_x000a__x000a__x000a__x000a__x000a__x000a__x000a__x000a__x000a__x000a__x000a__x000a__x000a__x000a__x000a_"/>
    <s v="- Preventivo_x000a_- Preventivo_x000a_- Detectivo_x000a_- Detectivo_x000a_- Detectivo_x000a__x000a__x000a__x000a__x000a__x000a__x000a__x000a__x000a__x000a__x000a__x000a__x000a__x000a__x000a_"/>
    <s v="25%_x000a_25%_x000a_15%_x000a_15%_x000a_15%_x000a__x000a__x000a__x000a__x000a__x000a__x000a__x000a__x000a__x000a__x000a__x000a__x000a__x000a__x000a_"/>
    <s v="- Manual_x000a_- Manual_x000a_- Manual_x000a_- Manual_x000a_- Manual_x000a__x000a__x000a__x000a__x000a__x000a__x000a__x000a__x000a__x000a__x000a__x000a__x000a__x000a__x000a_"/>
    <s v="15%_x000a_15%_x000a_15%_x000a_15%_x000a_15%_x000a__x000a__x000a__x000a__x000a__x000a__x000a__x000a__x000a__x000a__x000a__x000a__x000a__x000a__x000a_"/>
    <s v="40%_x000a_40%_x000a_30%_x000a_30%_x000a_30%_x000a__x000a__x000a__x000a__x000a__x000a__x000a__x000a__x000a__x000a__x000a__x000a__x000a__x000a__x000a_"/>
    <s v="- 1 El mapa de riesgo del proceso Gestión de Servicios Administrativos y Tecnológicos indica que Subdirector(a) de Servicios Administrativos, autorizado(a) por  el (a) Ordenador(a) del gasto, cada vez que se identifique la materialización del riesgo, inicia la gestión para recuperar los recursos desviados._x000a_- 2 El mapa de riesgo del proceso Gestión de Servicios Administrativos y Tecnológicos indica que Subdirector(a) de Servicios Administrativos, autorizado(a) por  el (a) Ordenador(a) del gasto, cada vez que se identifique la materialización del riesgo, gestiona ante el corredor de seguros la afectación de la póliza de manejo de la Secretaría General._x000a__x000a__x000a__x000a__x000a__x000a__x000a__x000a_"/>
    <s v="- Documentado_x000a_- Documentado_x000a__x000a__x000a__x000a__x000a__x000a__x000a__x000a_"/>
    <s v="- Continua_x000a_- Continua_x000a__x000a__x000a__x000a__x000a__x000a__x000a__x000a_"/>
    <s v="- Con registro_x000a_- Con registro_x000a__x000a__x000a__x000a__x000a__x000a__x000a__x000a_"/>
    <s v="- Correctivo_x000a_- Correctivo_x000a__x000a__x000a__x000a__x000a__x000a__x000a__x000a_"/>
    <s v="10%_x000a_10%_x000a__x000a__x000a__x000a__x000a__x000a__x000a__x000a_"/>
    <s v="- Manual_x000a_- Manual_x000a__x000a__x000a__x000a__x000a__x000a__x000a__x000a_"/>
    <s v="15%_x000a_15%_x000a__x000a__x000a__x000a__x000a__x000a__x000a__x000a_"/>
    <s v="25%_x000a_25%_x000a__x000a__x000a__x000a__x000a__x000a__x000a__x000a_"/>
    <s v="Muy baja (1)"/>
    <n v="2.4695999999999999E-2"/>
    <s v="Mayor (4)"/>
    <n v="0.8"/>
    <s v="Alto"/>
    <s v="Se determina la probabilidad (Muy baja (1)) ya que las actividades de control preventivas son fuertes y mitigan la mayoría de las causas. El riesgo no disminuye el impacto."/>
    <s v="Reducir"/>
    <s v="- PA230-016-536 Actualizar el procedimiento 4233100-PR-382  &quot;Manejo de la Caja Menor” respecto a la asignación de rubros.              _x000a__x000a__x000a__x000a__x000a__x000a__x000a__x000a__x000a__x000a__x000a__x000a__x000a__x000a__x000a__x000a__x000a__x000a__x000a__x000a__x000a_________________x000a__x000a__x000a__x000a__x000a__x000a__x000a__x000a_"/>
    <s v="- Subdirector(a) de Servicios Administrativos_x000a__x000a__x000a__x000a__x000a__x000a__x000a__x000a__x000a__x000a__x000a__x000a__x000a__x000a__x000a__x000a__x000a__x000a__x000a__x000a__x000a_________________x000a__x000a__x000a__x000a__x000a__x000a__x000a__x000a__x000a_"/>
    <s v="- Procedimiento 4233100-PR-382  &quot;Manejo de la Caja Menor” actualizado_x000a__x000a__x000a__x000a__x000a__x000a__x000a__x000a__x000a__x000a__x000a__x000a__x000a__x000a__x000a__x000a__x000a__x000a__x000a__x000a__x000a_________________x000a__x000a__x000a__x000a__x000a__x000a__x000a__x000a__x000a_"/>
    <s v="15/02/2023_x000a__x000a__x000a__x000a__x000a__x000a__x000a__x000a__x000a__x000a__x000a__x000a__x000a__x000a__x000a__x000a__x000a__x000a__x000a__x000a__x000a_________________x000a__x000a__x000a__x000a__x000a__x000a__x000a__x000a__x000a_"/>
    <s v="31/05/2023_x000a__x000a__x000a__x000a__x000a__x000a__x000a__x000a__x000a__x000a__x000a__x000a__x000a__x000a__x000a__x000a__x000a__x000a__x000a__x000a__x000a_______________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presunto hecho de Posibilidad de afectación reputacional por pérdida de credibilidad y desconfianza en la administración de la caja menor, debido a desvío de recursos físicos o económicos en la legalización de la adquisición de bienes y servicios imprevistos, urgentes, imprescindibles e inaplazables para otorgarse beneficios propios o a terceros. al operador disciplinario, y a la Oficina Asesora de Planeación en el informe de monitoreo en caso que tenga fallo._x000a_- Iniciar la gestión para recuperar los recursos desviados._x000a_- Gestionar ante el corredor de seguros la afectación de la póliza de manejo de la Secretaría General._x000a__x000a__x000a__x000a__x000a__x000a__x000a_- Actualizar el mapa de riesgos Gestión de Servicios Administrativos y Tecnológicos"/>
    <s v="- Subdirector(a) de Servicios Administrativos y Oficina de Tecnologías de la Información y las Comunicaciones_x000a_- Subdirector(a) de Servicios Administrativos._x000a_- Subdirector Servicios Administrativos_x000a__x000a__x000a__x000a__x000a__x000a__x000a_- Subdirector(a) de Servicios Administrativos y Oficina de Tecnologías de la Información y las Comunicaciones"/>
    <s v="- Notificación realizada del presunto hecho de Posibilidad de afectación reputacional por pérdida de credibilidad y desconfianza en la administración de la caja menor, debido a desvío de recursos físicos o económicos en la legalización de la adquisición de bienes y servicios imprevistos, urgentes, imprescindibles e inaplazables para otorgarse beneficios propios o a terceros. al operador disciplinario, y reporte de monitoreo a la Oficina Asesora de Planeación en caso que el riesgo tenga fallo definitivo._x000a_- Comunicación oficial de traslado a la Oficina de Control Interno Disciplinario._x000a_- Comunicación oficial de informe de los hechos al corredor de seguros._x000a__x000a__x000a__x000a__x000a__x000a__x000a_- Mapa de riesgo  Gestión de Servicios Administrativos y Tecnológicos, actualizado."/>
    <d v="2019-05-07T00:00:00"/>
    <s v="Identificación del riesgo_x000a_Análisis antes de controles_x000a_Análisis de controles_x000a_Análisis después de controles_x000a_Tratamiento del riesgo"/>
    <s v="Creación del riesgo."/>
    <d v="2019-10-30T00:00:00"/>
    <s v="_x000a_Análisis antes de controles_x000a_Análisis de controles_x000a__x000a_Tratamiento del riesgo"/>
    <s v="Se ajustó la calificación de probabilidad de factible a frecuente, lo que redujo su escala de probabilidad de probable a rara vez._x000a_Se ajustaron los controles preventivos y detectivos conforme al procedimiento._x000a_Se ajustaron las fechas de finalización de las acciones"/>
    <d v="2020-03-12T00:00:00"/>
    <s v="Identificación del riesgo_x000a_Análisis antes de controles_x000a__x000a__x000a_Tratamiento del riesgo"/>
    <s v="Se modificaron las causas del riesgo y agentes generadores._x000a_Se modificó la valoración del impacto y se realizó por la valoración de perspectivas_x000a_Se ajustaron las fechas de las acciones y se define plan de mejoramiento para la vigencia_x000a_Se modificó el Plan de contingencia"/>
    <d v="2020-08-28T00:00:00"/>
    <s v="Identificación del riesgo_x000a__x000a_Análisis de controles_x000a__x000a_"/>
    <s v="Una vez analizados los conceptos de tipo de riesgo, se reclasifica el riesgo de operativo a financiero, teniendo en cuenta las definiciones señaladas en la Guía para la administración de riesgos de gestión y corrupción en los procesos. _x000a_Se incluye y ajusta la actividad de control preventiva número 6 y 12 y la actividad detectiva número 14 y 17, conforme con la actualización del procedimiento._x000a_Se elimina las actividades de control detectivas asociadas al procedimiento de auditorías internas de gestión PR-006 y al procedimiento de auditorías internas de calidad PR-361. _x000a_Se modificaron las fechas de terminación de las acciones conforme a solicitud de reprogramación efectuada mediante memorando No. 3-2020-17111. "/>
    <d v="2020-12-02T00:00:00"/>
    <s v="_x000a_Análisis antes de controles_x000a__x000a__x000a_Tratamiento del riesgo"/>
    <s v="Se realiza la calificación de la probabilidad del riesgo por frecuencia cuya calificación es nunca o no se ha presentado durante los últimos cuatro años, así mismo se registran las evidencias que soportan su elección para la vigencia 2020._x000a_Se incluyó una nueva acción preventiva asociada a la revisión integral del riesgo para la vigencia  2021."/>
    <d v="2021-02-16T00:00:00"/>
    <s v="_x000a__x000a__x000a__x000a_Tratamiento del riesgo"/>
    <s v="Se ajustó en Proyectos de inversión posiblemente afectados, dado que el riesgo no tiene asociación dentro del perfil del Proyecto de inversión &quot;Fortalecimiento de la capacidad institucional de la Secretaría General&quot;._x000a_Se eliminaron las acciones 2020 teniendo en cuenta que ya estaban cerradas y se incluyó la Acción Preventiva No. 2 de 2021."/>
    <d v="2021-04-30T00:00:00"/>
    <s v="_x000a__x000a_Análisis de controles_x000a__x000a_"/>
    <s v="Se ajusta la actividad 16 como actividad de control, conforme con la actividad 2 de la acción preventiva No. 2 asociada al proceso Gestión de Servicios Administrativos. "/>
    <d v="2021-07-30T00:00:00"/>
    <s v="_x000a__x000a__x000a__x000a_Tratamiento del riesgo"/>
    <s v="Se eliminó la acción preventiva No. 2 teniendo en cuenta que se cerró el 30 de junio de 2021 y se incluye la acción de mejora 827 registrada en CHIE. "/>
    <d v="2021-12-16T00:00:00"/>
    <s v="Identificación del riesgo_x000a_Análisis antes de controles_x000a_Análisis de controles_x000a_Análisis después de controles_x000a_Tratamiento del riesgo"/>
    <s v="Se actualiza el contexto de la gestión del proceso_x000a_Se ajusta la identificación del riesgo, ampliando su alcance_x000a_Se define la probabilidad por frecuencia_x000a_Se ajustó la calificación del impacto_x000a_Se ajustó la redacción y evaluación de los controles según los criterios definidos_x000a_Se incluyeron los controles correctivos _x000a_Se ajustaron las acciones de contingencia"/>
    <d v="2022-08-29T00:00:00"/>
    <s v="_x000a__x000a_Análisis de controles_x000a__x000a_"/>
    <s v="Se actualizaron las actividades de control N° 3 y 5, de tipo detectivo, que se encuentran documentadas en el procedimiento PR-382 Manejo de Caja Menor, que fue actualizado en enero de 2022 a su versión 02, para su correspondencia exacta en forma de redacción."/>
    <d v="2022-12-14T00:00:00"/>
    <s v="Identificación del riesgo_x000a__x000a__x000a__x000a_Tratamiento del riesgo"/>
    <s v="Se asocia el riesgo al nuevo Mapa de procesos de la Secretaría General._x000a_Se complementó el nombre del riesgo_x000a_Se incluyó  acción de tratamiento del riesgo  para la vigencia  2023 _x000a_Se realizó ajuste en las causas internas y externas según el análisis DOFA del nuevo proceso  gestión de servicios administrativos."/>
    <s v=""/>
    <s v="_x000a__x000a__x000a__x000a_"/>
    <s v=""/>
    <e v="#N/A"/>
    <n v="2"/>
    <x v="4"/>
  </r>
  <r>
    <s v="Gestión de Servicios Administrativos y Tecnológicos"/>
    <s v="Apoyar la gestión de la Entidad a través de la prestación de los servicios administrativos y tecnológicos, así como, de la gestión documental, con el fin de satisfacer las necesidades de las dependencias en la materia, al igual que conservar y preservar la memoria institucional."/>
    <s v="Inicia con la identificación y consolidación de las necesidades de las dependencias de la Entidad de carácter administrativo y tecnológico, continúa con la prestación de los servicios logísticos de apoyo administrativo, manejo de la caja menor, la gestión de requerimientos e implementación de soluciones tecnológicas, y la gestión del flujo documental, termina con las instalaciones de la Entidad disponibles y adecuadas para su uso, la infraestructura tecnológica en condiciones óptimas y una apropiada disposición de los documentos."/>
    <s v="Subdirector(a) de Servicios Administrativos y Oficina de Tecnologías de la Información y las Comunicaciones"/>
    <s v="Apoyo"/>
    <s v="Planear y administrar la gestión documental institucional"/>
    <n v="147"/>
    <s v="FI-C022"/>
    <s v="Posibilidad de afectación reputacional por sanciones de ente de control o ente regulador, debido a uso indebido de información privilegiada durante el manejo de los documentos que se tramitan en la Subdirección de Gestión Documental con el fin de obtener beneficios propios o de terceros."/>
    <x v="0"/>
    <s v="Fraude interno"/>
    <s v="No"/>
    <s v="- Debilidades en la articulación y comunicación en la operación de las actividades que se gestionan al interior  del proceso._x000a_- Alta rotación de personal y dificultades en la transferencia de conocimiento entre los servidores y/o contratistas que participan en el proceso, en virtud de vinculación, retiro o reasignación de roles._x000a_- Intereses personales_x000a__x000a__x000a__x000a__x000a__x000a__x000a_"/>
    <s v="- Cambios de estructura organizacional que afecten el desempeño del proceso de gestión documental._x000a_- Constante actualización de directrices y normas  Nacionales y Distritales aplicables al proceso._x000a_- Altos costos de la tecnología.  _x000a__x000a__x000a__x000a__x000a__x000a__x000a_"/>
    <s v="- Pérdida de credibilidad del proceso y de la entidad._x000a_- Uso indebido e inadecuado de información de la Secretaría General _x000a_- Sanciones disciplinarias, fiscales y penales._x000a_- Pérdida de información de la entidad._x000a__x000a__x000a__x000a__x000a__x000a_"/>
    <s v="3. Consolidar una gestión pública eficiente, a través del desarrollo de capacidades institucionales, para contribuir a la generación de valor público."/>
    <s v="- -- Ningún trámite y/o procedimiento administrativo_x000a__x000a_"/>
    <s v="- Todos los procesos en el Sistema de Gestión de Calidad_x000a__x000a__x000a__x000a_"/>
    <s v="Sin asociación"/>
    <s v="- No aplica_x000a__x000a__x000a__x000a_"/>
    <s v="Muy baja (1)"/>
    <n v="0.2"/>
    <s v=""/>
    <s v=""/>
    <s v=""/>
    <s v=""/>
    <s v=""/>
    <s v=""/>
    <s v="Mayor (4)"/>
    <n v="0.8"/>
    <s v="Alto"/>
    <s v="El proceso estima que el riesgo se ubica en una zona alta, debido a que el riesgo no se ha materializado en los últimos cuatro años, sin embargo, ante su materialización, podrían presentarse los efectos significativos, señalados en la encuesta del Departamento Administrativo de la Función Pública."/>
    <s v="- 1 El procedimiento Consulta y préstamo de documentos 2211600-PR-050 (Act.5) indica que el responsable de archivo de gestión o de archivo central, autorizado(a) por el jefe de la dependencia, cada vez que se preste una carpeta o un expediente verifica los tiempos establecidos para la devolución de la carpeta o expediente . La(s) fuente(s) de información utilizadas es(son) el registro de préstamos en el aplicativo y el Formato solicitud de documentos. En caso de evidenciar observaciones, desviaciones o diferencias, solicita la devolución de la carpeta o expediente mediante Memorando (2211600-FT-011). De lo contrario, deja como evidencia de la revisión realizada a los documentos prestados el aplicativo SIGA._x000a_- 2 El procedimiento Consulta y préstamo de documentos 2211600-PR-050 (Act.5) indica que el responsable de archivo de gestión o de archivo central, autorizado(a) por el jefe de la dependencia, cada vez que se preste una carpeta o un expediente verifica los tiempos establecidos para la devolución de la carpeta o expediente . La(s) fuente(s) de información utilizadas es(son) el registro de préstamos en el aplicativo y el Formato solicitud de documentos. En caso de evidenciar observaciones, desviaciones o diferencias, solicita la devolución de la carpeta o expediente mediante Memorando (2211600-FT-011). De lo contrario, deja como evidencia de la revisión realizada a los documentos prestados el aplicativo SIGA._x000a__x000a__x000a__x000a__x000a__x000a__x000a__x000a__x000a__x000a__x000a__x000a__x000a__x000a__x000a__x000a__x000a__x000a_"/>
    <s v="- Documentado_x000a_- Documentado_x000a__x000a__x000a__x000a__x000a__x000a__x000a__x000a__x000a__x000a__x000a__x000a__x000a__x000a__x000a__x000a__x000a__x000a_"/>
    <s v="- Continua_x000a_- Continua_x000a__x000a__x000a__x000a__x000a__x000a__x000a__x000a__x000a__x000a__x000a__x000a__x000a__x000a__x000a__x000a__x000a__x000a_"/>
    <s v="- Con registro_x000a_- Con registro_x000a__x000a__x000a__x000a__x000a__x000a__x000a__x000a__x000a__x000a__x000a__x000a__x000a__x000a__x000a__x000a__x000a__x000a_"/>
    <s v="- Preventivo_x000a_- Detectivo_x000a__x000a__x000a__x000a__x000a__x000a__x000a__x000a__x000a__x000a__x000a__x000a__x000a__x000a__x000a__x000a__x000a__x000a_"/>
    <s v="25%_x000a_15%_x000a__x000a__x000a__x000a__x000a__x000a__x000a__x000a__x000a__x000a__x000a__x000a__x000a__x000a__x000a__x000a__x000a__x000a_"/>
    <s v="- Manual_x000a_- Manual_x000a__x000a__x000a__x000a__x000a__x000a__x000a__x000a__x000a__x000a__x000a__x000a__x000a__x000a__x000a__x000a__x000a__x000a_"/>
    <s v="15%_x000a_15%_x000a__x000a__x000a__x000a__x000a__x000a__x000a__x000a__x000a__x000a__x000a__x000a__x000a__x000a__x000a__x000a__x000a__x000a_"/>
    <s v="40%_x000a_30%_x000a__x000a__x000a__x000a__x000a__x000a__x000a__x000a__x000a__x000a__x000a__x000a__x000a__x000a__x000a__x000a__x000a__x000a_"/>
    <s v="- 1 El mapa de riesgo del proceso Gestión de Servicios Administrativos y Tecnológicos indica que Profesional encargado del área de Gestión documental, autorizado(a) por Subdirector(a) de Servicios Administrativos, cada vez que se identifique la materialización del riesgo reporta al Subdirector de servicios administrativos para que se tomen las medidas pertinentes.._x000a_- 2 El mapa de riesgo del proceso Gestión de Servicios Administrativos y Tecnológicos indica que Profesional encargado del área de Gestión documental, autorizado(a) por el Director (a) administrativo y financiero, cada vez que se identifique la materialización del riesgo reporta a la Oficina de Control Interno Disciplinario, para que se inicie el respectivo proceso al funcionario implicado.._x000a_- 3 El mapa de riesgo del proceso Gestión de Servicios Administrativos y Tecnológicos indica que Profesional encargado del área de Gestión documental, autorizado(a) por el Director (a) administrativo y financiero, cada vez que se identifique la materialización del riesgo notifica a la instancia o autoridad competente para que se tomen las medidas pertinentes.._x000a__x000a__x000a__x000a__x000a__x000a__x000a_"/>
    <s v="- Documentado_x000a_- Documentado_x000a_- Documentado_x000a__x000a__x000a__x000a__x000a__x000a__x000a_"/>
    <s v="- Continua_x000a_- Continua_x000a_- Continua_x000a__x000a__x000a__x000a__x000a__x000a__x000a_"/>
    <s v="- Con registro_x000a_- Con registro_x000a_- Con registro_x000a__x000a__x000a__x000a__x000a__x000a__x000a_"/>
    <s v="- Correctivo_x000a_- Correctivo_x000a_- Correctivo_x000a__x000a__x000a__x000a__x000a__x000a__x000a_"/>
    <s v="10%_x000a_10%_x000a_10%_x000a__x000a__x000a__x000a__x000a__x000a__x000a_"/>
    <s v="- Manual_x000a_- Manual_x000a_- Manual_x000a__x000a__x000a__x000a__x000a__x000a__x000a_"/>
    <s v="15%_x000a_15%_x000a_15%_x000a__x000a__x000a__x000a__x000a__x000a__x000a_"/>
    <s v="25%_x000a_25%_x000a_25%_x000a__x000a__x000a__x000a__x000a__x000a__x000a_"/>
    <s v="Muy baja (1)"/>
    <n v="8.3999999999999991E-2"/>
    <s v="Mayor (4)"/>
    <n v="0.8"/>
    <s v="Alto"/>
    <s v="El proceso estima que el riesgo se ubica en una zona alta, debido a que los controles establecidos son los adecuados y la calificación de los criterios es satisfactoria, ubicando el riesgo en la escala de probabilidad mas baja, y ante su materialización, podrían disminuirse los efectos, aplicando las acciones de contingencia, sin embargo, el impacto no disminuye en riesgos de corrupción."/>
    <s v="Reducir"/>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  PA230-027-549 Realizar sensibilización cuatrimestral sobre el manejo y custodia de los documentos conforme a los lineamientos establecidos en el proceso._x000a__x000a__x000a__x000a__x000a__x000a__x000a__x000a__x000a__x000a_________________x000a__x000a__x000a__x000a__x000a__x000a__x000a__x000a__x000a__x000a__x000a_"/>
    <s v="- Subdirector de Gestión Documental. _x000a__x000a__x000a__x000a__x000a__x000a__x000a__x000a__x000a__x000a_________________x000a__x000a__x000a__x000a__x000a__x000a__x000a__x000a__x000a__x000a__x000a_"/>
    <s v="- Evidencias de sensibilizaciones realizadas_x000a__x000a__x000a__x000a__x000a__x000a__x000a__x000a__x000a__x000a_________________x000a__x000a__x000a__x000a__x000a__x000a__x000a__x000a__x000a__x000a__x000a_"/>
    <s v="01/03/2023_x000a__x000a__x000a__x000a__x000a__x000a__x000a__x000a__x000a__x000a_________________x000a__x000a__x000a__x000a__x000a__x000a__x000a__x000a__x000a__x000a__x000a_"/>
    <s v="15/12/2023_x000a__x000a__x000a__x000a__x000a__x000a__x000a__x000a__x000a__x000a_________________x000a__x000a__x000a__x000a__x000a__x000a__x000a__x000a__x000a__x000a__x000a_"/>
    <s v="- Reportar el presunto hecho de Posibilidad de afectación reputacional por sanciones de ente de control o ente regulador, debido a uso indebido de información privilegiada durante el manejo de los documentos que se tramitan en la Subdirección de Gestión Documental con el fin de obtener beneficios propios o de terceros. al operador disciplinario, y a la Oficina Asesora de Planeación en el informe de monitoreo en caso que tenga fallo._x000a_- Reportar al Subdirector de servicios administrativos para que se tomen las medidas pertinentes._x000a_- Reportar a la Oficina de Control Interno Disciplinario, para que se inicie el respectivo proceso al funcionario implicado._x000a_- Notificar a la instancia o autoridad competente para que se tomen las medidas pertinentes._x000a__x000a__x000a__x000a__x000a__x000a_- Actualizar el mapa de riesgos Gestión de Servicios Administrativos y Tecnológicos"/>
    <s v="- Subdirector(a) de Servicios Administrativos y Oficina de Tecnologías de la Información y las Comunicaciones_x000a_- Subdirector de Gestión documental_x000a_- Subdirector de Gestión documental_x000a_- Subdirector(a) de Servicios Administrativos_x000a__x000a__x000a__x000a__x000a__x000a_- Subdirector(a) de Servicios Administrativos y Oficina de Tecnologías de la Información y las Comunicaciones"/>
    <s v="- Notificación realizada del presunto hecho de Posibilidad de afectación reputacional por sanciones de ente de control o ente regulador, debido a uso indebido de información privilegiada durante el manejo de los documentos que se tramitan en la Subdirección de Gestión Documental con el fin de obtener beneficios propios o de terceros. al operador disciplinario, y reporte de monitoreo a la Oficina Asesora de Planeación en caso que el riesgo tenga fallo definitivo._x000a_- Correo electrónico informando el acto de corrupción_x000a_- Memorando informando el acto de corrupción_x000a_- Oficio informando el acto de corrupción_x000a__x000a__x000a__x000a__x000a__x000a_- Mapa de riesgo  Gestión de Servicios Administrativos y Tecnológicos, actualizado."/>
    <d v="2019-05-08T00:00:00"/>
    <s v="Identificación del riesgo_x000a_Análisis antes de controles_x000a_Análisis de controles_x000a_Análisis después de controles_x000a_Tratamiento del riesgo"/>
    <s v="Creación del Riesgo"/>
    <d v="2019-11-14T00:00:00"/>
    <s v="Identificación del riesgo_x000a_Análisis antes de controles_x000a_Análisis de controles_x000a_Análisis después de controles_x000a_Tratamiento del riesgo"/>
    <s v="Se ajusto actividad clave de acuerdo al ajuste realizado a la caracterización del proceso._x000a_Se realizo la calificación de la probabilidad del riesgo por frecuencia._x000a_Se ajustó la valoración obtenida antes y después de controles, de acuerdo con el resultado obtenido._x000a_Se ajustó la descripción de las actividades de control de acuerdo al ajuste realizado en los puntos de control de los procedimientos. Así mismo se replantearon las acciones asociadas a las actividades de control preventivo._x000a_Se ajustaron las fechas de terminación de las acciones acorde con las fechas del aplicativo SIG.  Así mismo, se actualizó la información de acciones de acuerdo con las acciones registradas en el aplicativo SIG._x000a_Se incluyen acciones de contingencia."/>
    <d v="2020-03-24T00:00:00"/>
    <s v="Identificación del riesgo_x000a_Análisis antes de controles_x000a__x000a__x000a_Tratamiento del riesgo"/>
    <s v="Identificación del riesgo:_x000a_Se definieron las perspectivas para los efectos ya identificados y se calificaron_x000a_Se eliminó un efecto operativo y se incluyó uno de información_x000a__x000a_Análisis antes de controles:_x000a_Valoración de la Probabilidad: Se incluyen las evidencias faltantes de la vigencia 2016-2019 y las evidencias de la vigencia 2020_x000a__x000a_Tratamiento del riesgo:_x000a_Se eliminaron las actividades de la  AP# 32  por que  ya se  cumplió y  se encuentra  cerrada en al aplicativo._x000a_Se elimina la  actividad #2  de la AM#21 , por que ya se cumplió. "/>
    <d v="2020-08-31T00:00:00"/>
    <s v="_x000a__x000a_Análisis de controles_x000a__x000a_Tratamiento del riesgo"/>
    <s v="Se ajustaron las actividades preventivas y detectivas acorde con la última actualización realizada a los procedimientos del proceso._x000a_Se retiraron las actividades detectivas asociadas a los procedimientos de Auditorias de gestión y auditorías de calidad._x000a_Se ajustaron las fechas de finalización de las acciones, teniendo en cuenta la información reportada en el aplicativo SIG y en los seguimientos, cierre y reprogramación remitidos mediante memorando a la Oficina Asesora de Planeación."/>
    <d v="2022-12-14T00:00:00"/>
    <s v="Identificación del riesgo_x000a__x000a__x000a_Análisis después de controles_x000a_Tratamiento del riesgo"/>
    <s v="Se asocia el riesgo al nuevo Mapa de procesos de la Secretaría General._x000a_Se realizó ajuste en las causas internas, externas según el análisis DOFA de nuevo proceso Gestión de Servicios Administrativos._x000a_Se incluyo la acción de tratamiento para la vigencia 2023. "/>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e v="#N/A"/>
    <n v="20"/>
    <x v="5"/>
  </r>
  <r>
    <s v="Gestión del Talento Humano"/>
    <s v="Gestionar el capital humano de la Secretaría General de la Alcaldía Mayor de Bogotá, D.C., mediante la aplicación de buenas prácticas y acciones tendientes a al desarrollo de un talento humano a través de estrategias enmarcadas en el trabajo digno y decente con el propósito de contribuir al logro de las metas institucionales."/>
    <s v="Inicia con la vinculación del talento humano de la Secretaría General de la Alcaldía Mayor de Bogotá, D.C., los miembros del Gabinete Distrital y Jefes de Oficina de Control Interno de las entidades del Distrito, continúa con el desarrollo del talento humano y gestión de situaciones administrativas y finaliza con el retiro de los mismos."/>
    <s v="Director(a) de Talento Humano"/>
    <s v="Apoyo"/>
    <s v="Realizar la vinculación del talento humano de la Secretaría General de la Alcaldía Mayor de Bogotá, D.C., de miembros del Gabinete Distrital y Jefes de Oficina de Control Interno de las entidades del Distrito."/>
    <n v="154"/>
    <s v="FI-C023"/>
    <s v="Posibilidad de afectación reputacional por pe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x v="0"/>
    <s v="Fraude interno"/>
    <s v="No"/>
    <s v="- Conflicto de intereses._x000a_- Desconocimiento de los principios y valores institucionales._x000a_- Aplicación errónea en algunos casos  de criterios o instrucciones para la realización_x000a_de actividades._x000a_- Amiguismo._x000a__x000a__x000a__x000a__x000a__x000a_"/>
    <s v="- Presiones o motivaciones individuales, sociales o colectivas, que inciten a la realizar conductas contrarias al deber ser._x000a__x000a__x000a__x000a__x000a__x000a__x000a__x000a__x000a_"/>
    <s v="- Detrimento de los principios de la función pública._x000a_- Pérdida de legitimidad de la Administración Distrital._x000a_- Pérdida de imagen institucional._x000a_- Propicia escenarios de conflictos._x000a_- Investigaciones disciplinarias, fiscales y/o penales._x000a_- Sanciones disciplinarias._x000a_- Incumplimiento de las metas y objetivos de la dependencia._x000a_- Pago de indemnizaciones como resultado de demandas._x000a_- Generación de reprocesos y desgaste administrativo._x000a_"/>
    <s v="8. Fomentar la innovación y la gestión del conocimiento, a través del fortalecimiento de las competencias del talento humano de la entidad, con el propósito de mejorar la capacidad institucional y su gestión."/>
    <s v="- -- Ningún trámite y/o procedimiento administrativo_x000a__x000a_"/>
    <s v="- Ningún otro proceso en el Sistema de Gestión de Calidad_x000a__x000a__x000a__x000a_"/>
    <s v="Sin asociación"/>
    <s v="- No aplica_x000a__x000a__x000a__x000a_"/>
    <s v="Muy baja (1)"/>
    <n v="0.2"/>
    <s v="Moderado (3)"/>
    <s v="Mayor (4)"/>
    <s v="Moderado (3)"/>
    <s v="Leve (1)"/>
    <s v="Leve (1)"/>
    <s v="Menor (2)"/>
    <s v="Mayor (4)"/>
    <n v="0.8"/>
    <s v="Alto"/>
    <s v="El proceso estima que el riesgo se ubica en una zona alta, debido a que el riesgo no se ha materializado en los últimos cuatro años, sin embargo, ante su materialización, podrían presentarse los efectos significativos, señalados en la encuesta del Departamento Administrativo de la Función Pública._x0009_"/>
    <s v="- 1 El procedimiento 2211300-PR-221 - Gestión Organizacional indica que el/la Director/a Técnico/a de Talento Humano, autorizado(a) por el  Manual Específico de Funciones y Competencias Laborales, anualmente verifica que la formulación del Plan Anual de Vacantes y el Plan de Previsión de Recursos Humanos estén conforme a la normatividad vigente (Resolución por la cual se adopta el Manual Especifico de Funciones y Competencias Laborales de la entidad). La(s) fuente(s) de información utilizadas es(son) la Resolución por la cual se adopta el Manual de Funciones y Competencias Laborales y la Base Excel - Planta Secretaría General. En caso de evidenciar observaciones, desviaciones o diferencias, se debe notificar a través de correo electrónico o documentos de revisión del proyecto de Plan Anual de Vacantes y Plan de Previsión de Recursos Humanos al Profesional Especializado o Profesional Universitario responsable de su formulación para que adelante los ajustes a que haya lugar. De lo contrario, queda como evidencia correo electrónico o documentos de revisión del proyecto de Plan Anual de Vacantes y Plan de Previsión de Recursos Humanos._x000a_- 2 El procedimiento 2211300-PR-221 - Gestión Organizacional indica que El Profesional Especializado o Profesional Universitario de la Dirección de Talento Humano, autorizado(a) por el/la Director/a Técnico/a de Talento Humano, cada vez que se va/n a realizar nombramiento/s de aspirante/s a un empleo de la entidad verifica a través del formato 2211300-FT-809 Evaluación del Perfil, el cumplimiento de los requisitos establecidos en el perfil del empleo a proveer de acuerdo con el Manual de Funciones y Competencias Laborales vigente. La(s) fuente(s) de información utilizadas es(son) el Manual de Funciones y Competencias Laborales vigente y los soportes de la hoja de vida del/de la aspirante al cargo vacante o la historia laboral del/de la servidor/a que aspira al nombramiento en un empleo de la Secretaría General de la Alcaldía Mayor de Bogotá, D.C.. En caso de evidenciar observaciones, desviaciones o diferencias, se debe notificar al/a la servidor/a o instancia según corresponda a través de Memorando 2211600-FT-011 comunicación con las razones del porqué de la no continuación con el proceso de nombramiento (para los casos de encargos)  u oficio 2211600-FT-012  comunicación solicitando exclusión de elegibles cuando el/la aspirante a vincular hace parte de  una lista de elegibles producto de un concurso de méritos. De lo contrario, queda como evidencia la Evaluación perfil 2211300-FT-809 diligenciado._x000a_- 3 El procedimiento 2211300-PR-221 - Gestión Organizacional indica que el Profesional Especializado o Profesional Universitario o Técnico Operativo de la Dirección de Talento Humano, autorizado(a) por el/la Director/a Técnico/a de Talento Humano, previo al nombramiento de un/a aspirante a un empleo de la entidad verifica la completitud e idoneidad de los documentos soporte de la hoja de vida del/de la aspirante al cargo vacante, conforme a los requisitos definidos en el formato  2211300-FT-874 Lista de Chequeo. La(s) fuente(s) de información utilizadas es(son) los soportes allegados por el/la aspirante a vinculación en la entidad y el formato 2211300-FT-874 Lista de Chequeo. En caso de evidenciar observaciones, desviaciones o diferencias, se debe notificar a través de correo electrónico dirigido al/a la aspirante a vincular para garantizar la completitud de los documentos o a la Oficina de Control Interno Disciplinario a través de 2211600-011 Memorando, en los casos en los que las observaciones estén relacionadas con la veracidad de los soportes allegados, para que se adelanten los trámites a que haya lugar. De lo contrario, queda como evidencia Lista de chequeo 2211300-FT-874 diligenciado, Hoja de Ruta - Novedad de Ingreso 2211300-FT-159 diligenciada._x000a_- 4 El procedimiento 2211300-PR-221 - Gestión Organizacional indica que El/ la Director/a Técnico/a de Talento Humano, autorizado(a) por el  Manual Específico de Funciones y Competencias Laborales, bimestralmente revisa el estado de la ejecución de las actividades ejecutadas desde el procedimiento de Gestión Organizacional, presentado en el informe de gestión, en el marco del Subcomité de Autocontrol de la dependencia. La(s) fuente(s) de información utilizadas es(son) El Plan Anual de Vacantes, el Plan de Previsión de Recursos Humanos, la normatividad vigente en las materias relacionadas (teletrabajo, pasantías, vinculación y demás aplicables), el informe de la gestión adelantada desde el procedimiento de Gestión Organizacional y el procedimiento 2211300-PR-221 Gestión Organizacional. En caso de evidenciar observaciones, desviaciones o diferencias, el Profesional Especializado o Profesional Universitario  deberá dar alcance al informe sobre la gestión adelantada desde el procedimiento de Gestión Organizacional a través de correo electrónico. De lo contrario, queda como evidencia Acta subcomité de autocontrol 2210112-FT-281 que incluye el informe de la gestión adelantada desde el procedimiento de Gestión Organizacional._x000a_- 5 El procedimiento 2211300-PR-221 - Gestión Organizacional indica que El/ la Director/a Técnico/a de Talento Humano, autorizado(a) por el  Manual Específico de Funciones y Competencias Laborales, bimestralmente revisa el estado de la ejecución de las actividades ejecutadas desde el procedimiento de Gestión Organizacional, presentado en el informe de gestión, en el marco del Subcomité de Autocontrol de la dependencia. La(s) fuente(s) de información utilizadas es(son) El Plan Anual de Vacantes, el Plan de Previsión de Recursos Humanos, la normatividad vigente en las materias relacionadas (teletrabajo, pasantías, vinculación y demás aplicables), el informe de la gestión adelantada desde el procedimiento de Gestión Organizacional y el procedimiento 2211300-PR-221 Gestión Organizacional. En caso de evidenciar observaciones, desviaciones o diferencias, el Profesional Especializado o Profesional Universitario responsable de su proyección deberá dar alcance al informe sobre la gestión adelantada desde el procedimiento de Gestión Organizacional a través de correo electrónico. De lo contrario, queda como evidencia el Acta subcomité de autocontrol 2210112-FT-281 que incluye el informe de la gestión adelantada desde el procedimiento de Gestión Organizacional._x000a__x000a__x000a__x000a__x000a__x000a__x000a__x000a__x000a__x000a__x000a__x000a__x000a__x000a__x000a_"/>
    <s v="- Documentado_x000a_- Documentado_x000a_- Documentado_x000a_- Documentado_x000a_- Documentado_x000a__x000a__x000a__x000a__x000a__x000a__x000a__x000a__x000a__x000a__x000a__x000a__x000a__x000a__x000a_"/>
    <s v="- Continua_x000a_- Continua_x000a_- Continua_x000a_- Continua_x000a_- Continua_x000a__x000a__x000a__x000a__x000a__x000a__x000a__x000a__x000a__x000a__x000a__x000a__x000a__x000a__x000a_"/>
    <s v="- Con registro_x000a_- Con registro_x000a_- Con registro_x000a_- Con registro_x000a_- Con registro_x000a__x000a__x000a__x000a__x000a__x000a__x000a__x000a__x000a__x000a__x000a__x000a__x000a__x000a__x000a_"/>
    <s v="- Preventivo_x000a_- Preventivo_x000a_- Preventivo_x000a_- Detectivo_x000a_- Detectivo_x000a__x000a__x000a__x000a__x000a__x000a__x000a__x000a__x000a__x000a__x000a__x000a__x000a__x000a__x000a_"/>
    <s v="25%_x000a_25%_x000a_25%_x000a_15%_x000a_15%_x000a__x000a__x000a__x000a__x000a__x000a__x000a__x000a__x000a__x000a__x000a__x000a__x000a__x000a__x000a_"/>
    <s v="- Manual_x000a_- Manual_x000a_- Manual_x000a_- Manual_x000a_- Manual_x000a__x000a__x000a__x000a__x000a__x000a__x000a__x000a__x000a__x000a__x000a__x000a__x000a__x000a__x000a_"/>
    <s v="15%_x000a_15%_x000a_15%_x000a_15%_x000a_15%_x000a__x000a__x000a__x000a__x000a__x000a__x000a__x000a__x000a__x000a__x000a__x000a__x000a__x000a__x000a_"/>
    <s v="40%_x000a_40%_x000a_40%_x000a_30%_x000a_30%_x000a__x000a__x000a__x000a__x000a__x000a__x000a__x000a__x000a__x000a__x000a__x000a__x000a__x000a__x000a_"/>
    <s v="- 1 El mapa de riesgos del proceso de Gestión del Talento Humano indica que el/la Director/a Técnico/a de Talento Humano y Profesional Especializado o Profesional Universitario de Talento Humano, autorizado(a) por el  Manual Específico de Funciones y Competencias Laborales y por el Director/a Técnico/a de Talento Humano, respectivamente, cada vez que se identifique la materialización del riesgo aplican las medidas que determine la Oficina de Control Interno Disciplinario y/o ente de control  frente a la materialización del riesgo &quot;Posibilidad de afectación reputacional por pe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_x000a__x000a__x000a__x000a__x000a__x000a__x000a__x000a__x000a_"/>
    <s v="- Documentado_x000a__x000a__x000a__x000a__x000a__x000a__x000a__x000a__x000a_"/>
    <s v="- Continua_x000a__x000a__x000a__x000a__x000a__x000a__x000a__x000a__x000a_"/>
    <s v="- Con registro_x000a__x000a__x000a__x000a__x000a__x000a__x000a__x000a__x000a_"/>
    <s v="- Correctivo_x000a__x000a__x000a__x000a__x000a__x000a__x000a__x000a__x000a_"/>
    <s v="10%_x000a__x000a__x000a__x000a__x000a__x000a__x000a__x000a__x000a_"/>
    <s v="- Manual_x000a__x000a__x000a__x000a__x000a__x000a__x000a__x000a__x000a_"/>
    <s v="15%_x000a__x000a__x000a__x000a__x000a__x000a__x000a__x000a__x000a_"/>
    <s v="25%_x000a__x000a__x000a__x000a__x000a__x000a__x000a__x000a__x000a_"/>
    <s v="Muy baja (1)"/>
    <n v="2.1167999999999999E-2"/>
    <s v="Mayor (4)"/>
    <n v="0.8"/>
    <s v="Alto"/>
    <s v="El proceso estima que el riesgo se ubica en una zona alta, debido a que los controles establecidos son adecuados y la calificación de los criterios es satisfactoria, ubicando el riesgo en la escala de probabilidad mas baja, y ante su materialización, podrían disminuirse los efectos, aplicando las acciones de contingencia, sin embargo, el impacto no disminuye en riesgos de corrupción."/>
    <s v="Reducir"/>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 PA230-032-559 Actualizar mensualmente la información de la planta de personal de la entidad en la que se encuentran temas relacionados con: 1) ubicación de los/as servidores/as dentro de la planta de la entidad, 2) propósito y funciones esenciales de cada uno de los empleos que conforman la planta de la entidad y 3) vacantes definitivas y temporales de la planta de la entidad._x000a_- PA230-032-560 Expedir la certificación de cumplimiento de requisitos mínimos con base en la información contenida en los soportes (certificaciones académicas o laborales) aportados por el aspirante en su hoja de vida o historia laboral._x000a__x000a__x000a__x000a__x000a__x000a__x000a__x000a__x000a_________________x000a__x000a__x000a__x000a__x000a__x000a__x000a__x000a__x000a__x000a__x000a_"/>
    <s v="- Profesional Especializado o Profesional Universitario de la Dirección de Talento Humano autorizado por el(la) Director(a) de Talento Humano._x000a_- Director(a) Técnico(a) de Talento Humano_x000a__x000a__x000a__x000a__x000a__x000a__x000a__x000a__x000a_________________x000a__x000a__x000a__x000a__x000a__x000a__x000a__x000a__x000a__x000a__x000a_"/>
    <s v="- Base de Datos de la planta de personal de la entidad actualizada._x000a_- Certificación de cumplimiento de requisitos mínimos proyectada y revisada por los Profesionales de la Dirección de Talento Humano._x000a__x000a__x000a__x000a__x000a__x000a__x000a__x000a__x000a_________________x000a__x000a__x000a__x000a__x000a__x000a__x000a__x000a__x000a__x000a__x000a_"/>
    <s v="15/02/2023_x000a_15/02/2023_x000a__x000a__x000a__x000a__x000a__x000a__x000a__x000a__x000a_________________x000a__x000a__x000a__x000a__x000a__x000a__x000a__x000a__x000a__x000a__x000a_"/>
    <s v="31/12/2023_x000a_31/12/2023_x000a__x000a__x000a__x000a__x000a__x000a__x000a__x000a__x000a_________________x000a__x000a__x000a__x000a__x000a__x000a__x000a__x000a__x000a__x000a__x000a_"/>
    <s v="- Reportar el presunto hecho de Posibilidad de afectación reputacional por pe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al operador disciplinario, y a la Oficina Asesora de Planeación en el informe de monitoreo en caso que tenga fallo._x000a_- Aplicar las medidas que determine la Oficina de Control Interno Disciplinario y/o ente de control  frente a la materialización del riesgo &quot;Posibilidad de afectación reputacional por pe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_x0009__x0009__x0009__x0009__x0009__x0009__x0009__x0009__x0009__x0009__x0009__x0009__x000a__x000a__x000a__x000a__x000a__x000a__x000a__x000a_- Actualizar el mapa de riesgos Gestión del Talento Humano"/>
    <s v="- Director(a) de Talento Humano_x000a_- Director/a Técnico/a de Talento Humano y Profesional Especializado o Profesional Universitario de Talento Humano._x000a__x000a__x000a__x000a__x000a__x000a__x000a__x000a_- Director(a) de Talento Humano"/>
    <s v="- Notificación realizada del presunto hecho de Posibilidad de afectación reputacional por pe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al operador disciplinario, y reporte de monitoreo a la Oficina Asesora de Planeación en caso que el riesgo tenga fallo definitivo._x000a_- Soportes de la aplicación de las medidas determinadas por la Oficina de Control Interno Disciplinario y/o ente de control._x000a__x000a__x000a__x000a__x000a__x000a__x000a__x000a_- Mapa de riesgo  Gestión del Talento Humano, actualizado."/>
    <d v="2019-01-31T00:00:00"/>
    <s v="Identificación del riesgo_x000a_Análisis antes de controles_x000a_Análisis de controles_x000a_Análisis después de controles_x000a_Tratamiento del riesgo"/>
    <s v="Creación del mapa de riesgos del proceso."/>
    <d v="2019-05-09T00:00:00"/>
    <s v="Identificación del riesgo_x000a_Análisis antes de controles_x000a_Análisis de controles_x000a_Análisis después de controles_x000a_"/>
    <s v="Análisis DOFA_x000a_Se ajusta la valoración antes de controles a Alta_x000a_Se incluyen causas externas y agente generador del riesgo._x000a_Se incluyeron análisis de controles detectivos._x000a_Se ajusta la valoración después de controles a Alta"/>
    <d v="2019-10-31T00:00:00"/>
    <s v="_x000a__x000a_Análisis de controles_x000a__x000a_Tratamiento del riesgo"/>
    <s v="Se adicionan actividades de prevención que se realizan mensualmente dentro del procedimiento._x000a_Se cambia la acción después de los controles conforme al Informe de la Oficina de Control Interno por nuevas. "/>
    <d v="2020-03-31T00:00:00"/>
    <s v="Identificación del riesgo_x000a_Análisis antes de controles_x000a__x000a__x000a_"/>
    <s v="1. Se escoge sólo una (1) actividad clave “Ejecutar el Plan Anual de Vacantes y el Plan de Previsión de Recursos Humanos” por el riesgo, teniendo en cuenta la actividad clave que más se asocia al riesgo, y se eliminan: &quot;Administrar la gestión del talento Humano en la Secretaría general que comprende las políticas y prácticas de gestión humana, a través de la vinculación de personal y el fortalecimiento de sus competencias, procurando su desarrollo como factor humano dentro de la entidad, garantizando la retribución económica y prestacional correspondiente y verificando su desempeño, para el cumplimiento de los objetivos y el normal funcionamiento de los procesos de la Secretaría y así mismo tramitar los actos administrativos y novedades de personal de la Secretaría General y los actos administrativos del Gabinete Distrital que por competencia le corresponden a la entidad relacionados con la vinculación de sus miembros, así como las comisiones de servicio y estudio de los servidores Distritales”._x000a_2. El proyecto de inversión posiblemente afectado por la materialización del riesgo, es el proyecto 1125 fortalecimiento y modernización de la gestión pública distrital._x000a_3. Se diligencia la columna de perspectivas en la identificación de efectos._x000a_4. Se Incluye un control detectivo: “El procedimiento 2211300-PR-221 - Gestión Organizacional indica que el Profesional Especializado o Profesional Universitario de Talento Humano, autorizado(a) por el(la) Director(a) Técnico(a) de Talento Humano, bimestralmente en los subcomités de autocontrol valida el seguimiento al envío de las certificaciones de cumplimiento de requisitos mínimos para vinculación de personal, a la Oficina de Control Interno. La(s) fuente(s) de información utilizadas es(son) Base Excel - Planta de personal. En caso de evidenciar observaciones, desviaciones o diferencias, se debe notificar al Director(a) Técnico(a) de Talento Humano y realizar el informe. Queda como evidencia acta del subcomité de autocontrol”. _x000a_5. Se incluyen en el SIG nuevas acciones preventivas para el año 2020 para fortalecer la gestión del riesgo según la valoración.         _x000a_6. Se ajusta el plan contingente."/>
    <d v="2020-07-13T00:00:00"/>
    <s v="Identificación del riesgo_x000a__x000a__x000a__x000a_"/>
    <s v="En el caso de este riesgo y utilizando como referente el numeral “6.3.13 Tipo de Riesgos” contenido en el documento GS-079 Guía para la administración de Riesgos de Gestión y Corrupción en los Procesos V01, se considera que este riesgo sea recategorizado bajo la tipología “Imagen … están relacionados con la percepción y la confianza por parte de los clientes y partes interesadas, hacia la institución”, puesto que su materialización dejaría impactos negativos que afectan directamente la trasparencia y por ende percepción de la comunidad hacía el proceso y por ende la entidad."/>
    <d v="2021-12-04T00:00:00"/>
    <s v="_x000a__x000a__x000a__x000a_Tratamiento del riesgo"/>
    <s v="Se definen acciones de tratamiento a implementar para el riesgo en la vigencia 2021."/>
    <d v="2021-02-22T00:00:00"/>
    <s v="Identificación del riesgo_x000a__x000a_Análisis de controles_x000a__x000a_Tratamiento del riesgo"/>
    <s v="Se retiraron los controles detectivos de auditorías, se realizó reprogramación de las fechas de inicio de las acciones de tratamiento definidas para la vigencia 2021 y se modificó la asociación del riesgo a proyectos de inversión que se pueden afectar posiblemente tras la materialización del riesgo. "/>
    <d v="2021-04-16T00:00:00"/>
    <s v="_x000a__x000a__x000a__x000a_Tratamiento del riesgo"/>
    <s v="Se incluyó acción de tratamiento a implementar en el marco a la actualización del procedimiento 2211300-PR-221. "/>
    <d v="2021-12-13T00:00:00"/>
    <s v="Identificación del riesgo_x000a_Análisis antes de controles_x000a_Análisis de controles_x000a_Análisis después de controles_x000a_Tratamiento del riesgo"/>
    <s v="Se actualizó el contexto de la gestión del proceso._x000a_Se ajustó la identificación del riesgo. _x000a_Se ajustó la redacción y evaluación de los controles según los criterios definidos._x000a_Se incluyeron los controles correctivos._x000a_Se ajustaron las acciones de contingencia.  _x000a_Se definieron las acciones de tratamiento."/>
    <d v="2022-12-16T00:00:00"/>
    <s v="Identificación del riesgo_x000a__x000a_Análisis de controles_x000a__x000a_Tratamiento del riesgo"/>
    <s v="Se asocia el riesgo al nuevo Mapa de procesos de la Secretaría General de la Alcaldía Mayor de Bogotá, D.C._x000a_Se actualizó el contexto de la gestión del proceso. _x000a_Se ajustaron las causas internas y externas._x000a_Se realizó el cambio del nombre del proceso en el control correctivo pasando de Gestión Estratégica de Talento Humano a Gestión del Talento Humano en el marco del nuevo Mapa de procesos de la Secretaría General de la Alcaldía Mayor de Bogotá, D.C._x000a_Se definieron acciones de tratamiento para la vigencia  2023 "/>
    <s v=""/>
    <s v="_x000a__x000a__x000a__x000a_"/>
    <s v=""/>
    <s v=""/>
    <s v="_x000a__x000a__x000a__x000a_"/>
    <s v=""/>
    <e v="#N/A"/>
    <n v="4"/>
    <x v="6"/>
  </r>
  <r>
    <s v="Gestión del Talento Humano"/>
    <s v="Gestionar el capital humano de la Secretaría General de la Alcaldía Mayor de Bogotá, D.C., mediante la aplicación de buenas prácticas y acciones tendientes a al desarrollo de un talento humano a través de estrategias enmarcadas en el trabajo digno y decente con el propósito de contribuir al logro de las metas institucionales."/>
    <s v="Inicia con la vinculación del talento humano de la Secretaría General de la Alcaldía Mayor de Bogotá, D.C., los miembros del Gabinete Distrital y Jefes de Oficina de Control Interno de las entidades del Distrito, continúa con el desarrollo del talento humano y gestión de situaciones administrativas y finaliza con el retiro de los mismos."/>
    <s v="Director(a) de Talento Humano"/>
    <s v="Apoyo"/>
    <s v="Preparar y liquidar la nómina, aportes a seguridad social y parafiscales."/>
    <n v="155"/>
    <s v="FI-C024"/>
    <s v="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
    <x v="0"/>
    <s v="Fraude interno"/>
    <s v="No"/>
    <s v="- Conflicto de intereses._x000a_- Desconocimiento de los principios y valores institucionales._x000a_- Amiguismo._x000a_- Abuso de los privilegios de acceso a la información para la liquidación de nómina por la solicitud y/o aceptación de dádivas_x000a_- Personal no calificado para el desempeño de las funciones del cargo._x000a__x000a__x000a__x000a__x000a_"/>
    <s v="- Presiones o motivaciones individuales, sociales o colectivas, que inciten a la realizar conductas contrarias al deber ser._x000a__x000a__x000a__x000a__x000a__x000a__x000a__x000a__x000a_"/>
    <s v="- Desviación de los recursos públicos _x000a_- Detrimento patrimonial_x000a_- Investigaciones disciplinarias, fiscales y/o penales_x000a_- Generación de reprocesos y desgaste administrativo._x000a__x000a__x000a__x000a__x000a__x000a_"/>
    <s v="8. Fomentar la innovación y la gestión del conocimiento, a través del fortalecimiento de las competencias del talento humano de la entidad, con el propósito de mejorar la capacidad institucional y su gestión."/>
    <s v="- -- Ningún trámite y/o procedimiento administrativo_x000a__x000a_"/>
    <s v="- Ningún otro proceso en el Sistema de Gestión de Calidad_x000a__x000a__x000a__x000a_"/>
    <s v="Sin asociación"/>
    <s v="- No aplica_x000a__x000a__x000a__x000a_"/>
    <s v="Muy baja (1)"/>
    <n v="0.2"/>
    <s v="Mayor (4)"/>
    <s v="Mayor (4)"/>
    <s v="Menor (2)"/>
    <s v="Leve (1)"/>
    <s v="Leve (1)"/>
    <s v="Leve (1)"/>
    <s v="Mayor (4)"/>
    <n v="0.8"/>
    <s v="Alto"/>
    <s v="El proceso estima que el riesgo se ubica en una zona alta, debido a que el riesgo no se ha materializado en los últimos cuatro años, sin embargo, ante su materialización, podrían presentarse los efectos significativos, señalados en la encuesta del Departamento Administrativo de la Función Pública._x0009_"/>
    <s v="- 1 El procedimiento 2211300-PR-177 Gestión de Nómina indica que El Profesional Universitario de la Dirección de Talento Humano encargado de realizar el ingreso de las novedades en el Sistema de Personal y Nómina - PERNO, autorizado(a) por el/la Directora/a Técnico/a de Talento Humano, mensualmente verifica que las novedades de nómina correspondan a aquellas contempladas en la normatividad vigente en la materia. La verificación se realiza teniendo en cuenta el tipo de novedad, así:_x000a__x000a_Horas extra: Validar autorización de horas extras emitida por la Subsecretaría Corporativa y Verificar cumplimiento de los requisitos del Formato. _x000a__x000a_Incapacidad, Licencias de Maternidad y Paternidad: Verificar que sea expedida por la instancia competente de acuerdo a la normatividad vigente, que sea legible y que cumpla las demás condiciones de una incapacidad de acuerdo a lo establecido en la normatividad vigente en la materia._x000a__x000a_Ingreso: Verificar que el paquete de documentos aportado por el procedimiento de Gestión Organizacional para el ingreso del/de la nuevo/a servidor/a público/A tenga el acto administrativo de nombramiento y el acta de posesión, las certificaciones de seguridad social, certificación cuenta bancaria, hoja de vida y el formato de bienes y rentas del SIDEAP para la garantizar la captura de la información personal del/de la nuevo/a servidor/a público/a._x000a__x000a_Primas Técnicas: Resolución donde se concede la prima técnica y se verifica la notificación en la base de datos de seguimiento de notificaciones._x000a__x000a_Vacaciones: Se revisa el formato de programación de vacaciones que esté totalmente diligenciado, se revisa que las fechas correspondan al período de vacaciones a disfrutar._x000a__x000a_Retiros: Se revisa el acto administrativo de renuncia o desvinculación._x000a__x000a_Licencias no remunerada: Se revisa e ingresa la información del acto administrativo que concede la licencia._x000a__x000a_Encargos Se revisa el acto administrativo y el acta de posesión (Desde el procedimiento de Gestión de Nómina solo se ingresan al Sistema de Personal y Nómina PERNO los encargos que modifican la asignación básica salarial del/de la servidor/a encargado/a)._x000a__x000a_Interrupción de Encargo: Se verifica el acto administrativo que genera la interrupción del encargo y por ende la variación en los conceptos de nómina._x000a__x000a_Deducibles retención en la fuente: Se revisa formato que se tiene para deducción de dependientes y los anexos según el caso: _x000a__x000a_* Crédito hipotecario se revisa el certificado emitido por el banco. _x000a_* Medicina Prepagada o Plan complementarios: se revisa el certificado emitido por la Entidad competente._x000a__x000a_Cambio de cuenta bancaria: se revisa el certificado emitido por el banco y aportado por el servidor público.  _x000a__x000a_Libranza, AFC, AVP, embargos, afiliaciones cooperativas, Medicina Prepagada: Una vez recibida la solicitud, revisa la capacidad de descuento, que la entidad operadora tenga código interno para entidad operadora de libranzas, el embargo oficio del juzgado._x000a__x000a_. La(s) fuente(s) de información utilizadas es(son) los registros de reporte de las novedades (2211300-FT-143 Reclamación de nómina, 2211300-FT-167 Planilla de horas extras y recargos, 2211300-FT-159 Hoja de Ruta - Novedad de Ingreso, 2211300-FT-141 Programación de vacaciones, 2211300-FT-174 Permisos y Licencias ) y los informes en el sistema de personal y nómina - PERNO. En caso de evidenciar observaciones, desviaciones o diferencias, el Profesional Especializado o Profesional Universitario de Talento Humano encargado del ingreso de las novedades, las registra en el documento de la novedad correspondiente y realiza los ajustes. De lo contrario, quedan las siguientes evidencias de acuerdo a la novedad registrada:_x000a__x000a_Horas extra: Resolución horas extras archivadas en nómina de cada mes._x000a__x000a_Incapacidad: Resoluciones de incapacidades archivadas en nómina de cada mes._x000a__x000a_Ingreso: 2211300-FT-159 Hoja de Ruta- Novedad de Ingreso con el VoBo del Profesional que revisa el ingreso, que es adicionada a la historia laboral de los/as servidores/as públicos/as que ingresan a la entidad y la posición en el Sistema de Personal y Nómina Perno._x000a__x000a_Primas Técnicas: 4203000-FT-997 Resolución Prima Técnica._x000a__x000a_Vacaciones: Resolución Vacaciones reconocidas archivadas en la nómina de cada mes._x000a__x000a_Retiros: 4203000-FT-997  Resolución de retiro._x000a__x000a_Licencia no remunerada: 4203000-FT-997 Resolución por la cual se concede una licencia no remunerada._x000a_                                                                                                                                                    _x000a_Encargos: 4203000-FT-997 Resolución por medio de la cual se hace un encargo a un/a servidor/a._x000a__x000a_Interrupción de Encargo: 4203000-FT-997  Resolución por la cual se da por terminado un encargo a un/a servidor/a._x000a__x000a_Deducibles retenciones en la fuente: Radicado del Sistema de Gestión Documental._x000a__x000a_Cambio de cuenta bancaria: Correo electrónico remitido a la Subdirección Financiera con los soportes. _x000a__x000a_Novedades de Libranza, AFC: Oficios de solicitud y aprobación, así como registros de consignación de AFC, APV y embargos archivados en la serie documental Nómina y Tipo documental Libranzas en el archivo de la entidad._x000a_._x000a_- 2 El procedimiento 2211300-PR-177 Gestión de Nómina indica que El Profesional Universitario de la Dirección de Talento Humano encargado de la revisión de la nómina, autorizado(a) por el/la Directora/a Técnico/a de Talento Humano, cada vez que se realice la liquidación de una nómina confronta  los soportes de las novedades con el informe de liquidación de nómina que emite el Sistema de Personal y Nómina - PERNO. La(s) fuente(s) de información utilizadas es(son) los registros de reporte de las novedades (2211300-FT-143 Reclamación de nómina, 2211300-FT-167 Planilla de horas extras y recargos, 2211300-FT-159 Hoja de Ruta - Novedad de Ingreso, 2211300-FT-141 Programación de vacaciones, 2211300-FT-174 Permisos y Licencias ) y los informes en el sistema de personal y nómina - PERNO. En caso de evidenciar observaciones, desviaciones o diferencias, se debe enviar correo electrónico a soporte de Oficina de Tecnologías de la Información y Comunicaciones - OTIC o al Profesional Especializado o Profesional Universitario de la Dirección de Talento Humano encargado de ingresar la novedad dependiendo del tipo de ajuste requerido conforme a las novedades ingresadas en el sistema de personal y nómina - PERNO. De lo contrario, queda como evidencia el Informe de pre nómina confrontado con las diversas novedades que afectan la liquidación de la nómina procesada._x000a_- 3 El procedimiento 2211300-PR-177 Gestión de Nómina indica que El Profesional Universitario de la Dirección de Talento Humano, autorizado(a) por el/la Directora/a Técnico/a de Talento Humano, mensualmente  coteja los valores totales de la nómina y de las planillas de autoliquidación garantizando que estos estén contenidos dentro de los recursos del presupuesto aprobado para el mes . La(s) fuente(s) de información utilizadas es(son) los informes y el archivo plano generados desde el Sistema de Personal y Nómina - PERNO. En caso de evidenciar observaciones, desviaciones o diferencias, se envían a través de correo electrónico las observaciones a los Profesionales Especializados o Profesionales Universitarios de Talento Humano encargados tanto del ingreso de las novedades como de la revisión de la nómina para que se hagan los ajustes a que hayan lugar. De lo contrario, quedan como evidencia el/los 2211600-FT-011 memorando/s por medio de las cuales se solicita Registro Presupuestal a la Subdirección Financiera con soportes que evidencian igualdad en los valores a dispersar bajo el concepto de nómina ._x000a_- 4 El procedimiento 2211300-PR-221 - Gestión Organizacional indica que el Profesional Especializado o Profesional Universitario de la Dirección de Talento Humano, autorizado(a) por el/la Director/a Técnico/a de Talento Humano, cada vez que se presente solicitud de reconocimiento o incremento de Prima Técnica. verifica que los certificados de estudio y experiencia presentados por el/la peticionario/a cumplan las condiciones para definir el porcentaje a reconocer o incrementar por el concepto de Prima Técnica. La(s) fuente(s) de información utilizadas es(son) los soportes de la hoja de vida o la historia laboral del servidor, la normatividad vigente en la materia, el formato 2211300-FT-169 Prima Técnica y comunicación remitida con la solicitud de incremento. En caso de evidenciar observaciones, desviaciones o diferencias, se debe notificar al/a la peticionario/a a través de Acto Administrativo 4203000-FT-997 por la cual no reconoce/incrementa una prima técnica nivel profesional o asesor o directivo y una comunicación Memorando 2211600-FT-011 dirigida al/a la peticionario/a en los casos de reconocimiento de prima técnica cuando se identifican novedades en las certificaciones allegadas a la Dirección de Talento Humano. De lo contrario, queda como evidencia Liquidador de prima técnica 4232000-FT-1059 diligenciado y Acto Administrativo 4203000-FT-997por la cual no se hace incremento una prima técnica nivel profesional o asesor o directivo  ._x000a_- 5 El procedimiento 2211300-PR-177 Gestión de Nómina indica que el/la Directora/a Técnico/a de Talento Humano, autorizado(a) por el/la Subsecretario/a Corporativo/a, mensualmente revisa y firma el reporte de nómina definitivo generado desde el sistema de personal y nómina - PERNO, para ser socializado a la/al Subsecretario/a Corporativo/a para su firma. La(s) fuente(s) de información utilizadas es(son) informe generado desde el Sistema de Personal y Nómina PERNO. En caso de evidenciar observaciones, desviaciones o diferencias, se notifica a través de correo electrónico las novedades identificadas en el reporte de nómina. De lo contrario, quedan como evidencia los reportes de nómina firmados por el/la Director/a Técnico/a de Talento Humano y el/la Subsecretario/a Corporativo/a._x000a__x000a__x000a__x000a__x000a__x000a__x000a__x000a__x000a__x000a__x000a__x000a__x000a__x000a__x000a_"/>
    <s v="- Documentado_x000a_- Documentado_x000a_- Documentado_x000a_- Documentado_x000a_- Documentado_x000a__x000a__x000a__x000a__x000a__x000a__x000a__x000a__x000a__x000a__x000a__x000a__x000a__x000a__x000a_"/>
    <s v="- Continua_x000a_- Continua_x000a_- Continua_x000a_- Continua_x000a_- Continua_x000a__x000a__x000a__x000a__x000a__x000a__x000a__x000a__x000a__x000a__x000a__x000a__x000a__x000a__x000a_"/>
    <s v="- Con registro_x000a_- Con registro_x000a_- Con registro_x000a_- Con registro_x000a_- Con registro_x000a__x000a__x000a__x000a__x000a__x000a__x000a__x000a__x000a__x000a__x000a__x000a__x000a__x000a__x000a_"/>
    <s v="- Preventivo_x000a_- Preventivo_x000a_- Preventivo_x000a_- Preventivo_x000a_- Detectivo_x000a__x000a__x000a__x000a__x000a__x000a__x000a__x000a__x000a__x000a__x000a__x000a__x000a__x000a__x000a_"/>
    <s v="25%_x000a_25%_x000a_25%_x000a_25%_x000a_15%_x000a__x000a__x000a__x000a__x000a__x000a__x000a__x000a__x000a__x000a__x000a__x000a__x000a__x000a__x000a_"/>
    <s v="- Manual_x000a_- Manual_x000a_- Manual_x000a_- Manual_x000a_- Manual_x000a__x000a__x000a__x000a__x000a__x000a__x000a__x000a__x000a__x000a__x000a__x000a__x000a__x000a__x000a_"/>
    <s v="15%_x000a_15%_x000a_15%_x000a_15%_x000a_15%_x000a__x000a__x000a__x000a__x000a__x000a__x000a__x000a__x000a__x000a__x000a__x000a__x000a__x000a__x000a_"/>
    <s v="40%_x000a_40%_x000a_40%_x000a_40%_x000a_30%_x000a__x000a__x000a__x000a__x000a__x000a__x000a__x000a__x000a__x000a__x000a__x000a__x000a__x000a__x000a_"/>
    <s v="- 1 El mapa de riesgos del proceso de Gestión del Talento Humano indica que Director/a Técnico/a de Talento Humano o quien se designe por competencia, autorizado(a) por el  Manual Específico de Funciones y Competencias Laborales y por el Director/a Técnico/a de Talento Humano, respectivamente, cada vez que se identifique la materialización del riesgo realiza la liquidación de la nómina por otro responsable diferente al que presuntamente haya generado la materialización del riesgo de corrupción respecto al desvío de recursos físicos o económicos durante la liquidación de nómina para otorgarse beneficios propios o a tercero._x000a_- 2 El mapa de riesgos del proceso de Gestión del Talento Humano indica que Director/a Técnico/a  de Talento Humano y Profesional Especializado o Profesional Universitario de Talento Humano, autorizado(a) por el Manual Específico de Funciones y Competencias Laborales y por el Director/a Técnico/a de Talento Humano, respectivamente, cada vez que se identifique la materialización del riesgo aplican las medidas que determine la Oficina de Control Interno Disciplinario y/o ente de control  frente a la materialización del riesgo 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_x000a_- 3 El mapa de riesgos del proceso de Gestión del Talento Humano indica que el Profesional Especializado o Profesional Universitario Dirección de Talento Humano, autorizado(a) por el Manual Específico de Funciones y Competencias Laborales , cada vez que se identifique la materialización del riesgo realiza el requerimiento  al/a la servidor/a  sobre la devolución del dinero adicional reconocido en los pagos de nómina  y las demás acciones a que haya lugar para efectiva la recuperación del dinero._x000a__x000a__x000a__x000a__x000a__x000a__x000a_"/>
    <s v="- Documentado_x000a_- Documentado_x000a_- Documentado_x000a__x000a__x000a__x000a__x000a__x000a__x000a_"/>
    <s v="- Continua_x000a_- Continua_x000a_- Continua_x000a__x000a__x000a__x000a__x000a__x000a__x000a_"/>
    <s v="- Con registro_x000a_- Con registro_x000a_- Con registro_x000a__x000a__x000a__x000a__x000a__x000a__x000a_"/>
    <s v="- Correctivo_x000a_- Correctivo_x000a_- Correctivo_x000a__x000a__x000a__x000a__x000a__x000a__x000a_"/>
    <s v="10%_x000a_10%_x000a_10%_x000a__x000a__x000a__x000a__x000a__x000a__x000a_"/>
    <s v="- Manual_x000a_- Manual_x000a_- Manual_x000a__x000a__x000a__x000a__x000a__x000a__x000a_"/>
    <s v="15%_x000a_15%_x000a_15%_x000a__x000a__x000a__x000a__x000a__x000a__x000a_"/>
    <s v="25%_x000a_25%_x000a_25%_x000a__x000a__x000a__x000a__x000a__x000a__x000a_"/>
    <s v="Muy baja (1)"/>
    <n v="1.8143999999999997E-2"/>
    <s v="Mayor (4)"/>
    <n v="0.8"/>
    <s v="Alto"/>
    <s v="El proceso estima que el riesgo se ubica en una zona alta, debido a que los controles establecidos son adecuados y la calificación de los criterios es satisfactoria, ubicando el riesgo en la escala de probabilidad mas baja, y ante su materialización, podrían disminuirse los efectos, aplicando las acciones de contingencia, sin embargo, el impacto no disminuye en riesgos de corrupción."/>
    <s v="Reducir"/>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 PA230-033-561 Realizar trimestralmente la reprogramación del Plan Anual de Caja con el propósito de proyectar los recursos requeridos para el pago de las nóminas de los(as) servidores(as) de la Entidad._x000a__x000a__x000a__x000a__x000a__x000a__x000a__x000a__x000a__x000a_                                                                                                                                                                                                                                                                _______________"/>
    <s v="- Profesional Especializado o Profesional Universitario de Talento Humano._x000a__x000a__x000a__x000a__x000a__x000a__x000a__x000a__x000a__x000a_________________x000a__x000a__x000a__x000a__x000a__x000a__x000a__x000a__x000a__x000a__x000a_"/>
    <s v="- Soporte del PAC programado generado desde el Sistema de Gestión Contractual._x000a__x000a__x000a__x000a__x000a__x000a__x000a__x000a__x000a__x000a_________________x000a__x000a__x000a__x000a__x000a__x000a__x000a__x000a__x000a__x000a__x000a_"/>
    <s v="15/02/2023_x000a__x000a__x000a__x000a__x000a__x000a__x000a__x000a__x000a__x000a_________________x000a__x000a__x000a__x000a__x000a__x000a__x000a__x000a__x000a__x000a__x000a_"/>
    <s v="31/12/2023_x000a__x000a__x000a__x000a__x000a__x000a__x000a__x000a__x000a__x000a_________________x000a__x000a__x000a__x000a__x000a__x000a__x000a__x000a__x000a__x000a__x000a_"/>
    <s v="- Reportar el presunto hecho de 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al operador disciplinario, y a la Oficina Asesora de Planeación en el informe de monitoreo en caso que tenga fallo._x000a_- Realizar la liquidación de la nómina por otro responsable diferente al que presuntamente haya generado la materialización del riesgo de corrupción respecto al desvío de recursos físicos o económicos durante la liquidación de nómina para otorgarse beneficios propios o a terceros._x000a_- Aplicar las medidas que determine la Oficina de Control Interno Disciplinario y/o ente de control  frente a la materialización del riesgo 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_x000a_- Realizar el requerimiento  al/a la servidor/a  sobre la devolución del dinero adicional reconocido en los pagos de nómina  y las demás acciones a que haya lugar para efectiva la recuperación del dinero._x000a__x000a__x000a__x000a__x000a__x000a_- Actualizar el mapa de riesgos Gestión del Talento Humano"/>
    <s v="- Director(a) de Talento Humano_x000a_- Director/a Técnico/a de Talento Humano o quien se designe por competencia._x000a_- Director/a Técnico/a y Profesional Especializado o Profesional Universitario de Talento Humano._x000a_- Director/a Técnico/a de Talento Humano_x000a__x000a__x000a__x000a__x000a__x000a_- Director(a) de Talento Humano"/>
    <s v="- Notificación realizada del presunto hecho de 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al operador disciplinario, y reporte de monitoreo a la Oficina Asesora de Planeación en caso que el riesgo tenga fallo definitivo._x000a_- Soportes de la reliquidación de la nómina que presenta presunta materialización del riesgo de corrupción._x000a_- Soportes de la aplicación de las medidas determinadas por la Oficina de Control Interno Disciplinario y/o ente de control._x000a_- Soportes de requerimiento y de las acciones a que haya lugar para la recuperación de los recursos._x000a__x000a__x000a__x000a__x000a__x000a_- Mapa de riesgo  Gestión del Talento Humano, actualizado."/>
    <d v="2019-01-31T00:00:00"/>
    <s v="Identificación del riesgo_x000a_Análisis antes de controles_x000a_Análisis de controles_x000a_Análisis después de controles_x000a_Tratamiento del riesgo"/>
    <s v="Creación del mapa de riesgos del proceso."/>
    <d v="2019-05-08T00:00:00"/>
    <s v="Identificación del riesgo_x000a_Análisis antes de controles_x000a_Análisis de controles_x000a_Análisis después de controles_x000a_"/>
    <s v="Se incluyen causas internas y externas (incluyendo las DOFA) y complementan consecuencias._x000a_Se ajusta la valoración antes de controles a Alta_x000a_Se ajusta el nombre del riesgo y se incluye la explicación del riesgo._x000a_Se incluyeron análisis de controles detectivos._x000a_Se ajusta la valoración después de controles a Alta"/>
    <d v="2019-10-31T00:00:00"/>
    <s v="Identificación del riesgo_x000a__x000a_Análisis de controles_x000a__x000a_Tratamiento del riesgo"/>
    <s v="Se incluye la nueva causa &quot;Fallas en la conectividad con los servidores de la Entidad&quot; según la actualización de la DOFA del proceso._x000a_Se adicionan actividades de prevención que se realizan mensualmente dentro del procedimiento._x000a_Se cambia la acción después de los controles conforme el Informe de la Oficina de Control Interno por nuevas."/>
    <d v="2020-03-31T00:00:00"/>
    <s v="Identificación del riesgo_x000a_Análisis antes de controles_x000a__x000a__x000a_"/>
    <s v="Se selecciona el proyecto de inversión al que le impactaría este riesgo el proyecto es el 1125, se escoge una actividad clave, se diligencia la columna de perspectiva en la identificación de efectos, se incluyen en el Sistema Integrado de Gestión nuevas acciones preventivas para la vigencia 2020, con el fin de fortalecer la valoración del riesgo según la valoración, se ajusta el plan contingente."/>
    <d v="2020-07-13T00:00:00"/>
    <s v="Identificación del riesgo_x000a__x000a__x000a__x000a_"/>
    <s v="En el caso de este riesgo y utilizando como referente la el numeral “6.3.13 Tipo de Riesgos” contenido en el documento GS-079 Guía para la administración de Riesgos de Gestión y Corrupción en los Procesos V01, se considera que este riesgo sea recategorizado bajo la tipología “Financieros … se relacionan con el manejo de los recursos de la entidad que incluyen: la ejecución presupuestal, la elaboración de los estados financieros, los pagos, los manejos de excedentes de tesorería y el manejo sobre los bienes”, puesto que su materialización dejaría como impacto una afectación económica y tenerlo enmarcado como un riesgo operativo solamente lo enmarcaría en fallas de o novedades de los sistemas de información, lo cual no es coherente la estructura del riesgo el cual indica: “Desvío de recursos físicos o económicos…]."/>
    <d v="2020-12-04T00:00:00"/>
    <s v="Identificación del riesgo_x000a__x000a_Análisis de controles_x000a__x000a_Tratamiento del riesgo"/>
    <s v="Se ajusta el nombre del riesgo con el ánimo de ajustarlo a acciones netamente contenidas en el marco de la anticorrupción, eliminando las posibles fallas tecnológicas del sistema y/o plataforma utilizada para la liquidación de la nómina. _x000a_Se realiza una reasignación de causas internas de su materialización, dejando como única posible causa tecnológica el Abuso de los privilegios de acceso a la información para la liquidación de nómina por la solicitud y/o aceptación de dádivas, sustentando esta causa en su relación directa con el conflicto de intereses._x000a_Se ajusta actividad de control: &quot;2211300-PR-177 Actividad 4: Verificar la nómina con los reportes (verificación de valores detallados de nómina vs. valor total de nómina)&quot; indica que Profesional de Talento Humano , autorizado(a) por Director (a) de Talento Humano y Profesional de Talento Humano. , Mensualmente El profesional de nómina dentro de su informe de gestión, rendirá cuenta trimestralmente del indicador implementado. . La(s) fuente(s) de información utilizadas es(son) Informes de PERNO mensuales. En caso de evidenciar observaciones, desviaciones o diferencias, se debe notificar al Director(a) Técnico(a) de Talento Humano y realizar la actividad. Queda como evidencia Informes mensuales radicados a la oficina asesora de planeación. Una vez realizada la inclusión de la figura  del(de la) Subsecretario(a) Corporativa(a) como responsable de recibir la notificación de la presentación de novedades o materialización sobre el riesgo, la actividad queda así: &quot;2211300-PR-177 Actividad 4: Verificar la nómina con los reportes (verificación de valores detallados de nómina vs. valor total de nómina) indica que Profesional de Talento Humano, autorizado(a) por Director (a) de Talento Humano y Profesional de Talento Humano, Mensualmente El profesional de nómina dentro de su informe de gestión, rendirá cuenta trimestralmente del indicador implementado. La(s) fuente(s) de información utilizadas es(son) Informes de PERNO mensuales. En caso de evidenciar observaciones, desviaciones o diferencias, se debe notificar al Director(a) Técnico(a) de Talento Humano y este a la vez al(la) Subsecretario(a) Corporativo(a) y realizar la actividad. Queda como evidencia Informes mensuales radicados a la Oficina Asesora de Planeación._x000a_Se definen acciones de tratamiento a implementar para el riesgo en la vigencia 2021. "/>
    <d v="2021-02-22T00:00:00"/>
    <s v="Identificación del riesgo_x000a__x000a_Análisis de controles_x000a__x000a_Tratamiento del riesgo"/>
    <s v="Se retiró el control detectivo de auditorías de gestión, se realizó reprogramación de las fechas de inicio de las acciones de tratamiento definidas para la vigencia 2021, se modificó la asociación del riesgo a proyectos de inversión que se pueden afectar posiblemente tras la materialización del riesgo y Se definió la acción de tratamiento correspondiente a Actualizar el Procedimiento 2211300-PR-177 Gestión de Nómina y el mapa de riesgos del proceso Gestión Estratégica de Talento Humano,  con la definición de controles detectivos propios del proceso, frente a la liquidación de la nómina."/>
    <d v="2021-04-16T00:00:00"/>
    <s v="_x000a__x000a__x000a__x000a_Tratamiento del riesgo"/>
    <s v="Se realizó reprogramación en términos de la fecha de terminación de la acción de tratamiento correspondiente actualizar el Procedimiento 2211300-PR-177 Gestión de Nómina y el mapa de riesgos del proceso Gestión Estratégica de Talento Humano, con la definición de controles detectivos propios del proceso, frente a la liquidación de la nómina.  "/>
    <d v="2021-12-13T00:00:00"/>
    <s v="Identificación del riesgo_x000a_Análisis antes de controles_x000a_Análisis de controles_x000a_Análisis después de controles_x000a_Tratamiento del riesgo"/>
    <s v="_x000a_Se actualizó el contexto de la gestión del proceso._x000a_Se ajustó la identificación del riesgo. _x000a_Se ajustó la redacción y evaluación de los controles según los criterios definidos._x000a_Se realizó la eliminación de actividades de control preventivo que no se ejecutan desde el procedimiento Gestión de Nómina y se incluyó control detectivo propio del proceso. _x000a_Se eliminó control detectivo de auditoría. _x000a_Se incluyeron los controles correctivos._x000a_Se ajustaron las acciones de contingencia.  _x000a_Se definieron las acciones de tratamiento._x000a_"/>
    <d v="2022-12-14T00:00:00"/>
    <s v="Identificación del riesgo_x000a__x000a_Análisis de controles_x000a__x000a_Tratamiento del riesgo"/>
    <s v="Se asocia el riesgo al nuevo Mapa de procesos de la Secretaría General de la Alcaldía Mayor de Bogotá, D.C._x000a_Se actualizó el contexto de la gestión del proceso. _x000a_Se realizó el cambio del nombre del proceso en el control correctivo pasando de Gestión Estratégica de Talento Humano a Gestión del Talento Humano en el marco del nuevo Mapa de procesos de la Secretaría General de la Alcaldía Mayor de Bogotá, D.C._x000a_Se definió definieron acciones de tratamiento para la vigencia  2023 "/>
    <d v="2022-12-16T00:00:00"/>
    <s v="Identificación del riesgo_x000a__x000a_Análisis de controles_x000a__x000a_Tratamiento del riesgo"/>
    <s v="Se asocia el riesgo al nuevo Mapa de procesos de la Secretaría General de la Alcaldía Mayor de Bogotá, D.C._x000a_Se actualizó el contexto de la gestión del proceso. _x000a_Se ajustaron las causas internas y externas._x000a_Se realizó el cambio del nombre del proceso en el control correctivo pasando de Gestión Estratégica de Talento Humano a Gestión del Talento Humano en el marco del nuevo Mapa de procesos de la Secretaría General de la Alcaldía Mayor de Bogotá, D.C._x000a_Se definió acción de tratamiento para la vigencia  2023 "/>
    <s v=""/>
    <s v="_x000a__x000a__x000a__x000a_"/>
    <s v=""/>
    <e v="#N/A"/>
    <n v="2"/>
    <x v="6"/>
  </r>
  <r>
    <s v="Gestión del Talento Humano"/>
    <s v="Gestionar el capital humano de la Secretaría General de la Alcaldía Mayor de Bogotá, D.C., mediante la aplicación de buenas prácticas y acciones tendientes a al desarrollo de un talento humano a través de estrategias enmarcadas en el trabajo digno y decente con el propósito de contribuir al logro de las metas institucionales."/>
    <s v="Inicia con la vinculación del talento humano de la Secretaría General de la Alcaldía Mayor de Bogotá, D.C., los miembros del Gabinete Distrital y Jefes de Oficina de Control Interno de las entidades del Distrito, continúa con el desarrollo del talento humano y gestión de situaciones administrativas y finaliza con el retiro de los mismos."/>
    <s v="Director(a) de Talento Humano"/>
    <s v="Apoyo"/>
    <s v="Ejecutar las actividades del Sistema de Gestión de la Seguridad y Salud en el Trabajo"/>
    <n v="156"/>
    <s v="FI-C025"/>
    <s v="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
    <x v="0"/>
    <s v="Fraude interno"/>
    <s v="No"/>
    <s v="- Deficiencias en la administración (custodio, uso y manejo) de los elementos dispuestos para la atención de emergencias en las distintas sedes de la entidad._x000a_- Amiguismo._x000a_- Desconocimiento de los principios y valores institucionales._x000a__x000a__x000a__x000a__x000a__x000a__x000a_"/>
    <s v="- Presiones o motivaciones individuales, sociales o colectivas, que inciten a realizar conductas contrarias al deber ser._x000a__x000a__x000a__x000a__x000a__x000a__x000a__x000a__x000a_"/>
    <s v="- Pérdida de credibilidad hacia la entidad de parte de los/as servidores/as, colaboradores/as y ciudadanos/as._x000a_- Detrimento patrimonial_x000a_- Investigaciones disciplinarias._x000a_- Generación de reprocesos y desgaste administrativo._x000a__x000a__x000a__x000a__x000a__x000a_"/>
    <s v="3. Consolidar una gestión pública eficiente, a través del desarrollo de capacidades institucionales, para contribuir a la generación de valor público."/>
    <s v="- -- Ningún trámite y/o procedimiento administrativo_x000a__x000a_"/>
    <s v="- Ningún otro proceso en el Sistema de Gestión de Calidad_x000a__x000a__x000a__x000a_"/>
    <s v="Sin asociación"/>
    <s v="- No aplica_x000a__x000a__x000a__x000a_"/>
    <s v="Muy baja (1)"/>
    <n v="0.2"/>
    <s v="Mayor (4)"/>
    <s v="Mayor (4)"/>
    <s v="Menor (2)"/>
    <s v="Leve (1)"/>
    <s v="Leve (1)"/>
    <s v="Leve (1)"/>
    <s v="Mayor (4)"/>
    <n v="0.8"/>
    <s v="Alto"/>
    <s v="El proceso estima que el riesgo se ubica en una zona alta, debido a que el riesgo no se ha materializado en los últimos cuatro años, sin embargo, ante su materialización, podrían presentarse los efectos significativos, señalados en la encuesta del Departamento Administrativo de la Función Pública."/>
    <s v="- 1 El procedimiento 4232000-PR-372 - Gestión de Peligros, Riesgos y Amenazas indica que el Profesional Universitario o Técnico Operativo de Talento Humano, autorizado(a) por Director(a) Técnico(a) de Talento Humano, cada vez que se entregue botiquín a una sede de la entidad, verifica en conjunto con el responsable de su administración en la sede, que el botiquín a entregar contenga los elementos conforme a lo establecido en la normatividad vigente aplicable en la materia. La(s) fuente(s) de información utilizadas es(son) la normatividad vigente aplicable a los botiquines y el formato 4232000-FT-1281 Entrega e inspección de elementos de botiquín que contiene la lista de productos que conforman un botiquín, de acuerdo con la normatividad aplicable. En caso de evidenciar observaciones, desviaciones o diferencias, el Profesional Universitario de Talento Humano registra la novedad en el formato 4232000-FT-1281 Entrega e inspección de elementos de botiquín y gestiona la completitud de los elementos que conforman el botiquín, para hacer la posterior entrega de estos. De lo contrario, se registra la conformidad de la entrega del botiquín en el formato 4232000-FT-1281 Entrega e inspección de elementos de botiquín que contiene la lista de productos que conforman un botiquín, de acuerdo con la normatividad aplicable, firmado tanto por el Profesional Universitario o Técnico Operativo de Talento Humano que ejerce la entrega y por el responsable de la custodia del botiquín en la sede._x000a_- 2 El procedimiento 4232000-PR-372 - Gestión de Peligros, Riesgos y Amenazas indica que el Profesional Universitario o el Técnico Operativo de Talento Humano, autorizado(a) por Director(a) Técnico(a) de Talento Humano, cuatrimestralmente, verifica la completitud e idoneidad de los productos contenidos en los botiquines ubicados en las diferentes sedes de la entidad. La(s) fuente(s) de información utilizadas son la normatividad vigente aplicable a los botiquines, el formato 4232000-FT-1281 Entrega e inspección de elementos de botiquín correspondiente al botiquín a verificar y el formato 4232000-FT-1282 Control del uso de elementos de botiquín diligenciado por el(la) responsable del botiquín. En caso de evidenciar observaciones, desviaciones o diferencias, el Profesional Universitario de Talento Humano registra la novedad identificada en el formato 4232000-FT-1281 Entrega e inspección de elementos de botiquín y posteriormente realiza el reporte de la novedad a través de 2211600-FT-011 Memorando, al líder de la sede en la que se identificó novedad y/o desviación en el(los) botiquín(es). De lo contrario, queda como evidencia el registro de la conformidad del contenido de los botiquines en el formato 4232000-FT-1281 Entrega e inspección de elementos de botiquín._x000a_- 3 El procedimiento 4232000-PR-372 - Gestión de Peligros, Riesgos y Amenazas indica que el Profesional Universitario de Talento Humano, autorizado(a) por el/la Directora/a Técnico/a de Talento Humano, bimestralmente a través del subcomité de autocontrol, verifica el cumplimiento de la ejecución del Plan de Salud y Seguridad en el Trabajo. La(s) fuente(s) de información utilizadas es(son) el informe de gestión del Plan de Salud y Seguridad en el Trabajo. En caso de evidenciar observaciones, desviaciones o diferencias, se deben consignar en el informe de ejecución del Plan de Seguridad y Salud en el Trabajo que quedará incluido en el 2210112-FT-281 Acta Subcomité de autocontrol y notificar al Director/a Técnico/a de Talento Humano a través del subcomité de autocontrol de la dependencia. De lo contrario, queda como evidencia 2210112-FT-281 Acta subcomité de autocontrol, que incluye el informe de Plan de Seguridad y Salud en el Trabajo._x000a__x000a__x000a__x000a__x000a__x000a__x000a__x000a__x000a__x000a__x000a__x000a__x000a__x000a__x000a__x000a__x000a_"/>
    <s v="- Documentado_x000a_- Documentado_x000a_- Documentado_x000a__x000a__x000a__x000a__x000a__x000a__x000a__x000a__x000a__x000a__x000a__x000a__x000a__x000a__x000a__x000a__x000a_"/>
    <s v="- Continua_x000a_- Continua_x000a_- Continua_x000a__x000a__x000a__x000a__x000a__x000a__x000a__x000a__x000a__x000a__x000a__x000a__x000a__x000a__x000a__x000a__x000a_"/>
    <s v="- Con registro_x000a_- Con registro_x000a_- Con registro_x000a__x000a__x000a__x000a__x000a__x000a__x000a__x000a__x000a__x000a__x000a__x000a__x000a__x000a__x000a__x000a__x000a_"/>
    <s v="- Preventivo_x000a_- Detectivo_x000a_- Detectivo_x000a__x000a__x000a__x000a__x000a__x000a__x000a__x000a__x000a__x000a__x000a__x000a__x000a__x000a__x000a__x000a__x000a_"/>
    <s v="25%_x000a_15%_x000a_15%_x000a__x000a__x000a__x000a__x000a__x000a__x000a__x000a__x000a__x000a__x000a__x000a__x000a__x000a__x000a__x000a__x000a_"/>
    <s v="- Manual_x000a_- Manual_x000a_- Manual_x000a__x000a__x000a__x000a__x000a__x000a__x000a__x000a__x000a__x000a__x000a__x000a__x000a__x000a__x000a__x000a__x000a_"/>
    <s v="15%_x000a_15%_x000a_15%_x000a__x000a__x000a__x000a__x000a__x000a__x000a__x000a__x000a__x000a__x000a__x000a__x000a__x000a__x000a__x000a__x000a_"/>
    <s v="40%_x000a_30%_x000a_30%_x000a__x000a__x000a__x000a__x000a__x000a__x000a__x000a__x000a__x000a__x000a__x000a__x000a__x000a__x000a__x000a__x000a_"/>
    <s v="- 1 El mapa de riesgos del proceso de Gestión del Talento Humano indica que el Profesional Universitario de Talento Humano, autorizado(a) por el/la Directora/a Técnico/a de Talento Humano, cada vez que se identifique la materialización del riesgo repone el inventario de  los botiquines que presentaron novedad y/o desviaciones tras la materialización del riesgo relacionado con el desvío de recursos físicos o económicos en el manejo de los botiquines ubicados en las diferentes sedes de la entidad con el fin de obtener beneficio a nombre propio o de terceros._x000a_- 2 El mapa de riesgos del proceso de Gestión del Talento Humano indica que Director(a) Técnico(a)  y Profesional Universitario de Talento Humano, autorizado(a) por el Manual Específico de Funciones y Competencias Laborales y por el Director/a Técnico/a de Talento Humano, respectivamente, cada vez que se identifique la materialización del riesgo aplican las medidas que determine la Oficina de Control Interno Disciplinario y/o ente de control  frente a la materialización del riesgo 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_x000a__x000a__x000a__x000a__x000a__x000a__x000a__x000a_"/>
    <s v="- Documentado_x000a_- Documentado_x000a__x000a__x000a__x000a__x000a__x000a__x000a__x000a_"/>
    <s v="- Continua_x000a_- Continua_x000a__x000a__x000a__x000a__x000a__x000a__x000a__x000a_"/>
    <s v="- Con registro_x000a_- Con registro_x000a__x000a__x000a__x000a__x000a__x000a__x000a__x000a_"/>
    <s v="- Correctivo_x000a_- Correctivo_x000a__x000a__x000a__x000a__x000a__x000a__x000a__x000a_"/>
    <s v="10%_x000a_10%_x000a__x000a__x000a__x000a__x000a__x000a__x000a__x000a_"/>
    <s v="- Manual_x000a_- Manual_x000a__x000a__x000a__x000a__x000a__x000a__x000a__x000a_"/>
    <s v="15%_x000a_15%_x000a__x000a__x000a__x000a__x000a__x000a__x000a__x000a_"/>
    <s v="25%_x000a_25%_x000a__x000a__x000a__x000a__x000a__x000a__x000a__x000a_"/>
    <s v="Muy baja (1)"/>
    <n v="5.8799999999999991E-2"/>
    <s v="Mayor (4)"/>
    <n v="0.8"/>
    <s v="Alto"/>
    <s v="El proceso estima que el riesgo se ubica en una zona alta, debido a que los controles establecidos son adecuados y la calificación de los criterios es satisfactoria, ubicando el riesgo en la escala de probabilidad mas baja frente a la resultante antes de controles, y ante su materialización, podrían disminuirse los efectos, aplicando las acciones de contingencia, sin embargo, el impacto no disminuye en riesgos de corrupción."/>
    <s v="Reducir"/>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 PA230-034-562 Definir cronograma 2023 para la realización de la  verificación de la completitud e idoneidad de los productos contenidos en los botiquines de las sedes de la Secretaría General de la Alcaldía Mayor de Bogotá, D.C._x000a__x000a__x000a__x000a__x000a__x000a__x000a__x000a__x000a__x000a_________________x000a__x000a__x000a__x000a__x000a__x000a__x000a__x000a__x000a__x000a__x000a_"/>
    <s v="- Profesional Universitario de Talento Humano autorizado por el(la) Director(a) Técnico(a) de Talento Humano._x000a__x000a__x000a__x000a__x000a__x000a__x000a__x000a__x000a__x000a_________________x000a__x000a__x000a__x000a__x000a__x000a__x000a__x000a__x000a__x000a__x000a_"/>
    <s v="- Cronograma de verificación de la completitud e idoneidad de los productos contenidos en los botiquines de las sedes de la Secretaría General de la Alcaldía Mayor de Bogotá, D.C._x000a__x000a__x000a__x000a__x000a__x000a__x000a__x000a__x000a__x000a_________________x000a__x000a__x000a__x000a__x000a__x000a__x000a__x000a__x000a__x000a__x000a_"/>
    <s v="15/02/2023_x000a__x000a__x000a__x000a__x000a__x000a__x000a__x000a__x000a__x000a_________________x000a__x000a__x000a__x000a__x000a__x000a__x000a__x000a__x000a__x000a__x000a_"/>
    <s v="28/02/2023_x000a__x000a__x000a__x000a__x000a__x000a__x000a__x000a__x000a__x000a_________________x000a__x000a__x000a__x000a__x000a__x000a__x000a__x000a__x000a__x000a__x000a_"/>
    <s v="- Reportar el presunto hecho de 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 al operador disciplinario, y a la Oficina Asesora de Planeación en el informe de monitoreo en caso que tenga fallo._x000a_- Reponer el inventario de  los botiquines que presentaron novedad y/o desviaciones tras la materialización del riesgo relacionado con el desvío de recursos físicos o económicos en el manejo de los botiquines ubicados en las diferentes sedes de la entidad con el fin de obtener beneficio a nombre propio o de terceros_x000a_- Aplicar las medidas que determine la Oficina de Control Interno Disciplinario y/o ente de control  frente a la materialización del riesgo 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_x000a__x000a__x000a__x000a__x000a__x000a__x000a_- Actualizar el mapa de riesgos Gestión del Talento Humano"/>
    <s v="- Director(a) de Talento Humano_x000a_- Profesional Universitario de Talento Humano. _x000a_- Director(a) Técnico(a) y Profesional Universitario de Talento Humano._x000a__x000a__x000a__x000a__x000a__x000a__x000a_- Director(a) de Talento Humano"/>
    <s v="- Notificación realizada del presunto hecho de 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 al operador disciplinario, y reporte de monitoreo a la Oficina Asesora de Planeación en caso que el riesgo tenga fallo definitivo._x000a_- Botiquín/es con elementos que cumplen con las condiciones establecidas en la normatividad vigente._x000a__x000a_Formato Entrega Botiquín en Sede Secretaría General que contiene lista de productos que conforman un botiquín de acuerdo con la normatividad aplicable y que debe contener la firma tanto del Profesional Universitario o Técnico Operativo de Talento Humano que ejerce la entrega como del responsable de la custodia del botiquín en la sede._x000a_- Soportes de la aplicación de las medidas determinadas por la Oficina de Control Interno Disciplinario y/o ente de control._x000a__x000a__x000a__x000a__x000a__x000a__x000a_- Mapa de riesgo  Gestión del Talento Humano, actualizado."/>
    <d v="2021-12-17T00:00:00"/>
    <s v="Identificación del riesgo_x000a_Análisis antes de controles_x000a_Análisis de controles_x000a_Análisis después de controles_x000a_Tratamiento del riesgo"/>
    <s v="Creación del riesgo."/>
    <d v="2022-02-08T00:00:00"/>
    <s v="_x000a__x000a__x000a__x000a_Tratamiento del riesgo"/>
    <s v="Se modificó la fecha de finalización de la acción de tratamiento &quot;Alinear actividades y puntos de control del procedimiento   4232000-PR-372 - Gestión de Peligros, Riesgos y Amenazas  con los controles preventivos y detectivos definidos en el mapa de riesgo del proceso de Gestión de Seguridad y Salud en el Trabajo&quot; pasando del 01-08-2022 al 30-06-2022, unificándola con las fechas definidas para esta misma acción en las fichas de riesgos No 1, 2 y 3.  "/>
    <d v="2022-12-16T00:00:00"/>
    <s v="Identificación del riesgo_x000a_Análisis antes de controles_x000a_Análisis de controles_x000a__x000a_Tratamiento del riesgo"/>
    <s v="Se asocia el riesgo al nuevo Mapa de procesos de la Secretaría General de la Alcaldía Mayor de Bogotá, D.C._x000a_Se actualizó el contexto de la gestión del proceso. _x000a_Se ajustaron las causas internas y externas._x000a_Se modificó la calificación de la probabilidad de ocurrencia del riesgo pasando de la calificación por  factibilidad a la calificación por frecuencia y se ajustó la explicación de la  valoración obtenida antes de controles. _x000a_Se realizó el cambio del nombre del proceso en el control correctivo pasando de Gestión Estratégica de Talento Humano a Gestión del Talento Humano en el marco del nuevo Mapa de procesos de la Secretaría General de la Alcaldía Mayor de Bogotá, D.C._x000a_Se definieron acciones de tratamiento para la vigencia  2023. "/>
    <d v="2023-04-19T00:00:00"/>
    <s v="_x000a__x000a__x000a__x000a_Establecimiento de controles_x000a_Evaluación de controles_x000a__x000a__x000a__x000a_"/>
    <s v="Se actualizaron todos los controles_x000a_A todos los controles se les modificó el estado &quot;sin documentar&quot; por &quot;documentado&quot;"/>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e v="#N/A"/>
    <n v="16"/>
    <x v="6"/>
  </r>
  <r>
    <s v="Gestión Financiera"/>
    <s v="Gestionar las operaciones financieras con cargo al presupuesto asignado a la entidad, a través del registro de las operaciones económicas en contabilidad para garantizar la elaboración y reporte de los estados financieros a los entes de control en forma comprensible, relevante y confiable, para que sean consultados por los ciudadanos y por los interesados en la información financiera."/>
    <s v="Inicia con la formulación del anteproyecto presupuestal y la apropiación inicial del presupuesto, continúa con el registro y el control de las operaciones económicas durante la vigencia, termina con la elaboración y presentación de los Estados Financieros y de la rendición de cuentas ante organismos de control."/>
    <s v="Subdirector(a) Financiero(a)"/>
    <s v="Apoyo"/>
    <s v="Desarrollar adecuada y oportunamente el trámite financiero para cumplir con las obligaciones que afectan el presupuesto de la entidad y que se originan en desarrollo de las actividades propias de la Secretaría General"/>
    <n v="169"/>
    <s v="EYADP-C011"/>
    <s v="Posibilidad de afectación reputacional por  hallazgos y sanciones impuestas por órganos de control, debido a realizar cobros indebidos en el pago de las cuentas de cobro, no realizar descuentos o pagar valores superiores en beneficio propio o de un tercero a que no hay lugar  "/>
    <x v="0"/>
    <s v="Ejecución y administración de procesos"/>
    <s v="No"/>
    <s v="- Conflicto de interés._x000a_- Posibilidad que los controles de seguimiento no sean eficientes y permitan filtrar información sobre las características o el pago a realizar._x000a_- Los funcionarios no son conscientes de los efectos legales y disciplinarios que podría tener la presentación de conductas dudosas._x000a_- Información de entrada manipulada para efectuar los pagos._x000a_- Interpretación inadecuada de la normatividad relacionada con las política tributarias, para favorecer intereses propios o particulares._x000a_- Presiones indebidas para tramitar cuentas de cobro._x000a__x000a__x000a__x000a_"/>
    <s v="- Presiones o motivaciones individuales, sociales o colectivas que inciten a realizar conductas contrarias al deber ser._x000a__x000a__x000a__x000a__x000a__x000a__x000a__x000a__x000a_"/>
    <s v="- Perjuicio de la imagen institucional a nivel distrital._x000a_- Sanciones legales y disciplinarias._x000a_- Hallazgos por parte de órganos de control._x000a_- Registro de hechos económicos no fidedigno._x000a_- Reproceso de actividades para el pago de obligaciones y sus correspondientes registros._x000a_- Estados financieros no razonables._x000a_- Detrimento del presupuesto._x000a__x000a__x000a_"/>
    <s v="7. Mejorar la oportunidad en la ejecución de los recursos, a través del fortalecimiento de una cultura financiera, para lograr una gestión pública efectiva."/>
    <s v="- -- Ningún trámite y/o procedimiento administrativo_x000a__x000a_"/>
    <s v="- Direccionamiento Estratégico_x000a_- Contratación_x000a_- Procesos de control en el Sistema de Gestión de Calidad_x000a__x000a_"/>
    <s v="Sin asociación"/>
    <s v="- No aplica_x000a__x000a__x000a__x000a_"/>
    <s v="Muy baja (1)"/>
    <n v="0.2"/>
    <s v="Leve (1)"/>
    <s v="Moderado (3)"/>
    <s v="Mayor (4)"/>
    <s v="Moderado (3)"/>
    <s v="Menor (2)"/>
    <s v="Moderado (3)"/>
    <s v="Catastrófico (5)"/>
    <n v="1"/>
    <s v="Extremo"/>
    <s v="El proceso estima que el riesgo se ubica en una zona extremo, debido a que el riesgo no se ha materializado en los últimos cuatro años, sin embargo, ante su materialización, podrían presentarse los efectos significativos, señalados en la encuesta del Departamento Administrativo de la Función Pública."/>
    <s v="- 1 El procedimiento de Gestión de Pagos 2211400-PR-333 indica que el Profesional de la Subdirección Financiera, autorizado(a) por el Subdirector Financiero, cada vez que se reciba una solicitud de pago verifica la solicitud de pago o el acto administrativo correspondiente, de la siguiente manera: _x000a_1. Consulta el turno de la solicitud de pago en la base de control de pagos mensual (servicio de alojamiento de archivos en la nube) y revisa los soportes de la solicitud de pago y que incluya la certificación de cumplimiento debidamente firmada por el(los) supervisor(es), la cual debe detallar claramente:_x000a_a. Nombre del contratista_x000a_b. Número de documento de identificación_x000a_c. Número de contrato_x000a_d. Periodo de pago_x000a_e. Registro presupuestal a afectar_x000a_f. Concepto o rubro presupuestal_x000a_g. Cuenta bancaria asociada al contrato_x000a_h. Valor a pagar_x000a_2. En el caso de personas naturales (contratistas), alimenta la base mensual de pre - liquidación (servicio de alojamiento de archivos en la nube), con la información requerida para la liquidación de la cuenta por pagar._x000a_3. En el caso de resoluciones de ordenación de pago verifica que los soportes estén de conformidad con la información contenida en la misma.. La(s) fuente(s) de información utilizadas es(son) las condiciones contractuales establecidas en el contrato, la forma de pago y la solicitud de pago o de desembolso o de giro y el sistema SECOP. En caso de evidenciar observaciones, desviaciones o diferencias, el aplicativo SISTEMA DE EJECUCIÓN PRESUPUESTAL - SIPRES, se realiza la devolución de la solicitud de pago a la dependencia solicitante indicando la(s) inconsistencia(s) o ajustes requeridos, mediante el aplicativo SISTEMA DE EJECUCIÓN PRESUPUESTAL - SIPRES, correo o memorando electrónico. De lo contrario, el Profesional  registro  la solicitud de pago a liquidación en el aplicativo SISTEMA DE EJECUCIÓN PRESUPUESTAL - SIPRES ._x000a_- 2 El procedimiento de Gestión de Pagos 2211400-PR-333 indica que el Profesional de la Subdirección Financiera, autorizado(a) por el Subdirector Financiero, cada vez que reciba una solicitud de pago para liquidación verifica la conformidad de:_x000a_a. Consecutivo de la certificación de cumplimiento_x000a_b. Registro presupuestal_x000a_c. Calidades tributarias del proveedor, contratista o beneficiario del pago, según sea el caso. La(s) fuente(s) de información utilizadas es(son) la solicitud de pago o de desembolso o de giro, el registro de solicitud de pago a liquidación en el SISTEMA DE EJECUCIÓN PRESUPUESTAL - SIPRES, lo dispuesto el documento 4233200-OT-076 Criterios de Liquidación Tributaria de Órdenes de Pago y la Hoja de cálculo  Servicio de alojamiento de archivos en la nube. En caso de evidenciar observaciones, desviaciones o diferencias, se comunica vía correo electrónico y/o memorando al área respectiva la inconsistencia para hacer las respectivas correcciones. De lo contrario, el Profesional envío a causación  la liquidación del pago en el Sistema de Ejecución Presupuestal - SIPRES ._x000a_- 3 El procedimiento de Gestión de Pagos 2211400-PR-333 indica que el Profesional de la Subdirección Financiera, autorizado(a) por el Subdirector Financiero, cada vez que reciba una solicitud de pago para causación verifica los soportes de pago frente al plan de cuentas del Sistema de Información Financiera de la SDH (BOGDATA), las condiciones para pago conforme a la normatividad tributaria vigente y la afectación contable y tributaria, teniendo presente:_x000a_a. Nombre del contratista_x000a_b. Número de documento de identificación_x000a_c. Número de contrato_x000a_d. Periodo de pago_x000a_e. Registro presupuestal a afectar_x000a_f. Concepto o rubro presupuestal_x000a_g. Cuenta bancaria asociada al contrato_x000a_h. Valor a pagar. La(s) fuente(s) de información utilizadas es(son) la solicitud de pago o de desembolso o de giro y el registro de solicitud de pago a liquidación en el SISTEMA DE EJECUCIÓN PRESUPUESTAL - SIPRES, el sistema SECOP, lo dispuesto el documento 4233200-OT-076 Criterios de Liquidación Tributaria de Órdenes de Pago y la Hoja de cálculo  Servicio de alojamiento de archivos en la nube. En caso de evidenciar observaciones, desviaciones o diferencias, se  registra la devolución y/o rechazo Sistema de Ejecución Presupuestal SIPRES. De lo contrario,  el Profesional registro  la causación en el Sistema de Ejecución Presupuestal SIPRES._x000a_- 4 El procedimiento de Gestión de Pagos 2211400-PR-333 indica que el responsable del presupuesto y/o ordenador del gasto, autorizado(a) por el Estatuto Orgánico de Presupuesto Distrital y el  Manual Específico de Funciones y Competencias Laborales, cada vez que se genera un consecutivo y lote de cuentas para pago revisan el consecutivo de la cuenta por pagar que se generó a través del Sistema de Información Financiera de la SDH (BOGDATA) y el lote generado en el mismo Sistema, conforme a las operaciones en el Sistema de información Financiera de la SDH (Bogdata). La(s) fuente(s) de información utilizadas es(son) la información de la cuenta por pagar en el Sistema de Información Financiera de la SDH (Bogdata). En caso de evidenciar observaciones, desviaciones o diferencias, el responsable de presupuesto y/o ordenador del gasto devuelve o anula el consecutivo y/o lote a través del Sistema de Información Financiera de la SDH (BOGDATA). De lo contrario,   el responsable del presupuesto y/o ordenador del gasto  firman digitalmente  el lote en el Sistema de Información Financiera de la SDH (BOGDATA)._x000a_- 5 El procedimiento de Gestión de Pagos 2211400-PR-333 indica que el Profesional de la Subdirección Financiera, autorizado(a) por el Subdirector Financiero, cada vez que reciba una solicitud de pago para causación verifica los soportes de pago frente al plan de cuentas del Sistema de Información Financiera de la SDH (BOGDATA), las condiciones para pago conforme a la normatividad tributaria vigente y la afectación contable y tributaria, teniendo presente:_x000a_a. Nombre del contratista_x000a_b. Número de documento de identificación_x000a_c. Número de contrato_x000a_d. Periodo de pago_x000a_e. Registro presupuestal a afectar_x000a_f. Concepto o rubro presupuestal_x000a_g. Cuenta bancaria asociada al contrato_x000a_h. Valor a pagar. La(s) fuente(s) de información utilizadas es(son) la solicitud de pago o de desembolso o de giro y el registro de solicitud de pago a liquidación en el SISTEMA DE EJECUCIÓN PRESUPUESTAL - SIPRES, el sistema SECOP, lo dispuesto el documento 4233200-OT-076 Criterios de Liquidación Tributaria de Órdenes de Pago y la Hoja de cálculo  Servicio de alojamiento de archivos en la nube. En caso de evidenciar observaciones, desviaciones o diferencias, se  registra la devolución y/o rechazo Sistema de Ejecución Presupuestal SIPRES. De lo contrario,  el Profesional registro  la causación en el Sistema de Ejecución Presupuestal SIPRES._x000a_- 6 El procedimiento de Gestión de Pagos 2211400-PR-333 indica que el responsable del presupuesto y/o ordenador del gasto, autorizado(a) por el Estatuto Orgánico de Presupuesto Distrital y el  Manual Específico de Funciones y Competencias Laborales, cada vez que se genera un consecutivo y lote de cuentas para pago revisan el consecutivo de la cuenta por pagar que se generó a través del Sistema de Información Financiera de la SDH (BOGDATA) y el lote generado en el mismo Sistema, conforme a las operaciones en el Sistema de información Financiera de la SDH (Bogdata). La(s) fuente(s) de información utilizadas es(son) la información de la cuenta por pagar en el Sistema de Información Financiera de la SDH (Bogdata). En caso de evidenciar observaciones, desviaciones o diferencias, el responsable de presupuesto y/o ordenador del gasto devuelve o anula el consecutivo y/o lote a través del Sistema de Información Financiera de la SDH (BOGDATA). De lo contrario,   el responsable del presupuesto y/o ordenador del gasto  firman digitalmente  el lote en el Sistema de Información Financiera de la SDH (BOGDATA)._x000a__x000a__x000a__x000a__x000a__x000a__x000a__x000a__x000a__x000a__x000a__x000a__x000a__x000a_"/>
    <s v="- Documentado_x000a_- Documentado_x000a_- Documentado_x000a_- Documentado_x000a_- Documentado_x000a_- Documentado_x000a__x000a__x000a__x000a__x000a__x000a__x000a__x000a__x000a__x000a__x000a__x000a__x000a__x000a_"/>
    <s v="- Continua_x000a_- Continua_x000a_- Continua_x000a_- Continua_x000a_- Continua_x000a_- Continua_x000a__x000a__x000a__x000a__x000a__x000a__x000a__x000a__x000a__x000a__x000a__x000a__x000a__x000a_"/>
    <s v="- Con registro_x000a_- Con registro_x000a_- Con registro_x000a_- Con registro_x000a_- Con registro_x000a_- Con registro_x000a__x000a__x000a__x000a__x000a__x000a__x000a__x000a__x000a__x000a__x000a__x000a__x000a__x000a_"/>
    <s v="- Preventivo_x000a_- Preventivo_x000a_- Preventivo_x000a_- Preventivo_x000a_- Detectivo_x000a_- Detectivo_x000a__x000a__x000a__x000a__x000a__x000a__x000a__x000a__x000a__x000a__x000a__x000a__x000a__x000a_"/>
    <s v="25%_x000a_25%_x000a_25%_x000a_25%_x000a_15%_x000a_15%_x000a__x000a__x000a__x000a__x000a__x000a__x000a__x000a__x000a__x000a__x000a__x000a__x000a__x000a_"/>
    <s v="- Manual_x000a_- Manual_x000a_- Manual_x000a_- Manual_x000a_- Manual_x000a_- Manual_x000a__x000a__x000a__x000a__x000a__x000a__x000a__x000a__x000a__x000a__x000a__x000a__x000a__x000a_"/>
    <s v="15%_x000a_15%_x000a_15%_x000a_15%_x000a_15%_x000a_15%_x000a__x000a__x000a__x000a__x000a__x000a__x000a__x000a__x000a__x000a__x000a__x000a__x000a__x000a_"/>
    <s v="40%_x000a_40%_x000a_40%_x000a_40%_x000a_30%_x000a_30%_x000a__x000a__x000a__x000a__x000a__x000a__x000a__x000a__x000a__x000a__x000a__x000a__x000a__x000a_"/>
    <s v="- 1 El mapa de riesgos del proceso de Gestión Financiera indica que el equipo operativo del proceso de Gestión Financiera, autorizado(a) por subdirector financiero, cada vez que se identifique la materialización del riesgo Solicita ante la Tesorería Distrital la liquidación de los valores no descontados, intereses de mora y sanción (si hay lugar) correspondientes.._x000a_- 2 El mapa de riesgos del proceso de Gestión Financiera indica que el equipo operativo del proceso de Gestión Financiera, autorizado(a) por subdirector financiero, cada vez que se identifique la materialización del riesgo Expide el recibo de código de barras a través del aplicativo de Tesorera Distrital de conceptos varios, generando los valores a consignar.._x000a_- 3 El mapa de riesgos del proceso de Gestión Financiera indica que el equipo operativo del proceso de Gestión Financiera, autorizado(a) por subdirector financiero, cada vez que se identifique la materialización del riesgo Realizar la consignación de los valores pendientes y remitir al expediente de contratación._x000a_- 4 El mapa de riesgos del proceso de Gestión Financiera indica que el equipo operativo del proceso de Gestión Financiera, autorizado(a) por subdirector financiero, cada vez que se identifique la materialización del riesgo Realizar el registro contable de los reintegro._x000a__x000a__x000a__x000a__x000a__x000a_"/>
    <s v="- Documentado_x000a_- Documentado_x000a_- Documentado_x000a_- Documentado_x000a__x000a__x000a__x000a__x000a__x000a_"/>
    <s v="- Continua_x000a_- Continua_x000a_- Continua_x000a_- Continua_x000a__x000a__x000a__x000a__x000a__x000a_"/>
    <s v="- Con registro_x000a_- Con registro_x000a_- Con registro_x000a_- Con registro_x000a__x000a__x000a__x000a__x000a__x000a_"/>
    <s v="- Correctivo_x000a_- Correctivo_x000a_- Correctivo_x000a_- Correctivo_x000a__x000a__x000a__x000a__x000a__x000a_"/>
    <s v="10%_x000a_10%_x000a_10%_x000a_10%_x000a__x000a__x000a__x000a__x000a__x000a_"/>
    <s v="- Manual_x000a_- Manual_x000a_- Manual_x000a_- Manual_x000a__x000a__x000a__x000a__x000a__x000a_"/>
    <s v="15%_x000a_15%_x000a_15%_x000a_15%_x000a__x000a__x000a__x000a__x000a__x000a_"/>
    <s v="25%_x000a_25%_x000a_25%_x000a_25%_x000a__x000a__x000a__x000a__x000a__x000a_"/>
    <s v="Muy baja (1)"/>
    <n v="1.2700799999999998E-2"/>
    <s v="Catastrófico (5)"/>
    <n v="1"/>
    <s v="Extremo"/>
    <s v="El proceso estima que el riesgo se ubica en una zona extrema, debido a que los controles establecidos son los adecuados y la calificación de los criterios es satisfactoria, ubicando el riesgo en la escala de probabilidad mas baja, y ante su materialización, podrían disminuirse los efectos, aplicando las acciones de contingencia, sin embargo, el impacto no disminuye en riesgos de corrupción."/>
    <s v="Reducir"/>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 PA230-013-533 Realizar un análisis de la ejecución del trámite relacionado con  la gestión de pagos, con el propósito de  encontrar duplicidades con la gestión contable y así poder optimizar su ejecución_x000a__x000a__x000a__x000a__x000a__x000a__x000a__x000a__x000a__x000a_________________x000a__x000a__x000a__x000a__x000a__x000a__x000a__x000a__x000a__x000a__x000a_"/>
    <s v="- Subdirector Financiero_x000a__x000a__x000a__x000a__x000a__x000a__x000a__x000a__x000a__x000a_________________x000a__x000a__x000a__x000a__x000a__x000a__x000a__x000a__x000a__x000a__x000a_"/>
    <s v="- Documento con el análisis de la optimización de la gestión de pagos_x000a__x000a__x000a__x000a__x000a__x000a__x000a__x000a__x000a__x000a_________________x000a__x000a__x000a__x000a__x000a__x000a__x000a__x000a__x000a__x000a__x000a_"/>
    <s v="01/03/2023_x000a__x000a__x000a__x000a__x000a__x000a__x000a__x000a__x000a__x000a_________________x000a__x000a__x000a__x000a__x000a__x000a__x000a__x000a__x000a__x000a__x000a_"/>
    <s v="30/04/2023_x000a__x000a__x000a__x000a__x000a__x000a__x000a__x000a__x000a__x000a_________________x000a__x000a__x000a__x000a__x000a__x000a__x000a__x000a__x000a__x000a__x000a_"/>
    <s v="- Reportar el presunto hecho de Posibilidad de afectación reputacional por  hallazgos y sanciones impuestas por órganos de control, debido a realizar cobros indebidos en el pago de las cuentas de cobro, no realizar descuentos o pagar valores superiores en beneficio propio o de un tercero a que no hay lugar   al operador disciplinario, y a la Oficina Asesora de Planeación en el informe de monitoreo en caso que tenga fallo._x000a_- Solicitar ante la Tesorería Distrital la liquidación de los valores no descontados, intereses de mora y sanción (si hay lugar) correspondientes._x000a_- Expedir el recibo de código de barras a través del aplicativo de Tesorera Distrital de conceptos varios, generando los valores a consignar._x000a_- Realizar la consignación de los valores pendientes y remitir al expediente de contratación._x000a_- Realizar el registro contable de los reintegros._x000a__x000a__x000a__x000a__x000a_- Actualizar el mapa de riesgos Gestión Financiera"/>
    <s v="- Subdirector(a) Financiero(a)_x000a_- Subdirector Financiero_x000a_- Subdirector Financiero_x000a_- Subdirector Financiero_x000a_- Profesional de la Subdirección Financiera_x000a__x000a__x000a__x000a__x000a_- Subdirector(a) Financiero(a)"/>
    <s v="- Notificación realizada del presunto hecho de Posibilidad de afectación reputacional por  hallazgos y sanciones impuestas por órganos de control, debido a realizar cobros indebidos en el pago de las cuentas de cobro, no realizar descuentos o pagar valores superiores en beneficio propio o de un tercero a que no hay lugar   al operador disciplinario, y reporte de monitoreo a la Oficina Asesora de Planeación en caso que el riesgo tenga fallo definitivo._x000a_- Oficio a la Tesorería Distrital solicitando la liquidación de los valores no descontados, intereses de mora y sanción (si hay lugar) correspondientes._x000a_- Recibo de código de barras a través del aplicativo de Tesorera Distrital de conceptos varios._x000a_- Recibo de consignación y oficio o memorando enviado a la Dirección de contratación._x000a_- Registro en el aplicativo contable._x000a__x000a__x000a__x000a__x000a_- Mapa de riesgo  Gestión Financiera, actualizado."/>
    <d v="2020-07-01T00:00:00"/>
    <s v="Identificación del riesgo_x000a_Análisis antes de controles_x000a_Análisis de controles_x000a_Análisis después de controles_x000a_Tratamiento del riesgo"/>
    <s v="Nuevo riesgo identificado."/>
    <d v="2020-12-02T00:00:00"/>
    <s v="_x000a_Análisis antes de controles_x000a__x000a__x000a_Tratamiento del riesgo"/>
    <s v="Se incluyen soportes para la probabilidad establecida, producto de las auditorías, los seguimientos y la retroalimentación._x000a_Se reprograma la fecha de terminación para la acción de tratamiento."/>
    <d v="2021-02-18T00:00:00"/>
    <s v="Identificación del riesgo_x000a__x000a__x000a__x000a_Tratamiento del riesgo"/>
    <s v="Se ajusto la acción de proyectos de inversión respecto a la situación vigente_x000a_Se reprogramaron las actividades asociadas a la acción preventiva # 30"/>
    <d v="2021-05-03T00:00:00"/>
    <s v="_x000a__x000a__x000a__x000a_Tratamiento del riesgo"/>
    <s v="Se reprogramaron las actividades asociadas a la acción preventiva #30"/>
    <d v="2021-07-15T00:00:00"/>
    <s v="_x000a__x000a__x000a__x000a_Tratamiento del riesgo"/>
    <s v="Se reprogramaron las actividades asociadas a la acción preventiva #30"/>
    <d v="2021-09-10T00:00:00"/>
    <s v="_x000a__x000a__x000a_Análisis después de controles_x000a_Tratamiento del riesgo"/>
    <s v="Se reprogramaron las actividades asociadas a la acción preventiva #30_x000a_Se ajustaron todas las actividades de control de acuerdo con la modificación realizada en el  procedimiento   2211400-PR-333 Gestión de pagos versión 06"/>
    <d v="2021-12-02T00:00:00"/>
    <s v="Identificación del riesgo_x000a_Análisis antes de controles_x000a_Análisis de controles_x000a_Análisis después de controles_x000a_Tratamiento del riesgo"/>
    <s v="_x000a_Se actualiza el contexto de la gestión del proceso_x000a_Se ajusta la descripción del riesgo, dejándola mas clara y precisa_x000a_Se define la probabilidad por exposición._x000a_Se ajustó la calificación del impacto._x000a_Se ajustó la redacción y evaluación de los controles según los criterios definidos._x000a_Se incluyeron los controles correctivos._x000a_Se ajustaron las acciones de contingencia."/>
    <d v="2022-12-12T00:00:00"/>
    <s v="Identificación del riesgo_x000a__x000a__x000a__x000a_Tratamiento del riesgo"/>
    <s v="Se ajusta el objetivo, el alcance del proceso y se establece una acción de tratamiento"/>
    <s v=""/>
    <s v="_x000a__x000a__x000a__x000a_"/>
    <s v=""/>
    <s v=""/>
    <s v="_x000a__x000a__x000a__x000a_"/>
    <s v=""/>
    <s v=""/>
    <s v="_x000a__x000a__x000a__x000a_"/>
    <s v=""/>
    <s v=""/>
    <s v="_x000a__x000a__x000a__x000a_"/>
    <s v=""/>
    <s v="Subdirección Financiera"/>
    <n v="8"/>
    <x v="7"/>
  </r>
  <r>
    <s v="Gestión Financiera"/>
    <s v="Gestionar las operaciones financieras con cargo al presupuesto asignado a la entidad, a través del registro de las operaciones económicas en contabilidad para garantizar la elaboración y reporte de los estados financieros a los entes de control en forma comprensible, relevante y confiable, para que sean consultados por los ciudadanos y por los interesados en la información financiera."/>
    <s v="Inicia con la formulación del anteproyecto presupuestal y la apropiación inicial del presupuesto, continúa con el registro y el control de las operaciones económicas durante la vigencia, termina con la elaboración y presentación de los Estados Financieros y de la rendición de cuentas ante organismos de control."/>
    <s v="Subdirector(a) Financiero(a)"/>
    <s v="Apoyo"/>
    <s v="Registrar la gestión contable"/>
    <n v="170"/>
    <s v="EYADP-C012"/>
    <s v="Posibilidad de afectación reputacional por  hallazgos y sanciones impuestas por órganos de control, debido a uso indebido de información privilegiada para el inadecuado registro de los hechos económicos, con el fin de obtener beneficios propios o de terceros  "/>
    <x v="0"/>
    <s v="Ejecución y administración de procesos"/>
    <s v="Sí"/>
    <s v="- Conflicto de interés._x000a_- No se tienen establecidos controles adecuados para el tratamiento de la información sobre los hechos económicos._x000a_- Los funcionarios no son conscientes de los efectos legales y disciplinarios que podría tener la presentación de conductas dudosas._x000a_- Información de entrada manipulada para registrar los hechos económicos._x000a_- Interpretación inadecuada de la normatividad relacionada con las política contables, para favorecer intereses propios o particulares._x000a__x000a__x000a__x000a__x000a_"/>
    <s v="- Presiones o motivaciones individuales, sociales o colectivas que inciten a realizar conductas contrarias al deber ser._x000a__x000a__x000a__x000a__x000a__x000a__x000a__x000a__x000a_"/>
    <s v="- Perjuicio de la imagen institucional a nivel distrital._x000a_- Sanciones legales y disciplinarias._x000a_- Hallazgos por parte de órganos de control._x000a_- No fenecimiento de la cuenta._x000a_- Registro de hechos económicos no fidedigno._x000a_- Reproceso de actividades para el registro de hechos económicos._x000a_- Estados financieros no razonables._x000a__x000a__x000a_"/>
    <s v="7. Mejorar la oportunidad en la ejecución de los recursos, a través del fortalecimiento de una cultura financiera, para lograr una gestión pública efectiva."/>
    <s v="- -- Ningún trámite y/o procedimiento administrativo_x000a__x000a_"/>
    <s v="- Direccionamiento Estratégico_x000a_- Gestión de Recursos Físicos_x000a_- Gestión Estratégica de Talento Humano_x000a_- Contratación_x000a_"/>
    <s v="Sin asociación"/>
    <s v="- No aplica_x000a__x000a__x000a__x000a_"/>
    <s v="Muy baja (1)"/>
    <n v="0.2"/>
    <s v="Moderado (3)"/>
    <s v="Menor (2)"/>
    <s v="Mayor (4)"/>
    <s v="Moderado (3)"/>
    <s v="Menor (2)"/>
    <s v="Menor (2)"/>
    <s v="Catastrófico (5)"/>
    <n v="1"/>
    <s v="Extremo"/>
    <s v="El proceso estima que el riesgo se ubica en una zona extrema, debido a que los controles establecidos son los adecuados y la calificación de los criterios es satisfactoria, ubicando el riesgo en la escala de probabilidad mas baja, y ante su materialización, podrían disminuirse los efectos, aplicando las acciones de contingencia, sin embargo, el impacto no disminuye en riesgos de corrupción."/>
    <s v="- 1 El procedimiento de Gestión Contable 2211400-PR-025 indica que el Profesional de la Subdirección Financiera, autorizado(a) por el Subdirector Financiero, mensualmente verifica que la información entregada por las dependencias a través de los diferentes sistemas de información como: SIPRES, PERNO, SIPROJWEB, SAI/SAE, SICO, FACTURACION, o a través de comunicaciones oficiales como: Correos electrónicos y/o memorandos, cumpla con lo establecido en las normas contables, así:_x000a_1. Que la información remitida este completa, no esté duplicada y corresponda con el mes de reporte._x000a_2. Que estén liquidados correctamente los impuestos._x000a_3. Los consecutivos deben ser secuenciales en los diferentes aplicativos._x000a_4. Las cuentas contables deben estar de acuerdo con la naturaleza de la operación económica._x000a_5. Los saldos de las cuentas por cobrar de incapacidades estén debidamente conciliados._x000a_Adicionalmente, recibe información de la Secretaría Distrital de Hacienda - Dirección Distrital de Tesorería para ser analizada y conciliada (Gastos de Inversión, de Funcionamiento e ingresos). La(s) fuente(s) de información utilizadas es(son) la información entregada por las dependencias a través de los diferentes sistemas de   información como:  SIPRES, PERNO, SIPROJWEB, SAI/SAE, SICO, FACTURACION, o a través de comunicaciones oficiales como:   Correos electrónicos y/o memorandos. En caso de evidenciar observaciones, desviaciones o diferencias, solicita a la dependencia responsable los ajustes necesarios a través de correo electrónico o memorando electrónico. De lo contrario, el  Profesional envía el correo electrónico manifestando la conformidad de la información entregada por las dependencias._x000a_- 2 El procedimiento de Gestión Contable 2211400-PR-025 indica que el Profesional de la Subdirección Financiera, autorizado(a) por el Subdirector Financiero, mensualmente verifica la información financiera recibida por las dependencias que se involucran en el proceso contable, teniendo en cuenta:_x000a_a. La norma y doctrina contable vigente._x000a_b. Las políticas contables de la entidad._x000a_c. La información financiera debe estar actualizada en los aplicativos.. La(s) fuente(s) de información utilizadas es(son) la información financiera recibida por las dependencias que se involucran en el proceso contable. En caso de evidenciar observaciones, desviaciones o diferencias, envía a la dependencia correspondiente un correo electrónico para realizar los ajustes necesarios. De lo contrario, el Profesional envía el correo electrónico de aprobación de la información recibida  a  las dependencias._x000a_- 3 El procedimiento de Gestión Contable 2211400-PR-025 indica que el Profesional Especializado de la Subdirección Financiera (Contador), autorizado(a) por el Subdirector Financiero, mensualmente verifica la coherencia y razonabilidad de los saldos contables presentados en el balance de prueba, y revisa el comparativo de las cifras contra el mismo periodo del año inmediatamente anterior, analizando la afectación de las cuentas conforme al marco normativo contable vigente. La(s) fuente(s) de información utilizadas es(son) los saldos contables presentados en el balance de prueba, y los correspondientes al año anterior. En caso de evidenciar observaciones, desviaciones o diferencias, se informa a través de correo electrónico al profesional de la Subdirección Financiera. De lo contrario, el profesional con funciones de Contador da Vo. Bo. al Balance de prueba  ._x000a_- 4 El procedimiento de Gestión Contable 2211400-PR-025 indica que el Profesional Especializado de la Subdirección Financiera (Contador), autorizado(a) por el Subdirector Financiero, mensualmente revisa y verifica que los estados financieros cumplan con los lineamientos de la Dirección Distrital de Contabilidad de la Secretaría Distrital de Hacienda. La(s) fuente(s) de información utilizadas es(son) los estados financieros. En caso de evidenciar observaciones, desviaciones o diferencias, devuelve por correo electrónico para las correcciones a que haya lugar. De lo contrario, el profesional elabora y presenta los documentos que son gestionados por parte del Contador  con el(la) Director(a) Administrativo y Financiero con firma del(de la) Secretario(a) General (Estado de situación financiera, Estado de resultados, CGN2015_001 Saldos y movimientos. EXT. Contaduría General de la Nación, GN2015_002 Operaciones recíprocas. EXT. Contaduría General de la Nación y CGN_2016_01 Variaciones trimestrales significativas. EXT. Contaduría General de la Nación) ._x000a_- 5 El procedimiento Gestión Contable 2211400-PR-025 indica que el Profesional Especializado de la Subdirección Financiera (Contador), autorizado(a) por el Subdirector Financiero, mensualmente verifica la coherencia y razonabilidad de los saldos contables presentados en el balance de prueba, y revisa el comparativo de las cifras contra el mismo periodo del año inmediatamente anterior, analizando la afectación de las cuentas conforme al marco normativo contable vigente. La(s) fuente(s) de información utilizadas es(son) los saldos contables presentados en el balance de prueba, y los correspondientes al año anterior. En caso de evidenciar observaciones, desviaciones o diferencias, se informa a través de correo electrónico al profesional de la Subdirección Financiera. De lo contrario, el profesional con funciones de Contador da Vo. Bo. al Balance de prueba  ._x000a__x000a__x000a__x000a__x000a__x000a__x000a__x000a__x000a__x000a__x000a__x000a__x000a__x000a__x000a_"/>
    <s v="- Documentado_x000a_- Documentado_x000a_- Documentado_x000a_- Documentado_x000a_- Documentado_x000a__x000a__x000a__x000a__x000a__x000a__x000a__x000a__x000a__x000a__x000a__x000a__x000a__x000a__x000a_"/>
    <s v="- Continua_x000a_- Continua_x000a_- Continua_x000a_- Continua_x000a_- Continua_x000a__x000a__x000a__x000a__x000a__x000a__x000a__x000a__x000a__x000a__x000a__x000a__x000a__x000a__x000a_"/>
    <s v="- Con registro_x000a_- Con registro_x000a_- Con registro_x000a_- Con registro_x000a_- Con registro_x000a__x000a__x000a__x000a__x000a__x000a__x000a__x000a__x000a__x000a__x000a__x000a__x000a__x000a__x000a_"/>
    <s v="- Preventivo_x000a_- Preventivo_x000a_- Preventivo_x000a_- Preventivo_x000a_- Detectivo_x000a__x000a__x000a__x000a__x000a__x000a__x000a__x000a__x000a__x000a__x000a__x000a__x000a__x000a__x000a_"/>
    <s v="25%_x000a_25%_x000a_25%_x000a_25%_x000a_15%_x000a__x000a__x000a__x000a__x000a__x000a__x000a__x000a__x000a__x000a__x000a__x000a__x000a__x000a__x000a_"/>
    <s v="- Manual_x000a_- Manual_x000a_- Manual_x000a_- Manual_x000a_- Manual_x000a__x000a__x000a__x000a__x000a__x000a__x000a__x000a__x000a__x000a__x000a__x000a__x000a__x000a__x000a_"/>
    <s v="15%_x000a_15%_x000a_15%_x000a_15%_x000a_15%_x000a__x000a__x000a__x000a__x000a__x000a__x000a__x000a__x000a__x000a__x000a__x000a__x000a__x000a__x000a_"/>
    <s v="40%_x000a_40%_x000a_40%_x000a_40%_x000a_30%_x000a__x000a__x000a__x000a__x000a__x000a__x000a__x000a__x000a__x000a__x000a__x000a__x000a__x000a__x000a_"/>
    <s v="- 1 El mapa de riesgos del proceso de Gestión Financiera indica que el equipo operativo del proceso de Gestión Financiera, autorizado(a) por subdirector financiero, cada vez que se identifique la materialización del riesgo realiza los ajustes correspondientes al registro contable indebido, o complementa la información que corresponda a los hechos reales.._x000a_- 2 El mapa de riesgos del proceso de Gestión Financiera indica que el equipo operativo del proceso de Gestión Financiera, autorizado(a) por subdirector financiero, cada vez que se identifique la materialización del riesgo reporta el registro contable para el siguiente periodo.._x000a__x000a__x000a__x000a__x000a__x000a__x000a__x000a_"/>
    <s v="- Documentado_x000a_- Documentado_x000a__x000a__x000a__x000a__x000a__x000a__x000a__x000a_"/>
    <s v="- Continua_x000a_- Continua_x000a__x000a__x000a__x000a__x000a__x000a__x000a__x000a_"/>
    <s v="- Con registro_x000a_- Con registro_x000a__x000a__x000a__x000a__x000a__x000a__x000a__x000a_"/>
    <s v="- Correctivo_x000a_- Correctivo_x000a__x000a__x000a__x000a__x000a__x000a__x000a__x000a_"/>
    <s v="10%_x000a_10%_x000a__x000a__x000a__x000a__x000a__x000a__x000a__x000a_"/>
    <s v="- Manual_x000a_- Manual_x000a__x000a__x000a__x000a__x000a__x000a__x000a__x000a_"/>
    <s v="15%_x000a_15%_x000a__x000a__x000a__x000a__x000a__x000a__x000a__x000a_"/>
    <s v="25%_x000a_25%_x000a__x000a__x000a__x000a__x000a__x000a__x000a__x000a_"/>
    <s v="Muy baja (1)"/>
    <n v="1.8143999999999997E-2"/>
    <s v="Catastrófico (5)"/>
    <n v="1"/>
    <s v="Extremo"/>
    <s v="El proceso estima que el riesgo se ubica en una zona extrema, debido a que los controles establecidos son los adecuados y la calificación de los criterios es satisfactoria, ubicando el riesgo en la escala de probabilidad mas baja, y ante su materialización, podrían disminuirse los efectos, aplicando las acciones de contingencia, sin embargo, el impacto no disminuye en riesgos de corrupción."/>
    <s v="Reducir"/>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 PA230-014-534 Realizar un análisis de la ejecución del trámite relacionado con  la gestión de pagos, con el propósito de  encontrar duplicidades con la gestión de pagos y así poder optimizar su ejecución_x000a__x000a__x000a__x000a__x000a__x000a__x000a__x000a__x000a__x000a_________________x000a__x000a__x000a__x000a__x000a__x000a__x000a__x000a__x000a__x000a__x000a_"/>
    <s v="- Subdirector Financiero_x000a__x000a__x000a__x000a__x000a__x000a__x000a__x000a__x000a__x000a_________________x000a__x000a__x000a__x000a__x000a__x000a__x000a__x000a__x000a__x000a__x000a_"/>
    <s v="- Documento con el análisis de la optimización de la gestión de pagos_x000a__x000a__x000a__x000a__x000a__x000a__x000a__x000a__x000a__x000a_________________x000a__x000a__x000a__x000a__x000a__x000a__x000a__x000a__x000a__x000a__x000a_"/>
    <s v="01/03/2023_x000a__x000a__x000a__x000a__x000a__x000a__x000a__x000a__x000a__x000a_________________x000a__x000a__x000a__x000a__x000a__x000a__x000a__x000a__x000a__x000a__x000a_"/>
    <s v="30/04/2023_x000a__x000a__x000a__x000a__x000a__x000a__x000a__x000a__x000a__x000a_________________x000a__x000a__x000a__x000a__x000a__x000a__x000a__x000a__x000a__x000a__x000a_"/>
    <s v="- Reportar el presunto hecho de Posibilidad de afectación reputacional por  hallazgos y sanciones impuestas por órganos de control, debido a uso indebido de información privilegiada para el inadecuado registro de los hechos económicos, con el fin de obtener beneficios propios o de terceros   al operador disciplinario, y a la Oficina Asesora de Planeación en el informe de monitoreo en caso que tenga fallo._x000a_- Realizar los ajustes correspondientes al registro contable indebido, o complementar la información que corresponda a los hechos reales._x000a_- Reportar el registro contable para el siguiente periodo._x000a__x000a__x000a__x000a__x000a__x000a__x000a_- Actualizar el mapa de riesgos Gestión Financiera"/>
    <s v="- Subdirector(a) Financiero(a)_x000a_- Profesional de la Subdirección Financiera_x000a_- Profesional de la Subdirección Financiera_x000a__x000a__x000a__x000a__x000a__x000a__x000a_- Subdirector(a) Financiero(a)"/>
    <s v="- Notificación realizada del presunto hecho de Posibilidad de afectación reputacional por  hallazgos y sanciones impuestas por órganos de control, debido a uso indebido de información privilegiada para el inadecuado registro de los hechos económicos, con el fin de obtener beneficios propios o de terceros   al operador disciplinario, y reporte de monitoreo a la Oficina Asesora de Planeación en caso que el riesgo tenga fallo definitivo._x000a_- Registro contable ajustado en LIMAY._x000a_- Comprobante de contabilidad._x000a__x000a__x000a__x000a__x000a__x000a__x000a_- Mapa de riesgo  Gestión Financiera, actualizado."/>
    <d v="2020-07-01T00:00:00"/>
    <s v="Identificación del riesgo_x000a_Análisis antes de controles_x000a_Análisis de controles_x000a_Análisis después de controles_x000a_Tratamiento del riesgo"/>
    <s v="Nuevo riesgo identificado."/>
    <d v="2020-12-02T00:00:00"/>
    <s v="_x000a_Análisis antes de controles_x000a__x000a__x000a_Tratamiento del riesgo"/>
    <s v="Se incluyen soportes para la probabilidad establecida, producto de las auditorías, los seguimientos y la retroalimentación._x000a_Se reprograma la fecha de terminación para la acción de tratamiento."/>
    <d v="2021-02-18T00:00:00"/>
    <s v="Identificación del riesgo_x000a__x000a__x000a__x000a_Tratamiento del riesgo"/>
    <s v="Se ajusto la acción de proyectos de inversión respecto a la situación vigente_x000a_Se reprogramaron las actividades asociadas a la acción preventiva # 31"/>
    <d v="2021-04-29T00:00:00"/>
    <s v="_x000a__x000a__x000a__x000a_Tratamiento del riesgo"/>
    <s v="Se reprogramaron las actividades asociadas a las acciones preventivas # 44 y #26"/>
    <d v="2021-05-03T00:00:00"/>
    <s v="_x000a__x000a__x000a__x000a_Tratamiento del riesgo"/>
    <s v="Se reprogramaron las actividades asociadas a la acción preventiva #31"/>
    <d v="2021-07-15T00:00:00"/>
    <s v="_x000a__x000a__x000a__x000a_Tratamiento del riesgo"/>
    <s v=" Se reprogramaron las actividades asociadas a la acción preventiva #31"/>
    <d v="2021-09-10T00:00:00"/>
    <s v="_x000a__x000a__x000a_Análisis después de controles_x000a_Tratamiento del riesgo"/>
    <s v="Se reprogramaron las actividades asociadas a la acción preventiva #31_x000a_Se ajustaron todas las actividades de control de acuerdo con la modificación realizada en el  procedimiento  Gestión Contable 2211400-PR-025   con versión 16"/>
    <d v="2021-12-02T00:00:00"/>
    <s v="Identificación del riesgo_x000a_Análisis antes de controles_x000a_Análisis de controles_x000a_Análisis después de controles_x000a_Tratamiento del riesgo"/>
    <s v="Se actualiza el contexto de la gestión del proceso_x000a_Se ajusta la descripción del riesgo, dejándola mas clara y precisa_x000a_Se define la probabilidad por exposición._x000a_Se ajustó la calificación del impacto._x000a_Se ajustó la redacción y evaluación de los controles según los criterios definidos._x000a_Se incluyeron los controles correctivos._x000a_Se ajustaron las acciones de contingencia."/>
    <d v="2022-12-12T00:00:00"/>
    <s v="Identificación del riesgo_x000a__x000a__x000a__x000a_Tratamiento del riesgo"/>
    <s v="Se ajusta el objetivo y el alcance del proceso y se establece una acción de tratamiento"/>
    <s v=""/>
    <s v="_x000a__x000a__x000a__x000a_"/>
    <s v=""/>
    <s v=""/>
    <s v="_x000a__x000a__x000a__x000a_"/>
    <s v=""/>
    <s v=""/>
    <s v="_x000a__x000a__x000a__x000a_"/>
    <s v=""/>
    <s v="Subdirección Financiera"/>
    <n v="6"/>
    <x v="7"/>
  </r>
  <r>
    <s v="Gestión Jurídica"/>
    <s v="Asesorar y representar jurídicamente a la Secretaria General de la Alcaldía Mayor Bogotá D.C. mediante el análisis, trámite, defensa y solución de asuntos de carácter jurídico con el fin de solucionar los asuntos de carácter jurídico que surjan en el desarrollo de las funciones."/>
    <s v="Inicia con la identificación de las necesidades jurídicas de la Secretaria General, continúa con la emisión de conceptos jurídicos, la defensa extrajudicial y judicial, la elaboración o revisión de actos administrativos, la emisión de comentarios a los proyectos de Acuerdo y de Ley y la gestión de cobro persuasivo, termina con la verificación, seguimiento y mejoramiento del proceso. "/>
    <s v="Jefe de Oficina Jurídica"/>
    <s v="Apoyo"/>
    <s v="Gestionar la defensa judicial y extrajudicial de la Secretaría General"/>
    <n v="175"/>
    <s v="FI-C026"/>
    <s v="Posibilidad de afectación económica (o presupuestal) por interposición de reclamaciones,  solicitudes de conciliación, demandas y/o decisiones judiciales adversas a los interés de la Entidad, debido a acción u omisión durante la preparación y ejecución de los actos de defensa para favorecer intereses propios o de terceros"/>
    <x v="0"/>
    <s v="Fraude interno"/>
    <s v="No"/>
    <s v="- Disposición y consulta de la normatividad, falta un normograma integral con  la totalidad y clasificación de las normas _x000a_- Confusión entre normas y directrices a nivel institucional como Secretaría General y directrices a nivel Distrital_x000a_- Posible configuración de Conflicto de Interés entre el apoderado de la Secretaría General y los demandantes_x000a__x000a__x000a__x000a__x000a__x000a__x000a_"/>
    <s v="- Constante actualización de directrices Nacionales y Distritales que no surten suficientes procesos de socialización. _x000a_- Falta de recursos que podría darse por los recortes presupuestales, humanos y técnicos que influirían directamente en la no sostenibilidad en el tiempo de los programas e iniciativas de los proyectos de inversión y en los servicios que presta al Secretaría General en el Distrito; especialmente en la comunicación que tiene la ciudadanía con la administración, evitando que sea competente. _x000a__x000a__x000a__x000a__x000a__x000a__x000a__x000a_"/>
    <s v="- Eventos que afecten la situación jurídica de la organización debido al  incumplimiento o desacato de la normatividad legal que constituirían detrimento patrimonial por pago de condenas_x000a_- Adelantar Planes de Acción en le marco de la Política de Prevención del Daño Antijurídico y análisis de impacto litigioso_x000a_- Afectación reputacional por decisiones adversas que identificaron acciones u omisiones de funcionarios y/o colaboradores de la Entidad_x000a_- Hallazgos por parte de los Entes de Control_x000a__x000a__x000a__x000a__x000a__x000a_"/>
    <s v="3. Consolidar una gestión pública eficiente, a través del desarrollo de capacidades institucionales, para contribuir a la generación de valor público."/>
    <s v="- -- Ningún trámite y/o procedimiento administrativo_x000a__x000a_"/>
    <s v="- Todos los procesos en el Sistema de Gestión de Calidad_x000a__x000a__x000a__x000a_"/>
    <s v="Sin asociación"/>
    <s v="- No aplica_x000a__x000a__x000a__x000a_"/>
    <s v="Muy baja (1)"/>
    <n v="0.2"/>
    <s v="Leve (1)"/>
    <s v="Leve (1)"/>
    <s v="Leve (1)"/>
    <s v="Leve (1)"/>
    <s v="Leve (1)"/>
    <s v="Leve (1)"/>
    <s v="Moderado (3)"/>
    <n v="0.6"/>
    <s v="Moderado"/>
    <s v="La probabilidad de riesgo se ubica en zona Muy baja, teniendo en cuenta que el riesgo no se materializó durante los últimos 4 años. El impacto es moderado de acuerdo al resultado obtenido de diligenciar la encuesta."/>
    <s v="- 1 El procedimiento 4203000-PR-355 &quot;gestión jurídica para la defensa de los intereses de la secretaría general&quot; (actividad No. 2) indica que el apoderado de la Entidad, autorizado(a) por el Decreto 1069 de 2015, cada vez que se requiera registrar en el  expediente físico y en el Sistema de Información de Procesos Judiciales &quot;SIPROJ&quot;, elabora ficha de análisis e informa al área técnica la solicitud de conciliación, analiza si la solicitud de conciliación cumple con los requisitos.. La(s) fuente(s) de información utilizadas es(son) solicitud de conciliación. En caso de evidenciar observaciones, desviaciones o diferencias, requiere informe técnico al área en la cual se causaron los hechos que originan la solicitud de conciliación. De lo contrario, registra en expediente físico y en el sistema de información de procesos judiciales “SIPROJ”, elabora la ficha de análisis e informa al área técnica la solicitud de conciliación.._x000a_- 2 El procedimiento 4203000-PR-355 &quot;gestión jurídica para la defensa de los intereses de la secretaría general&quot; (actividad No.6) indica que el Comité de Conciliación, autorizado(a) por el Decreto 1069 de 2015, cada vez que se requiera estudiar y evaluar el análisis de procedencia de la conciliación. Estudia y evalúa  la causa generadora del conflicto; el índice de condenas en asuntos análogos; y las deficiencias en las actuaciones administrativas de las entidades, así como la proyección de la defensa realizada por el apoderado, con el objeto de proponer correctivos y determinar la procedencia o no de la conciliación y analiza la procedencia de interponer demanda, medio de control o acción judicial adecuada para restablecer el patrimonio público distrital o, si la fuente es un delito, la posibilidad de constituirse como víctima en el proceso penal para buscar reparación, verdad y justicia. (Decreto Distrital 556 de 2021, art. 14.2). . La(s) fuente(s) de información utilizadas es(son) Acta de Comité de Conciliación. . En caso de evidenciar observaciones, desviaciones o diferencias, se debe complementar el análisis y volver a exponer en una nueva sesión del comité de conciliación.. De lo contrario, continua con el procedimiento._x000a_- 3 El procedimiento 4203000-PR-355 &quot;gestión jurídica para la defensa de los intereses de la secretaría general&quot; (actividad No. 36) indica que el Comité de Conciliación, autorizado(a) por el Decreto 1069 de 2015, cada vez que se requiera estudia y evalúa la procedencia de la acción de repetición, adicionalmente, la causa generadora de la condena; el índice de condenas en asuntos análogos; y las deficiencias en las actuaciones administrativas de la entidad y/o de la defensa judicial (Decreto Único de Justicia, art. 2.2.4.3.1.2.5, núm. 6°). . La(s) fuente(s) de información utilizadas es(son) el expediente físico o digital. En caso de evidenciar observaciones, desviaciones o diferencias, se debe complementar el análisis y volver a exponer en una nueva sesión del comité de conciliación. De lo contrario, continua con el procedimiento.._x000a_- 4 El procedimiento 4203000-PR-355 &quot;Gestión jurídica para la defensa de los intereses de la secretaría general&quot; actividad No. 39) indica que  la Secretaría Técnica del Comité del Conciliación, autorizado(a) por Decreto 1069 de 2015, cada seis meses   prepara el informe diligenciando semestralmente el AUTODIAGNÓSTICO DE GESTIÓN - POLÍTICA DEFENSA JURÍDICA, para la cual descarga el formulario actualizado de la página de la función pública, determina si se cumple con los términos en cada uno de los ítems (ver protocolo para la Gestión de los Comités de Conciliación), establece las actividades de mejoramiento continuo y tendrá en cuenta las decisiones adoptadas en el Comité, así mismo, en el informe se presenta análisis del seguimiento y evaluación de la Política de Prevención del Daño Antijurídico. . La(s) fuente(s) de información utilizadas es(son) acta de Comité de Conciliación. En caso de evidenciar observaciones, desviaciones o diferencias, se complementa conforme lo requieran los miembros del Comité y se vuelve a presentar. De lo contrario, remite el informe al Secretario(a) General de la Alcaldía._x000a_._x000a__x000a__x000a__x000a__x000a__x000a__x000a__x000a__x000a__x000a__x000a__x000a__x000a__x000a__x000a__x000a_"/>
    <s v="- Documentado_x000a_- Documentado_x000a_- Documentado_x000a_- Documentado_x000a__x000a__x000a__x000a__x000a__x000a__x000a__x000a__x000a__x000a__x000a__x000a__x000a__x000a__x000a__x000a_"/>
    <s v="- Continua_x000a_- Continua_x000a_- Continua_x000a_- Continua_x000a__x000a__x000a__x000a__x000a__x000a__x000a__x000a__x000a__x000a__x000a__x000a__x000a__x000a__x000a__x000a_"/>
    <s v="- Con registro_x000a_- Con registro_x000a_- Con registro_x000a_- Con registro_x000a__x000a__x000a__x000a__x000a__x000a__x000a__x000a__x000a__x000a__x000a__x000a__x000a__x000a__x000a__x000a_"/>
    <s v="- Preventivo_x000a_- Preventivo_x000a_- Preventivo_x000a_- Detectivo_x000a__x000a__x000a__x000a__x000a__x000a__x000a__x000a__x000a__x000a__x000a__x000a__x000a__x000a__x000a__x000a_"/>
    <s v="25%_x000a_25%_x000a_25%_x000a_15%_x000a__x000a__x000a__x000a__x000a__x000a__x000a__x000a__x000a__x000a__x000a__x000a__x000a__x000a__x000a__x000a_"/>
    <s v="- Manual_x000a_- Manual_x000a_- Manual_x000a_- Manual_x000a__x000a__x000a__x000a__x000a__x000a__x000a__x000a__x000a__x000a__x000a__x000a__x000a__x000a__x000a__x000a_"/>
    <s v="15%_x000a_15%_x000a_15%_x000a_15%_x000a__x000a__x000a__x000a__x000a__x000a__x000a__x000a__x000a__x000a__x000a__x000a__x000a__x000a__x000a__x000a_"/>
    <s v="40%_x000a_40%_x000a_40%_x000a_30%_x000a__x000a__x000a__x000a__x000a__x000a__x000a__x000a__x000a__x000a__x000a__x000a__x000a__x000a__x000a__x000a_"/>
    <s v="- 1 El mapa de riesgos del proceso Gestión Jurídica indica que el Comité de Conciliación, autorizado(a) por el Decreto 1069 de 2015, cada vez que se identifique la materialización del riesgo estudia, evalúa y analiza el caso concreto, en esta instancia se evidenciará las causas que originaron la condena, si el apoderado preparó adecuada defensa y si el área técnica aportó elementos para el ejercicio de defensa, según las consideraciones del operador judicial, lo cual se consigna en el acta de Comité de Conciliación._x000a_- 2 El mapa de riesgos del proceso Gestión Jurídica indica que el Comité de Conciliación, autorizado(a) por el Decreto 1069 de 2015, cada vez que se identifique la materialización del riesgo estudia, evalúa y analiza el caso, realiza recomendaciones para prevenir la recurrencia de la causa que originó el proceso o la sentencia lo cual se consigna en el acta de Comité de Conciliación._x000a__x000a__x000a__x000a__x000a__x000a__x000a__x000a_"/>
    <s v="- Documentado_x000a_- Documentado_x000a__x000a__x000a__x000a__x000a__x000a__x000a__x000a_"/>
    <s v="- Continua_x000a_- Continua_x000a__x000a__x000a__x000a__x000a__x000a__x000a__x000a_"/>
    <s v="- Con registro_x000a_- Con registro_x000a__x000a__x000a__x000a__x000a__x000a__x000a__x000a_"/>
    <s v="- Correctivo_x000a_- Correctivo_x000a__x000a__x000a__x000a__x000a__x000a__x000a__x000a_"/>
    <s v="10%_x000a_10%_x000a__x000a__x000a__x000a__x000a__x000a__x000a__x000a_"/>
    <s v="- Manual_x000a_- Manual_x000a__x000a__x000a__x000a__x000a__x000a__x000a__x000a_"/>
    <s v="15%_x000a_15%_x000a__x000a__x000a__x000a__x000a__x000a__x000a__x000a_"/>
    <s v="25%_x000a_25%_x000a__x000a__x000a__x000a__x000a__x000a__x000a__x000a_"/>
    <s v="Muy baja (1)"/>
    <n v="3.0239999999999996E-2"/>
    <s v="Moderado (3)"/>
    <n v="0.6"/>
    <s v="Moderado"/>
    <s v="El resultado de la probabilidad es Muy baja, dado que el riesgo no se ha materializado y se tienen 4 controles preventivos. Es impacto es leve ya que se dispone de 3 controles correctivos para disminuir la calificación."/>
    <s v="Reducir"/>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 PA230-009-528 Verificar que los contratistas y funcionarios públicos responsables de ejercer la defensa judicial de la Entidad, diligencien y registren en SIDEAP el formato de publicación y divulgación proactiva de la Declaración de Bienes y Rentas, Registro de Conflicto de Interés y Declaración del Impuesto sobre la Renta y Complementarios. Ley 2013 del 30 de diciembre de 2019, en el cual de manera expresa señalen que en ejecución de sus actividades no presentan conflicto de intereses._x000a_- PA230-009-529 Realizar durante el Comité de Conciliación el estudio, evaluación y análisis de las conciliaciones, procesos y laudos arbitrales que fueron de conocimiento de dicho Comité._x000a__x000a__x000a__x000a__x000a__x000a__x000a__x000a__x000a_________________x000a__x000a__x000a__x000a__x000a__x000a__x000a__x000a__x000a__x000a__x000a_"/>
    <s v="- Jefe de Oficina Jurídica _x000a_- Comité de Conciliación. _x000a__x000a__x000a__x000a__x000a__x000a__x000a__x000a__x000a_________________x000a__x000a__x000a__x000a__x000a__x000a__x000a__x000a__x000a__x000a__x000a_"/>
    <s v="- Formatos de publicación y divulgación proactiva de la Declaración de Bienes y Rentas, Registro de Conflicto de Interés y Declaración del Impuesto sobre la Renta y Complementarios. Ley 2013 del 30 de diciembre de 2019, registrados en SIDEAP_x000a_- Recomendaciones del Comité de Conciliación - Informe de Gestión del Comité de Conciliación_x000a__x000a__x000a__x000a__x000a__x000a__x000a__x000a__x000a_________________x000a__x000a__x000a__x000a__x000a__x000a__x000a__x000a__x000a__x000a__x000a_"/>
    <s v="01/03/2023_x000a_15/02/2023_x000a__x000a__x000a__x000a__x000a__x000a__x000a__x000a__x000a_________________x000a__x000a__x000a__x000a__x000a__x000a__x000a__x000a__x000a__x000a__x000a_"/>
    <s v="28/04/2023_x000a_31/12/2023_x000a__x000a__x000a__x000a__x000a__x000a__x000a__x000a__x000a_________________x000a__x000a__x000a__x000a__x000a__x000a__x000a__x000a__x000a__x000a__x000a_"/>
    <s v="- Reportar el presunto hecho de Posibilidad de afectación económica (o presupuestal) por interposición de reclamaciones,  solicitudes de conciliación, demandas y/o decisiones judiciales adversas a los interés de la Entidad, debido a acción u omisión durante la preparación y ejecución de los actos de defensa para favorecer intereses propios o de terceros al operador disciplinario, y a la Oficina Asesora de Planeación en el informe de monitoreo en caso que tenga fallo._x000a_- Estudia, evalúa y analiza el caso concreto, en esta instancia se evidenciará las causas que originaron la condena, si el apoderado preparó adecuada defensa y si el área técnica aportó elementos para el ejercicio de defensa, según las consideraciones del operador judicial, lo cual se consigna en el acta de Comité de Conciliación_x000a_- Estudia, evalúa y analiza el caso, realiza recomendaciones para prevenir la recurrencia de la causa que originó el proceso o la sentencia lo cual se consigna en el acta de Comité de Conciliación_x000a__x000a__x000a__x000a__x000a__x000a__x000a_- Actualizar el mapa de riesgos Gestión Jurídica"/>
    <s v="- Jefe de Oficina Jurídica_x000a_- Comité de Conciliación_x000a_- Comité de Conciliación_x000a__x000a__x000a__x000a__x000a__x000a__x000a_- Jefe de Oficina Jurídica"/>
    <s v="- Notificación realizada del presunto hecho de Posibilidad de afectación económica (o presupuestal) por interposición de reclamaciones,  solicitudes de conciliación, demandas y/o decisiones judiciales adversas a los interés de la Entidad, debido a acción u omisión durante la preparación y ejecución de los actos de defensa para favorecer intereses propios o de terceros al operador disciplinario, y reporte de monitoreo a la Oficina Asesora de Planeación en caso que el riesgo tenga fallo definitivo._x000a_- Acta de Comité de Conciliación_x000a_- Acta de Comité de Conciliación_x000a__x000a__x000a__x000a__x000a__x000a__x000a_- Mapa de riesgo  Gestión Jurídica, actualizado."/>
    <d v="2019-05-14T00:00:00"/>
    <s v="Identificación del riesgo_x000a_Análisis antes de controles_x000a_Análisis de controles_x000a_Análisis después de controles_x000a_Tratamiento del riesgo"/>
    <s v="Creación del riesgo."/>
    <d v="2019-10-29T00:00:00"/>
    <s v="_x000a_Análisis antes de controles_x000a_Análisis de controles_x000a__x000a_Tratamiento del riesgo"/>
    <s v="Se analizó la probabilidad del riesgo por frecuencia dado que ya se tiene trazabilidad de éste._x000a_Se incluyeron 4 controles preventivos que se encuentran documentados en el procedimiento de &quot;Gestión Jurídica para la defensa de los intereses de la Secretaría General&quot;._x000a_Se ajustó la redacción de los controles preventivos acorde con lo documentado en el procedimiento de &quot;Gestión Jurídica para la defensa de los intereses de la Secretaría General&quot;._x000a_Se ajustó la fecha de terminación de las acciones propuestas según el Aplicativo SIG."/>
    <d v="2020-03-11T00:00:00"/>
    <s v="Identificación del riesgo_x000a__x000a__x000a__x000a_Tratamiento del riesgo"/>
    <s v="Se incluye la relación con los proyectos de inversión posiblemente afectados (Proyecto 1125) _x000a_Se incluyó la acción de tratamiento para la vigencia 2020"/>
    <d v="2020-08-31T00:00:00"/>
    <s v="_x000a__x000a_Análisis de controles_x000a__x000a_"/>
    <s v="Se elimina el control detectivo asociado con auditorías internas de gestión."/>
    <d v="2020-12-04T00:00:00"/>
    <s v="_x000a__x000a__x000a__x000a_Tratamiento del riesgo"/>
    <s v="Se definen acciones de tratamiento a 2021."/>
    <d v="2021-02-17T00:00:00"/>
    <s v="_x000a__x000a__x000a__x000a_Tratamiento del riesgo"/>
    <s v="Se asocian las actividades de control a fortalecer para las acciones propuestas, así mismo, se ajustaron las fechas."/>
    <d v="2021-02-22T00:00:00"/>
    <s v="Identificación del riesgo_x000a__x000a__x000a__x000a_"/>
    <s v="Se modificó la casilla de proyectos de inversión asociados, para lo cual, se realizó análisis conjunto con la Oficina Asesora de Planeación, en la cual se concluyó que Gestión Jurídica es transversal y ninguno de los riesgos están asociados."/>
    <d v="2021-08-11T00:00:00"/>
    <s v="_x000a__x000a_Análisis de controles_x000a__x000a_"/>
    <s v="Se realizó la actualización de los controles detectivos y preventivos"/>
    <d v="2021-12-14T00:00:00"/>
    <s v="Identificación del riesgo_x000a_Análisis antes de controles_x000a_Análisis de controles_x000a_Análisis después de controles_x000a_Tratamiento del riesgo"/>
    <s v="Se actualizó el contexto del proceso_x000a_Se actualizó la identificación del riesgo teniendo en cuenta los cambios sugeridos por la Guía para la administración de riesgos de Gestión, corrupción y proyectos de inversión._x000a_Se realizó el análisis de controles de la probabilidad por el criterio de exposición y se actualizo la valoración del impacto._x000a_Se definieron nuevos controles al riesgo y se realizó su respectiva calificación._x000a_Se realizó el análisis después de controles teniendo en cuenta la valoración obtenida con los controles definidos._x000a_Se definió el plan de contingencia para el riesgo identificado._x000a_Se definió como opción de tratamiento aceptar el riesgo."/>
    <d v="2022-03-25T00:00:00"/>
    <s v="Identificación del riesgo_x000a__x000a__x000a__x000a_"/>
    <s v="Se ajustó la identificación del riesgo, según los parámetros de redacción._x000a_Se complementó y validó el análisis de causas, así como las consecuencias que se pueden ocasionar con la materialización del riesgo "/>
    <d v="2022-12-02T00:00:00"/>
    <s v="Identificación del riesgo_x000a__x000a_Análisis de controles_x000a__x000a_Tratamiento del riesgo"/>
    <s v="Se ajusta la actividad clave asociada al riesgo_x000a_Se ajustaron los controles de conformidad con la nueva versión del procedimiento PR-355 &quot;Gestión Jurídica para la Defensa de los Intereses de la Secretaría General&quot;_x000a_Se ajustó el plan de contingencia para el riesgo identificado_x000a_Se definió la acción de tratamiento a 2023"/>
    <d v="2023-04-26T00:00:00"/>
    <s v="Establecimiento de controles_x000a_Evaluación de controles"/>
    <s v="Establecimiento de controles: Una vez analizado el control de tipo preventivo: “ 4 El procedimiento 4203000-PR-355 “Gestión jurídica para la defensa de los intereses de la secretaría general” actividad No. 39) indica que la Secretaría Técnica del Comité del Conciliación, autorizado(a) por Decreto 1069 de 2015, cada seis meses prepara el informe diligenciando semestralmente el AUTODIAGNÓSTICO DE GESTIÓN - POLÍTICA DEFENSA JURÍDICA, para la cual descarga el formulario actualizado de la página de la función pública, determina si se cumple con los términos en cada uno de los ítems (ver protocolo para la Gestión de los Comités de Conciliación), establece las actividades de mejoramiento continuo y tendrá en cuenta las decisiones adoptadas en el Comité, así mismo, en el informe se presenta análisis del seguimiento y evaluación de la Política de Prevención del Daño Antijurídico. La(s) fuente(s) de información utilizadas es(son) acta de Comité de Conciliación. En caso de evidenciar observaciones, desviaciones o diferencias, se complementa conforme lo requieran los miembros del Comité y se vuelve a presentar. De lo contrario, remite el informe al Secretario(a) General de la Alcaldía. Tipo: Preventivo Implementación: Manual “, se evidencia que el control es de tipo detectivo, por lo cual se ajustó este atributo en el control del riesgo."/>
    <s v="Oficina Jurídica"/>
    <n v="0"/>
    <x v="8"/>
  </r>
  <r>
    <s v="Gobierno Abierto y Relacionamiento con la Ciudadanía"/>
    <s v="Gestionar estrategias, lineamientos y proyectos en materia de servicio al ciudadano, gobierno abierto y transformación digital de la Secretaría General y en las entidades distritales mediante los instrumentos de planeación y seguimiento para fortalecer el relacionamiento entre las instituciones de la Administración Distrital y la ciudadanía, así como el aprovechamiento de las tecnologías permitiendo el mejoramiento de las capacidades ciudadanas para un territorio inteligente."/>
    <s v="Inicia con la formulación de las estrategias, lineamientos y proyectos en materia de servicio al ciudadano, gobierno abierto y transformación digital, continua con su implementación en la Secretaría General, así como el acompañamiento de Gobierno Abierto y transformación digital en las entidades distritales y finaliza con el seguimiento al cumplimiento de las mismas."/>
    <s v="Subsecretario(a) de Servicio a la Ciudadanía y Alto(a) Consejero(a) Distrital de Tecnologías de la Información y las Comunicaciones"/>
    <s v="Misional"/>
    <s v="Administrar canales de relacionamiento con la ciudadanía"/>
    <n v="179"/>
    <s v="FI-C027"/>
    <s v="Posibilidad de afectación reputacional por pérdida de credibilidad y confianza en la Secretaría General, debido a realización de cobros indebidos durante la prestación del servicio en el canal presencial de la Red CADE dispuesto para el servicio a la ciudadanía"/>
    <x v="0"/>
    <s v="Fraude interno"/>
    <s v="Sí"/>
    <s v="- Alta rotación de personal generando retrasos en la curva de aprendizaje._x000a_- Debilidades en la comunicación clara y unificada en diferentes niveles de la entidad._x000a__x000a__x000a__x000a__x000a__x000a__x000a__x000a_"/>
    <s v="- Presiones o motivaciones de los ciudadanos que incitan al servidor público a realizar conductas contrarias al deber ser._x000a__x000a__x000a__x000a__x000a__x000a__x000a__x000a__x000a_"/>
    <s v="- Pérdida de credibilidad y de confianza que dificulte la ejecución de las políticas, programas y proyectos de la Secretaría General.  _x000a_- Intervenciones o hallazgos por partes de entes de control u otro ente regulador, interno o externo._x000a_- Incumplimiento de objetivos y metas institucionales._x000a__x000a__x000a__x000a__x000a__x000a__x000a_"/>
    <s v="5. Fortalecer la prestación del servicio a la ciudadanía con oportunidad, eficiencia y transparencia, a través del uso de la tecnología y la cualificación de los servidores."/>
    <s v="- -- Ningún trámite y/o procedimiento administrativo_x000a__x000a_"/>
    <s v="- Procesos de control en el Sistema de Gestión de Calidad_x000a__x000a__x000a__x000a_"/>
    <s v="Sin asociación"/>
    <s v="- No aplica_x000a__x000a__x000a__x000a_"/>
    <s v="Baja (2)"/>
    <n v="0.4"/>
    <s v="Menor (2)"/>
    <s v="Moderado (3)"/>
    <s v="Menor (2)"/>
    <s v="Menor (2)"/>
    <s v="Menor (2)"/>
    <s v="Moderado (3)"/>
    <s v="Mayor (4)"/>
    <n v="0.8"/>
    <s v="Alto"/>
    <s v="El proceso estima que el riesgo se ubica en una zona alta, debido a que el riesgo se presentó al menos una vez en los últimos cuatro años, sin embargo, ante su materialización, podrían presentarse los efectos significativos, señalados en la encuesta del Departamento Administrativo de la Función Pública."/>
    <s v="- 1 El Procedimiento &quot;Administración del Modelo Multicanal de Relacionamiento con la Ciudadanía&quot; 2213300-PR-036 indica que el profesional responsable del medio de relacionamiento (Canal presencial CADE y SuperCADE), autorizado(a) por Director(a) del Sistema Distrital de Servicio a la Ciudadanía, diariamente verifica el comportamiento de los servidores que interactúan con la ciudadanía . La(s) fuente(s) de información utilizadas es(son) las peticiones ciudadanas y por observación directa. En caso de evidenciar observaciones, desviaciones o diferencias, se registra en el formulario de verificación de condiciones de apertura y se reporta al Director(a) del Sistema Distrital de Servicio a la Ciudadanía. De lo contrario, el mismo formulario de verificación de condiciones de apertura, da cuenta de la verificación del comportamiento de los servidores._x000a_- 2 El Procedimiento &quot;Administración del Modelo Multicanal de Relacionamiento con la Ciudadanía&quot; 2213300-PR-036 indica que el profesional responsable del medio de relacionamiento (Canal presencial CADE y SuperCADE), autorizado(a) por Director(a) del Sistema Distrital de Servicio a la Ciudadanía, mensualmente verifica el comportamiento de los servidores que interactúan con la ciudadanía . La(s) fuente(s) de información utilizadas es(son) peticiones ciudadanas y el formulario de verificación de condiciones de apertura. En caso de evidenciar observaciones, desviaciones o diferencias, las registra en el informe administrativo Red CADE 2212300-FT-339. De lo contrario, el mismo Informe administrativo, da cuenta de la verificación del comportamiento de los servidores._x000a_- 3 El Procedimiento &quot;Administración del Modelo Multicanal de Relacionamiento con la Ciudadanía&quot; 2213300-PR-036 indica que el profesional responsable del medio de relacionamiento (Canal presencial CADE y SuperCADE), autorizado(a) por Director(a) del Sistema Distrital de Servicio a la Ciudadanía, bimestralmente coteja en el Subcomité de Autocontrol si en el periodo se han materializado posibles actos de corrupción. La(s) fuente(s) de información utilizadas es(son) peticiones ciudadanas y los informes administrativos de los puntos de atención. En caso de evidenciar observaciones, desviaciones o diferencias, reporta a la Oficina de Control Interno Disciplinario mediante memorando electrónico. De lo contrario, se realiza seguimiento en el subcomité de autocontrol evidenciándose en el Acta subcomité de autocontrol 2210112-FT-281._x000a__x000a__x000a__x000a__x000a__x000a__x000a__x000a__x000a__x000a__x000a__x000a__x000a__x000a__x000a__x000a__x000a_"/>
    <s v="- Documentado_x000a_- Documentado_x000a_- Documentado_x000a__x000a__x000a__x000a__x000a__x000a__x000a__x000a__x000a__x000a__x000a__x000a__x000a__x000a__x000a__x000a__x000a_"/>
    <s v="- Continua_x000a_- Continua_x000a_- Continua_x000a__x000a__x000a__x000a__x000a__x000a__x000a__x000a__x000a__x000a__x000a__x000a__x000a__x000a__x000a__x000a__x000a_"/>
    <s v="- Con registro_x000a_- Con registro_x000a_- Con registro_x000a__x000a__x000a__x000a__x000a__x000a__x000a__x000a__x000a__x000a__x000a__x000a__x000a__x000a__x000a__x000a__x000a_"/>
    <s v="- Preventivo_x000a_- Detectivo_x000a_- Detectivo_x000a__x000a__x000a__x000a__x000a__x000a__x000a__x000a__x000a__x000a__x000a__x000a__x000a__x000a__x000a__x000a__x000a_"/>
    <s v="25%_x000a_15%_x000a_15%_x000a__x000a__x000a__x000a__x000a__x000a__x000a__x000a__x000a__x000a__x000a__x000a__x000a__x000a__x000a__x000a__x000a_"/>
    <s v="- Manual_x000a_- Manual_x000a_- Manual_x000a__x000a__x000a__x000a__x000a__x000a__x000a__x000a__x000a__x000a__x000a__x000a__x000a__x000a__x000a__x000a__x000a_"/>
    <s v="15%_x000a_15%_x000a_15%_x000a__x000a__x000a__x000a__x000a__x000a__x000a__x000a__x000a__x000a__x000a__x000a__x000a__x000a__x000a__x000a__x000a_"/>
    <s v="40%_x000a_30%_x000a_30%_x000a__x000a__x000a__x000a__x000a__x000a__x000a__x000a__x000a__x000a__x000a__x000a__x000a__x000a__x000a__x000a__x000a_"/>
    <s v="- 1 El mapa de riesgos del proceso Gobierno Abierto y Relacionamiento con la Ciudadanía indica que el (la) Director (a) del Sistema Distrital de Servicio a la Ciudadanía, autorizado(a) por el(la) Subsecretario(a) del Sistema Distrital de Servicio a la Ciudadanía, cada vez que se identifique la materialización del riesgo reporta a la Oficina de Control Interno Disciplinario el presunto hecho de realización de cobros indebidos durante la prestación del servicio en el canal presencial de la Red CADE.._x000a__x000a__x000a__x000a__x000a__x000a__x000a__x000a__x000a_"/>
    <s v="- Documentado_x000a__x000a__x000a__x000a__x000a__x000a__x000a__x000a__x000a_"/>
    <s v="- Continua_x000a__x000a__x000a__x000a__x000a__x000a__x000a__x000a__x000a_"/>
    <s v="- Con registro_x000a__x000a__x000a__x000a__x000a__x000a__x000a__x000a__x000a_"/>
    <s v="- Correctivo_x000a__x000a__x000a__x000a__x000a__x000a__x000a__x000a__x000a_"/>
    <s v="10%_x000a__x000a__x000a__x000a__x000a__x000a__x000a__x000a__x000a_"/>
    <s v="- Manual_x000a__x000a__x000a__x000a__x000a__x000a__x000a__x000a__x000a_"/>
    <s v="15%_x000a__x000a__x000a__x000a__x000a__x000a__x000a__x000a__x000a_"/>
    <s v="25%_x000a__x000a__x000a__x000a__x000a__x000a__x000a__x000a__x000a_"/>
    <s v="Muy baja (1)"/>
    <n v="0.11759999999999998"/>
    <s v="Mayor (4)"/>
    <n v="0.8"/>
    <s v="Alto"/>
    <s v="El proceso estima que el riesgo se ubica en una zona alta, debido a que los controles establecidos son los adecuados y la calificación de los criterios es satisfactoria, ubicando el riesgo en la escala de probabilidad más baja, y ante su materialización, podrían disminuirse los efectos, aplicando las acciones de contingencia, sin embargo, el impacto no disminuye en riesgos de corrupción."/>
    <s v="Reducir"/>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 PA230-010-530 Sensibilizar a los servidores de la Dirección del Sistema Distrital de Servicio a la Ciudadanía sobre los valores de integridad y el Código Disciplinario Único. _x000a__x000a__x000a__x000a__x000a__x000a__x000a__x000a__x000a__x000a_________________x000a__x000a__x000a__x000a__x000a__x000a__x000a__x000a__x000a__x000a__x000a_"/>
    <s v="- Gestores de transparencia e integridad de la Dirección del Sistema Distrital de Servicio a la Ciudadana._x000a__x000a__x000a__x000a__x000a__x000a__x000a__x000a__x000a__x000a_________________x000a__x000a__x000a__x000a__x000a__x000a__x000a__x000a__x000a__x000a__x000a_"/>
    <s v="- Servidores de la Dirección del Sistema Distrital de Servicio a la Ciudadanía sensibilizados en los valores de integridad y el Código Disciplinario Único._x000a__x000a__x000a__x000a__x000a__x000a__x000a__x000a__x000a__x000a_________________x000a__x000a__x000a__x000a__x000a__x000a__x000a__x000a__x000a__x000a__x000a_"/>
    <s v="01/03/2023_x000a__x000a__x000a__x000a__x000a__x000a__x000a__x000a__x000a__x000a_________________x000a__x000a__x000a__x000a__x000a__x000a__x000a__x000a__x000a__x000a__x000a_"/>
    <s v="31/12/2023_x000a__x000a__x000a__x000a__x000a__x000a__x000a__x000a__x000a__x000a_________________x000a__x000a__x000a__x000a__x000a__x000a__x000a__x000a__x000a__x000a__x000a_"/>
    <s v="- Reportar el presunto hecho de Posibilidad de afectación reputacional por pérdida de credibilidad y confianza en la Secretaría General, debido a realización de cobros indebidos durante la prestación del servicio en el canal presencial de la Red CADE dispuesto para el servicio a la ciudadanía al operador disciplinario, y a la Oficina Asesora de Planeación en el informe de monitoreo en caso que tenga fallo._x000a_- Reportar a la Oficina de Control Interno Disciplinario el presunto hecho de realización de cobros indebidos durante la prestación del servicio en el canal presencial de la Red CADE._x000a__x000a__x000a__x000a__x000a__x000a__x000a__x000a_- Actualizar el mapa de riesgos Gobierno Abierto y Relacionamiento con la Ciudadanía"/>
    <s v="- Subsecretario(a) de Servicio a la Ciudadanía y Alto(a) Consejero(a) Distrital de Tecnologías de la Información y las Comunicaciones_x000a_- Director (a) del Sistema Distrital de Servicio a la Ciudadanía_x000a__x000a__x000a__x000a__x000a__x000a__x000a__x000a_- Subsecretario(a) de Servicio a la Ciudadanía y Alto(a) Consejero(a) Distrital de Tecnologías de la Información y las Comunicaciones"/>
    <s v="- Notificación realizada del presunto hecho de Posibilidad de afectación reputacional por pérdida de credibilidad y confianza en la Secretaría General, debido a realización de cobros indebidos durante la prestación del servicio en el canal presencial de la Red CADE dispuesto para el servicio a la ciudadanía al operador disciplinario, y reporte de monitoreo a la Oficina Asesora de Planeación en caso que el riesgo tenga fallo definitivo._x000a_- Memorando o correo electrónico reportando a la Oficina de Control Interno Disciplinario el posible hecho de realización de cobros indebidos durante la prestación del servicio en el canal presencial de la Red CADE._x000a__x000a__x000a__x000a__x000a__x000a__x000a__x000a_- Mapa de riesgo  Gobierno Abierto y Relacionamiento con la Ciudadanía, actualizado."/>
    <d v="2019-01-31T00:00:00"/>
    <s v="Identificación del riesgo_x000a_Análisis antes de controles_x000a_Análisis de controles_x000a_Análisis después de controles_x000a_Tratamiento del riesgo"/>
    <s v="Se analizan y se ajustan causas internas y externas de acuerdo a las fortalezas, oportunidades, debilidades y amenazas identificadas por el proceso._x000a_Se analiza y actualiza la evaluación de la frecuencia e impacto de acuerdo a la nueva herramienta de gestión de riesgos_x000a_Se califica la probabilidad por frecuencia_x000a_Se actualiza la valoración del riesgo antes y después de controles, quedando en zona de riesgo moderada_x000a_Se incluye plan de tratamiento y plan de contingencia "/>
    <d v="2019-10-21T00:00:00"/>
    <s v="Identificación del riesgo_x000a_Análisis antes de controles_x000a_Análisis de controles_x000a__x000a_Tratamiento del riesgo"/>
    <s v="Se modifica la redacción de explicación del riesgo, debido a que la interacción persé no genera la materialización del riesgo._x000a_En causas internas solo se incluye: Debilidad en la aplicación de los puntos de control. El conocimiento de los valores y el código de integridad no aseguran que no se materialice el riesgo de corrupción. En causas externas se crea Presiones o motivaciones de los ciudadanos que incitan al servidor público a realizar conductas contrarias al deber ser._x000a_La probabilidad se incrementa en dos cuadrantes de acuerdo al análisis realizado según información de los últimos dos años, pasando a moderado y valoración moderada_x000a_En el análisis de controles se ajusta la redacción de los controles, acorde a lo establecido en el  procedimiento 036 e instructivo 064._x000a_Se modifica la frecuencia, ya que en la operación los profesionales responsables de punto (PRP) ejercen los controles diariamente y no por demanda. _x000a_Se actualiza la fecha de terminación de la acción según aplicativo SIG"/>
    <d v="2020-03-19T00:00:00"/>
    <s v="Identificación del riesgo_x000a_Análisis antes de controles_x000a__x000a__x000a_Tratamiento del riesgo"/>
    <s v="Se identificó el proyecto de inversión posiblemente afectado con la materialización del riesgo_x000a_Se incluyen perspectivas para los efectos(consecuencias) identificados_x000a_Se realiza la calificación del impacto del riesgo mediante al botón &quot;perspectivas de impacto&quot;._x000a_Se cambia la causa &quot;Debilidades en la aplicación de los puntos de control - precisar contexto, ver guía&quot; por &quot;Intereses Personales&quot;_x000a_Se modifica la frecuencia, debido a que un hallazgo de la Oficina de Control Interno, se presentó  hace más de tres años, se modifican las evidencias_x000a_Teniendo en cuenta que se presenta la necesidad de reducir el riesgo, se identifica y se formula el plan de tratamiento, consistente en una acción preventiva"/>
    <d v="2020-08-31T00:00:00"/>
    <s v="Identificación del riesgo_x000a__x000a_Análisis de controles_x000a__x000a_"/>
    <s v="Se asoció el nuevo proyecto de inversión 7870 &quot;Servicio a la ciudadanía, moderno, eficiente y de calidad&quot;._x000a_Se eliminaron los controles detectivos  asociados a los procedimientos de auditoria de gestión y auditorias de calidad, atendiendo a la observación realizadas por la Oficina de Control  Interno. Se identifico un control detectivo propio  del proceso."/>
    <d v="2020-12-03T00:00:00"/>
    <s v="_x000a__x000a__x000a__x000a_Tratamiento del riesgo"/>
    <s v="Se ajustó la fecha de finalización de la acción &quot;Realizar sensibilización sobre el código de integridad a los servidores del canal presencial Red CADE&quot;, de acuerdo con la fecha de cierre de la acción en el aplicativo SIG."/>
    <d v="2021-02-22T00:00:00"/>
    <s v="Identificación del riesgo_x000a__x000a_Análisis de controles_x000a__x000a_Tratamiento del riesgo"/>
    <s v="Se ajustó proyectos de inversión posiblemente afectados, teniendo en cuenta que el riesgo no esta asociado a los riesgos del proyecto de inversión._x000a_Se incluyó actividad de control preventivo mensual por parte de los responsables de punto de atención._x000a_Se incluyó actividad de control detectivo bimestral por parte del Director del Sistema Distrital de Servicio a la Ciudadanía._x000a_Se ajustó acción de tratamiento de acuerdo con lo registrado en el aplicativo SIG."/>
    <d v="2021-07-27T00:00:00"/>
    <s v="_x000a__x000a_Análisis de controles_x000a__x000a_Tratamiento del riesgo"/>
    <s v="Se ajustan los controles detectivos y preventivos en coherencia con la actualización del procedimiento Administración del Modelo Multicanal de Servicio a la Ciudadanía (2213300-PR-036) versión 14._x000a_Se ajusta la fecha de inicio de la Acción Preventiva # 31, de acuerdo con la información registrada en los aplicativos SIG y CHIE."/>
    <d v="2021-09-16T00:00:00"/>
    <s v="_x000a__x000a_Análisis de controles_x000a__x000a_"/>
    <s v="Se ajustan los controles detectivos y preventivos en coherencia con la actualización del procedimiento Administración del Modelo Multicanal de Servicio a la Ciudadanía (2213300-PR-036) versión 15."/>
    <d v="2021-12-10T00:00:00"/>
    <s v="Identificación del riesgo_x000a_Análisis antes de controles_x000a_Análisis de controles_x000a_Análisis después de controles_x000a_Tratamiento del riesgo"/>
    <s v="Se actualiza el contexto de la gestión del proceso._x000a_Se ajusta la identificación del riesgo._x000a_Se ajusta la calificación del impacto._x000a_Se ajusta la redacción y evaluación de los controles según los criterios definidos._x000a_Se incluyeron los controles correctivos._x000a_Se define acción de contingencia."/>
    <d v="2022-12-02T00:00:00"/>
    <s v="Identificación del riesgo_x000a__x000a_Análisis de controles_x000a__x000a_Tratamiento del riesgo"/>
    <s v="Se actualiza el contexto de la gestión del proceso, de acuerdo con las actividades definidas en el proceso Gobierno abierto y relacionamiento con la ciudadanía. _x000a_Se actualizan las causas internas, externas efectos según el análisis DOFA del nuevo proceso._x000a_Se ajustan los controles detectivos y preventivos, acorde con la actualización del procedimiento Administración del Modelo Multicanal de Relacionamiento con la Ciudadanía (2213300-PR-036)  Versión 16._x000a_Se ajustan los controles correctivos acorde con el nombre del nuevo proceso._x000a_Se define acción de tratamiento para fortalecer la gestión del riesgo._x000a_Se ajustan las acciones de contingencia acorde con el nombre del nuevo proceso."/>
    <s v=""/>
    <s v="_x000a__x000a__x000a__x000a_"/>
    <s v=""/>
    <s v=""/>
    <s v="_x000a__x000a__x000a__x000a_"/>
    <s v=""/>
    <e v="#N/A"/>
    <n v="4"/>
    <x v="9"/>
  </r>
  <r>
    <s v="Gobierno Abierto y Relacionamiento con la Ciudadanía"/>
    <s v="Gestionar estrategias, lineamientos y proyectos en materia de servicio al ciudadano, gobierno abierto y transformación digital de la Secretaría General y en las entidades distritales mediante los instrumentos de planeación y seguimiento para fortalecer el relacionamiento entre las instituciones de la Administración Distrital y la ciudadanía, así como el aprovechamiento de las tecnologías permitiendo el mejoramiento de las capacidades ciudadanas para un territorio inteligente."/>
    <s v="Inicia con la formulación de las estrategias, lineamientos y proyectos en materia de servicio al ciudadano, gobierno abierto y transformación digital, continua con su implementación en la Secretaría General, así como el acompañamiento de Gobierno Abierto y transformación digital en las entidades distritales y finaliza con el seguimiento al cumplimiento de las mismas."/>
    <s v="Subsecretario(a) de Servicio a la Ciudadanía y Alto(a) Consejero(a) Distrital de Tecnologías de la Información y las Comunicaciones"/>
    <s v="Misional"/>
    <s v="Medir y analizar la calidad en la prestación del servicio en los canales de relacionamiento con la Ciudadanía de la administración distrital"/>
    <n v="180"/>
    <s v="UPYP-C002"/>
    <s v="Posibilidad de afectación reputacional por pérdida de confianza de las entidades que prestan el servicio  a la ciudadanía, debido a decisiones ajustadas a intereses propios o de terceros al realizar el seguimiento y monitoreo a las entidades participantes en los puntos de atención"/>
    <x v="0"/>
    <s v="Usuarios, productos y prácticas"/>
    <s v="Sí"/>
    <s v="- Desconocimiento por parte de algunos funcionarios acerca de las funciones de la entidad y elementos de la plataforma estratégica._x000a__x000a__x000a__x000a__x000a__x000a__x000a__x000a__x000a_"/>
    <s v="- Presiones o motivaciones de los ciudadanos que incitan al servidor público a realizar conductas contrarias al deber ser._x000a__x000a__x000a__x000a__x000a__x000a__x000a__x000a__x000a_"/>
    <s v="- Generación de reprocesos y desgaste administrativo._x000a_- Investigaciones disciplinarias, fiscales y/o penales._x000a_- Percepción negativa de la Ciudadanía frente a la entidad._x000a__x000a__x000a__x000a__x000a__x000a__x000a_"/>
    <s v="5. Fortalecer la prestación del servicio a la ciudadanía con oportunidad, eficiencia y transparencia, a través del uso de la tecnología y la cualificación de los servidores."/>
    <s v="- -- Ningún trámite y/o procedimiento administrativo_x000a__x000a_"/>
    <s v="- Procesos misionales en el Sistema de Gestión de Calidad_x000a__x000a__x000a__x000a_"/>
    <s v="Sin asociación"/>
    <s v="- No aplica_x000a__x000a__x000a__x000a_"/>
    <s v="Muy baja (1)"/>
    <n v="0.2"/>
    <s v="Leve (1)"/>
    <s v="Menor (2)"/>
    <s v="Menor (2)"/>
    <s v="Leve (1)"/>
    <s v="Leve (1)"/>
    <s v="Leve (1)"/>
    <s v="Moderado (3)"/>
    <n v="0.6"/>
    <s v="Moderado"/>
    <s v="El proceso estima que el riesgo se ubica en una zona moderada, debido a que el riesgo no se ha presentado durante los últimos cuatro años, sin embargo, ante su materialización, podrían presentarse los efectos significativos, señalados en la encuesta del Departamento Administrativo de la Función Pública."/>
    <s v="- 1 El procedimiento Seguimiento y medición del servicio a la Ciudadanía (4221000-PR-044), indica que el Profesional de la Dirección Distrital de Calidad del Servicio, autorizado(a) por el(la) Director(a) de la Dirección Distrital de Calidad del Servicio, bimestralmente realiza una reunión para la revisión y análisis de los resultados obtenidos y la metodología utilizada para la ejecución de los monitoreos realizados a la prestación de los servicios en los diferentes canales de interacción con la ciudadanía establecidos como objeto de monitoreo. La(s) fuente(s) de información utilizadas es(son) los informes de resultados del monitoreo de la prestación de los servicios en los diferentes canales de interacción con la ciudadanía. En caso de evidenciar observaciones, desviaciones o diferencias, se plantea en la reunión los ajustes necesarios a la operación y/o a las herramientas de seguimiento y evaluación, además de las acciones pertinentes, según sea el caso, todo esto con el acompañamiento y aprobación del el/la directora (a), quedando plasmado en la evidencia de reunión (4211000-FT-449). De lo contrario, se indica, en el mismo formato de evidencia de reunión, la conformidad a la operación y/o a las herramientas de seguimiento y evaluación._x000a_- 2 El procedimiento Seguimiento y medición del servicio a la Ciudadanía (4221000-PR-044), indica que el Profesional de la Dirección Distrital de Calidad del Servicio, autorizado(a) por el(la) Director(a) de la Dirección Distrital de Calidad del Servicio, bimestralmente realiza una reunión para la revisión y análisis de los resultados obtenidos y la metodología utilizada para la ejecución de los monitoreos realizados a la prestación de los servicios en los diferentes canales de interacción con la ciudadanía establecidos como objeto de monitoreo. La(s) fuente(s) de información utilizadas es(son) los informes de resultados del monitoreo de la prestación de los servicios en los diferentes canales de interacción con la ciudadanía. En caso de evidenciar observaciones, desviaciones o diferencias, se plantea en la reunión los ajustes necesarios a la operación y/o a las herramientas de seguimiento y evaluación, además de las acciones pertinentes, según sea el caso, todo esto con el acompañamiento y aprobación del el/la directora (a), quedando plasmado en la evidencia de reunión (4211000-FT-449). De lo contrario, De lo contrario, se indica, en la misma evidencia de reunión, la conformidad a la operación y/o a las herramientas de seguimiento y evaluación._x000a__x000a__x000a__x000a__x000a__x000a__x000a__x000a__x000a__x000a__x000a__x000a__x000a__x000a__x000a__x000a__x000a__x000a_"/>
    <s v="- Documentado_x000a_- Documentado_x000a__x000a__x000a__x000a__x000a__x000a__x000a__x000a__x000a__x000a__x000a__x000a__x000a__x000a__x000a__x000a__x000a__x000a_"/>
    <s v="- Continua_x000a_- Continua_x000a__x000a__x000a__x000a__x000a__x000a__x000a__x000a__x000a__x000a__x000a__x000a__x000a__x000a__x000a__x000a__x000a__x000a_"/>
    <s v="- Con registro_x000a_- Con registro_x000a__x000a__x000a__x000a__x000a__x000a__x000a__x000a__x000a__x000a__x000a__x000a__x000a__x000a__x000a__x000a__x000a__x000a_"/>
    <s v="- Preventivo_x000a_- Detectivo_x000a__x000a__x000a__x000a__x000a__x000a__x000a__x000a__x000a__x000a__x000a__x000a__x000a__x000a__x000a__x000a__x000a__x000a_"/>
    <s v="25%_x000a_15%_x000a__x000a__x000a__x000a__x000a__x000a__x000a__x000a__x000a__x000a__x000a__x000a__x000a__x000a__x000a__x000a__x000a__x000a_"/>
    <s v="- Manual_x000a_- Manual_x000a__x000a__x000a__x000a__x000a__x000a__x000a__x000a__x000a__x000a__x000a__x000a__x000a__x000a__x000a__x000a__x000a__x000a_"/>
    <s v="15%_x000a_15%_x000a__x000a__x000a__x000a__x000a__x000a__x000a__x000a__x000a__x000a__x000a__x000a__x000a__x000a__x000a__x000a__x000a__x000a_"/>
    <s v="40%_x000a_30%_x000a__x000a__x000a__x000a__x000a__x000a__x000a__x000a__x000a__x000a__x000a__x000a__x000a__x000a__x000a__x000a__x000a__x000a_"/>
    <s v="- 1 El mapa de riesgos del proceso de Gobierno abierto y relacionamiento con la Ciudadanía indica que el / la directora(a) Distrital de Calidad del Servicio, autorizado(a) por el / la Subsecretario(a) de Servicio a la Ciudadanía, cada vez que se identifique la materialización del riesgo repite el monitoreo y lo compara con el anterior._x000a_- 2 El mapa de riesgos del proceso de Gobierno abierto y relacionamiento con la Ciudadanía indica que el / la directora(a) Distrital de Calidad del Servicio, autorizado(a) por el / la Subsecretario(a) de Servicio a la Ciudadanía, cada vez que se identifique la materialización del riesgo informa al Operador Disciplinario._x000a__x000a__x000a__x000a__x000a__x000a__x000a__x000a_"/>
    <s v="- Documentado_x000a_- Documentado_x000a__x000a__x000a__x000a__x000a__x000a__x000a__x000a_"/>
    <s v="- Continua_x000a_- Continua_x000a__x000a__x000a__x000a__x000a__x000a__x000a__x000a_"/>
    <s v="- Con registro_x000a_- Con registro_x000a__x000a__x000a__x000a__x000a__x000a__x000a__x000a_"/>
    <s v="- Correctivo_x000a_- Correctivo_x000a__x000a__x000a__x000a__x000a__x000a__x000a__x000a_"/>
    <s v="10%_x000a_10%_x000a__x000a__x000a__x000a__x000a__x000a__x000a__x000a_"/>
    <s v="- Manual_x000a_- Manual_x000a__x000a__x000a__x000a__x000a__x000a__x000a__x000a_"/>
    <s v="15%_x000a_15%_x000a__x000a__x000a__x000a__x000a__x000a__x000a__x000a_"/>
    <s v="25%_x000a_25%_x000a__x000a__x000a__x000a__x000a__x000a__x000a__x000a_"/>
    <s v="Muy baja (1)"/>
    <n v="8.3999999999999991E-2"/>
    <s v="Moderado (3)"/>
    <n v="0.6"/>
    <s v="Moderado"/>
    <s v="El proceso estima que el riesgo se ubica en una zona moderada, debido a que los controles establecidos son los adecuados y la calificación de los criterios es satisfactoria, ubicando el riesgo en la escala de probabilidad más baja, y ante su materialización, podrían disminuirse los efectos, aplicando las acciones de contingencia, sin embargo, el impacto no disminuye en riesgos de corrupción."/>
    <s v="Reducir"/>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 PA230-012-532 Sensibilizar a los servidores de la DDCS sobre los valores de integridad, con relación al servicio a la ciudadanía._x000a__x000a__x000a__x000a__x000a__x000a__x000a__x000a__x000a__x000a_________________x000a__x000a__x000a__x000a__x000a__x000a__x000a__x000a__x000a__x000a__x000a_"/>
    <s v="- Gestor de integridad de la Dirección Distrital de Calidad del Servicio._x000a__x000a__x000a__x000a__x000a__x000a__x000a__x000a__x000a__x000a_________________x000a__x000a__x000a__x000a__x000a__x000a__x000a__x000a__x000a__x000a__x000a_"/>
    <s v="- Servidores de la DDCS sensibilizados en el Código de Integridad_x000a__x000a__x000a__x000a__x000a__x000a__x000a__x000a__x000a__x000a_________________x000a__x000a__x000a__x000a__x000a__x000a__x000a__x000a__x000a__x000a__x000a_"/>
    <s v="01/03/2023_x000a__x000a__x000a__x000a__x000a__x000a__x000a__x000a__x000a__x000a_________________x000a__x000a__x000a__x000a__x000a__x000a__x000a__x000a__x000a__x000a__x000a_"/>
    <s v="31/10/2023_x000a__x000a__x000a__x000a__x000a__x000a__x000a__x000a__x000a__x000a_________________x000a__x000a__x000a__x000a__x000a__x000a__x000a__x000a__x000a__x000a__x000a_"/>
    <s v="- Reportar el presunto hecho de Posibilidad de afectación reputacional por pérdida de confianza de las entidades que prestan el servicio  a la ciudadanía, debido a decisiones ajustadas a intereses propios o de terceros al realizar el seguimiento y monitoreo a las entidades participantes en los puntos de atención al operador disciplinario, y a la Oficina Asesora de Planeación en el informe de monitoreo en caso que tenga fallo._x000a_- Repetir el monitoreo y compararlo con el anterior_x000a_- Informar al Operador Disciplinario_x000a__x000a__x000a__x000a__x000a__x000a__x000a_- Actualizar el mapa de riesgos Gobierno Abierto y Relacionamiento con la Ciudadanía"/>
    <s v="- Subsecretario(a) de Servicio a la Ciudadanía y Alto(a) Consejero(a) Distrital de Tecnologías de la Información y las Comunicaciones_x000a_- Director Distrital de Calidad del Servicio_x000a_- Director Distrital de Calidad del Servicio_x000a__x000a__x000a__x000a__x000a__x000a__x000a_- Subsecretario(a) de Servicio a la Ciudadanía y Alto(a) Consejero(a) Distrital de Tecnologías de la Información y las Comunicaciones"/>
    <s v="- Notificación realizada del presunto hecho de Posibilidad de afectación reputacional por pérdida de confianza de las entidades que prestan el servicio  a la ciudadanía, debido a decisiones ajustadas a intereses propios o de terceros al realizar el seguimiento y monitoreo a las entidades participantes en los puntos de atención al operador disciplinario, y reporte de monitoreo a la Oficina Asesora de Planeación en caso que el riesgo tenga fallo definitivo._x000a_- Informe comparativo_x000a_- Informe remitido a la Oficina de Control Interno Disciplinario_x000a__x000a__x000a__x000a__x000a__x000a__x000a_- Mapa de riesgo  Gobierno Abierto y Relacionamiento con la Ciudadanía, actualizado."/>
    <d v="2019-01-31T00:00:00"/>
    <s v="Identificación del riesgo_x000a_Análisis antes de controles_x000a_Análisis de controles_x000a_Análisis después de controles_x000a_Tratamiento del riesgo"/>
    <s v="Creación y aprobación del mapa de riesgos del proceso Gestión del Sistema Distrital de Servicio a la Ciudadanía"/>
    <d v="2019-05-08T00:00:00"/>
    <s v="Identificación del riesgo_x000a_Análisis antes de controles_x000a_Análisis de controles_x000a_Análisis después de controles_x000a_Tratamiento del riesgo"/>
    <s v="Se analizan y se ajustan causas internas y externas de acuerdo a las fortalezas, oportunidades, debilidades y amenazas identificadas por el proceso._x000a_Se cambia la redacción del riesgo de acuerdo a la nueva guía de gestión del riesgo_x000a_Se analiza y actualiza la evaluación de la frecuencia e impacto de acuerdo a la nueva herramienta de gestión de riesgos_x000a_Se califica la probabilidad por frecuencia_x000a_Se actualiza la valoración del riesgo quedando en zona de riesgo moderada (anteriormente baja) _x000a_Se ajusta la valoración residual a moderada (anteriormente baja) _x000a_Se incluye plan de contingencia _x000a_Se incorpora acción preventiva No. 44 existente en el SIG, debido a que corresponde a una actividad de control para el riesgo_x000a_"/>
    <d v="2019-10-21T00:00:00"/>
    <s v="_x000a__x000a_Análisis de controles_x000a__x000a_Tratamiento del riesgo"/>
    <s v="Se realiza actualización en la redacción de la actividad preventiva; específicamente, en la fuente de información, debido a que se modificó el  Procedimiento Seguimiento y Medición de Servicio a la Ciudadanía 2212200-PR-044 a su versión 12._x000a_Se da cumplimiento a la actividad para fortalecer al riesgo, respecto de la documentación de un nuevo punto de control_x000a_Se actualiza la fecha de terminación de la acción según aplicativo SIG"/>
    <d v="2020-03-19T00:00:00"/>
    <s v="Identificación del riesgo_x000a__x000a__x000a_Análisis después de controles_x000a_Tratamiento del riesgo"/>
    <s v="Se identificó el proyecto de inversión posiblemente afectado con la posible materialización del riesgo_x000a_Se incluyen perspectivas para los efectos(consecuencias) identificados_x000a_Se realiza la calificación del impacto del riesgo mediante al botón &quot;perspectivas de impacto&quot;._x000a_Teniendo en cuenta que se presenta la necesidad de reducir el riesgo, se identifica y se formula el plan de tratamiento, consistente en una acción preventiva"/>
    <d v="2020-08-31T00:00:00"/>
    <s v="Identificación del riesgo_x000a__x000a_Análisis de controles_x000a__x000a_"/>
    <s v="Se ajustaron los controles preventivos acorde a la versión actualizada del procedimiento. _x000d__x000a_Se retiraron  los controles detectivos atendiendo a la observación realizada por la Oficina de Control Interno relacionada con los controles asociados a los procedimientos de auditorías de gestión y auditorias de calidad. _x000a__x000a_Se asoció el nuevo proyecto de inversión 7870 &quot;Servicio a la ciudadanía, moderno, eficiente y de calidad&quot;._x000a_Se eliminaron los controles detectivos  asociados a los procedimientos de auditoria de gestión y auditorias de calidad, atendiendo a la observación realizadas por la Oficina de Control  Interno. Se identifico un control detectivo propio  del proceso."/>
    <d v="2020-12-03T00:00:00"/>
    <s v="_x000a__x000a_Análisis de controles_x000a__x000a_Tratamiento del riesgo"/>
    <s v="_x000a_Se ajustó la periodicidad de la actividad de control de mensual a bimestral, esto con el fin de alinear la gestión del riesgo con lo estipulado en el procedimiento (2212200-PR-044)._x000a_Se ajustó la fecha de finalización de la acción &quot;Realizar sensibilización sobre el código de integridad a los servidores de la Dirección Distrital de Calidad del Servicio&quot;, de acuerdo con la fecha de cierre de la acción en el aplicativo SIG._x000a__x000a_"/>
    <d v="2021-02-22T00:00:00"/>
    <s v="Identificación del riesgo_x000a__x000a__x000a__x000a_Tratamiento del riesgo"/>
    <s v="Se ajustó proyectos de inversión posiblemente afectados, teniendo en cuenta que el riesgo no esta asociado a los riesgos del proyecto de inversión._x000a_Se ajustó acción de tratamiento de acuerdo con lo registrado en el aplicativo SIG."/>
    <d v="2021-12-10T00:00:00"/>
    <s v="Identificación del riesgo_x000a_Análisis antes de controles_x000a_Análisis de controles_x000a_Análisis después de controles_x000a_Tratamiento del riesgo"/>
    <s v="Se actualiza el contexto de la gestión del proceso._x000a_Se ajusta la identificación del riesgo._x000a_Se ajusta la calificación del impacto._x000a_Se ajusta la redacción y evaluación de los controles según los criterios definidos._x000a_Se incluyeron los controles correctivos.."/>
    <d v="2022-12-02T00:00:00"/>
    <s v="Identificación del riesgo_x000a__x000a_Análisis de controles_x000a__x000a_Tratamiento del riesgo"/>
    <s v="Se actualiza el contexto de la gestión del proceso, de acuerdo con las actividades definidas en el proceso Gobierno abierto y relacionamiento con la ciudadanía. _x000a_Se actualizan las causas internas, externas efectos según el análisis DOFA del nuevo proceso._x000a_Se ajustan los controles correctivos acorde con el nombre del nuevo proceso._x000a_Se define acción de tratamiento para fortalecer la gestión del riesgo._x000a_Se ajustan las acciones de contingencia acorde con el nombre del nuevo proceso._x000a_"/>
    <d v="2023-04-21T00:00:00"/>
    <s v="_x000a__x000a__x000a__x000a_Establecimiento de controles_x000a__x000a__x000a__x000a_"/>
    <s v="Se ajustaron los controles detectivos y preventivos, acorde con la actualización del procedimiento Seguimiento y medición del servicio a la Ciudadanía (4221000-PR-044) Versión 15"/>
    <s v=""/>
    <s v="_x000a__x000a__x000a__x000a_"/>
    <s v=""/>
    <s v=""/>
    <s v="_x000a__x000a__x000a__x000a_"/>
    <s v=""/>
    <e v="#N/A"/>
    <n v="4"/>
    <x v="9"/>
  </r>
  <r>
    <s v="Gobierno Abierto y Relacionamiento con la Ciudadanía"/>
    <s v="Gestionar estrategias, lineamientos y proyectos en materia de servicio al ciudadano, gobierno abierto y transformación digital de la Secretaría General y en las entidades distritales mediante los instrumentos de planeación y seguimiento para fortalecer el relacionamiento entre las instituciones de la Administración Distrital y la ciudadanía, así como el aprovechamiento de las tecnologías permitiendo el mejoramiento de las capacidades ciudadanas para un territorio inteligente."/>
    <s v="Inicia con la formulación de las estrategias, lineamientos y proyectos en materia de servicio al ciudadano, gobierno abierto y transformación digital, continua con su implementación en la Secretaría General, así como el acompañamiento de Gobierno Abierto y transformación digital en las entidades distritales y finaliza con el seguimiento al cumplimiento de las mismas."/>
    <s v="Subsecretario(a) de Servicio a la Ciudadanía y Alto(a) Consejero(a) Distrital de Tecnologías de la Información y las Comunicaciones"/>
    <s v="Misional"/>
    <s v="Gestionar asesorías y formular e implementar proyectos en materia de transformación digital"/>
    <n v="181"/>
    <s v="FI-C028"/>
    <s v="Posibilidad de afectación económica (o presupuestal) por sanción de un ente de control o ente regulador, debido a decisiones ajustadas a intereses propios o de terceros en la ejecución de Proyectos en materia TIC y Transformación digital, para obtener dádivas o beneficios"/>
    <x v="0"/>
    <s v="Fraude interno"/>
    <s v="Sí"/>
    <s v="- Desconocimiento por parte de algunos funcionarios acerca de las funciones de la entidad y elementos de la plataforma estratégica._x000a__x000a__x000a__x000a__x000a__x000a__x000a__x000a__x000a_"/>
    <s v="- Presiones o motivaciones de los ciudadanos que incitan al servidor público a realizar conductas contrarias al deber ser._x000a__x000a__x000a__x000a__x000a__x000a__x000a__x000a__x000a_"/>
    <s v="- Pérdidas financieras por mala utilización de recursos en los Proyectos_x000a_- Investigaciones disciplinarias._x000a_- Pérdida credibilidad por parte de la entidades interesadas._x000a_- Desviaciones en los Objetivos, el Alcance y el Cronograma del Proyecto._x000a__x000a__x000a__x000a__x000a__x000a_"/>
    <s v="5. Fortalecer la prestación del servicio a la ciudadanía con oportunidad, eficiencia y transparencia, a través del uso de la tecnología y la cualificación de los servidores."/>
    <s v="- -- Ningún trámite y/o procedimiento administrativo_x000a__x000a_"/>
    <s v="- Ningún otro proceso en el Sistema de Gestión de Calidad_x000a__x000a__x000a__x000a_"/>
    <s v="Sin asociación"/>
    <s v="- No aplica_x000a__x000a__x000a__x000a_"/>
    <s v="Muy baja (1)"/>
    <n v="0.2"/>
    <s v=""/>
    <s v=""/>
    <s v=""/>
    <s v=""/>
    <s v=""/>
    <s v=""/>
    <s v="Catastrófico (5)"/>
    <n v="1"/>
    <s v="Extremo"/>
    <s v="El proceso estima que el riesgo se ubica en una zona extrema, aunque el riesgo no se ha materializado en los últimos cuatro años, sin embargo, ante su materialización, podrían presentarse efectos significativos, señalados en la encuesta del Departamento Administrativo de la Función Pública."/>
    <s v="- 1 El procedimiento 1210200-PR-306 &quot;Asesoría Técnica o Formulación y Ejecución de Proyectos en el Distrito Capital (pc #8): indica que el Jefe de Oficina Alta Consejería Distrital de TIC autorizado por el manual de funciones, el Asesor de Despacho y el profesional líder del proyecto, autorizado(a) por el Jefe de Oficina Alta Consejería Distrital de TIC, trimestralmente realizan seguimiento a la ejecución del Proyecto a través de mesas técnicas. La(s) fuente(s) de información utilizadas es(son) el procedimiento, Registro de Asistencia 2211300-FT211 y Acta 2211600-FT-008, - Mesas Técnicas Seguimiento Proyectos. En caso de evidenciar observaciones, desviaciones o diferencias, el líder del proyecto debe registrar en el acta las observaciones y soluciones para garantizar su cumplimiento. De lo contrario, se deja en el acta la observación del cumplimiento del plan de trabajo y cronograma._x000a_Queda como evidencia Registro de Asistencia 2211300-FT211 y Acta 2211600-FT-008, - Mesas Técnicas Seguimiento Proyectos._x000a_- 2 El procedimiento 1210200-PR-306 &quot;Asesoría Técnica o Formulación y Ejecución de Proyectos en el Distrito Capital (pc #8): indica que el Jefe de Oficina Alta Consejería Distrital de TIC autorizado por el manual de funciones, el Asesor de Despacho y el profesional líder del proyecto, autorizado(a) por  el Jefe de Oficina Alta Consejería Distrital de TIC, trimestralmente realizan seguimiento a la ejecución del Proyecto a través de mesas técnicas. La(s) fuente(s) de información utilizadas es(son) el procedimiento, Registro de Asistencia 2211300-FT211 y Acta 2211600-FT-008, - Mesas Técnicas Seguimiento Proyectos. En caso de evidenciar observaciones, desviaciones o diferencias, el líder del proyecto debe registrar en el acta las observaciones y soluciones para garantizar su cumplimiento. De lo contrario, se deja en el acta la observación del cumplimiento del plan de trabajo y cronograma._x000a_Queda como evidencia Registro de Asistencia 2211300-FT211 y Acta 2211600-FT-008, - Mesas Técnicas Seguimiento Proyectos._x000a_- 3 El procedimiento 1210200-PR-306 &quot;Asesoría Técnica o Formulación y Ejecución de Proyectos en el Distrito Capital (PC #10): indica que el asesor de despacho, autorizado(a) por el jefe de la oficina Alta Consejería Distrital de TIC, anualmente o al finalizar el proyecto revisa que el informe parcial/Final del proyecto, tengan en cuenta los aspectos relevantes, el cumplimiento de objetivos, evaluación del cronograma de trabajo y presupuesto entre otros. La(s) fuente(s) de información utilizadas es(son) el procedimiento y el Informe Parcial/Final del proyecto 4130000-FT-1159. En caso de evidenciar observaciones, desviaciones o diferencias, se devuelve al profesional asignado por correo electrónico, con el fin de que realice los ajustes pertinentes, En caso contrario, el asesor remite por correo electrónico al jefe de oficina de la Alta Consejería Distrital de TIC quien en señal de aprobación firma el formato de Informe parcial/Final del proyecto 4130000-FT-1159. De lo contrario, formato 4130000-FT-1159 &quot;Informe parcial/final del proyecto&quot; y el correo electrónico_x000a_Queda como evidencia Informe parcial/Final del proyecto 4130000-FT-1159 Correo electrónico/solicitud aprobación del informe, Correo electrónico/ajustes informe parcial o final del proyecto._x000a__x000a__x000a__x000a__x000a__x000a__x000a__x000a__x000a__x000a__x000a__x000a__x000a__x000a__x000a__x000a__x000a_"/>
    <s v="- Documentado_x000a_- Documentado_x000a_- Documentado_x000a__x000a__x000a__x000a__x000a__x000a__x000a__x000a__x000a__x000a__x000a__x000a__x000a__x000a__x000a__x000a__x000a_"/>
    <s v="- Continua_x000a_- Continua_x000a_- Continua_x000a__x000a__x000a__x000a__x000a__x000a__x000a__x000a__x000a__x000a__x000a__x000a__x000a__x000a__x000a__x000a__x000a_"/>
    <s v="- Con registro_x000a_- Con registro_x000a_- Con registro_x000a__x000a__x000a__x000a__x000a__x000a__x000a__x000a__x000a__x000a__x000a__x000a__x000a__x000a__x000a__x000a__x000a_"/>
    <s v="- Detectivo_x000a_- Preventivo_x000a_- Preventivo_x000a__x000a__x000a__x000a__x000a__x000a__x000a__x000a__x000a__x000a__x000a__x000a__x000a__x000a__x000a__x000a__x000a_"/>
    <s v="15%_x000a_25%_x000a_25%_x000a__x000a__x000a__x000a__x000a__x000a__x000a__x000a__x000a__x000a__x000a__x000a__x000a__x000a__x000a__x000a__x000a_"/>
    <s v="- Manual_x000a_- Manual_x000a_- Manual_x000a__x000a__x000a__x000a__x000a__x000a__x000a__x000a__x000a__x000a__x000a__x000a__x000a__x000a__x000a__x000a__x000a_"/>
    <s v="15%_x000a_15%_x000a_15%_x000a__x000a__x000a__x000a__x000a__x000a__x000a__x000a__x000a__x000a__x000a__x000a__x000a__x000a__x000a__x000a__x000a_"/>
    <s v="30%_x000a_40%_x000a_40%_x000a__x000a__x000a__x000a__x000a__x000a__x000a__x000a__x000a__x000a__x000a__x000a__x000a__x000a__x000a__x000a__x000a_"/>
    <s v="- 1 El mapa de riesgos del proceso de Gobierno abierto y relacionamiento con la Ciudadanía indica que el jefe de la Oficina de  Alta Consejería Distrital TIC, autorizado(a) por el manual especifico de funciones y competencias laborales, cada vez que se identifique la materialización del riesgo realiza informe del hecho identificado y remite mediante memorando a las oficinas competentes._x000a__x000a__x000a__x000a__x000a__x000a__x000a__x000a__x000a_"/>
    <s v="- Documentado_x000a__x000a__x000a__x000a__x000a__x000a__x000a__x000a__x000a_"/>
    <s v="- Continua_x000a__x000a__x000a__x000a__x000a__x000a__x000a__x000a__x000a_"/>
    <s v="- Con registro_x000a__x000a__x000a__x000a__x000a__x000a__x000a__x000a__x000a_"/>
    <s v="- Correctivo_x000a__x000a__x000a__x000a__x000a__x000a__x000a__x000a__x000a_"/>
    <s v="10%_x000a__x000a__x000a__x000a__x000a__x000a__x000a__x000a__x000a_"/>
    <s v="- Manual_x000a__x000a__x000a__x000a__x000a__x000a__x000a__x000a__x000a_"/>
    <s v="15%_x000a__x000a__x000a__x000a__x000a__x000a__x000a__x000a__x000a_"/>
    <s v="25%_x000a__x000a__x000a__x000a__x000a__x000a__x000a__x000a__x000a_"/>
    <s v="Muy baja (1)"/>
    <n v="5.04E-2"/>
    <s v="Catastrófico (5)"/>
    <n v="1"/>
    <s v="Extremo"/>
    <s v="Se tienen dos actividades que actúan como puntos de control para prevención y detección del riesgo sin embargo, la zona con y sin controles permanece constante, ubicándose en zona extrema (1.5)"/>
    <s v="Reducir"/>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 PA230-015-535 Sensibilizar cuatrimestralmente al equipo de la Alta Consejería Distrital de TIC sobre los valores de integridad._x000a__x000a__x000a__x000a__x000a__x000a__x000a__x000a__x000a__x000a_________________x000a__x000a__x000a__x000a__x000a__x000a__x000a__x000a__x000a__x000a__x000a_"/>
    <s v="- Profesionales responsables de riesgos de la ACDTIC y Gestor de integridad_x000a__x000a__x000a__x000a__x000a__x000a__x000a__x000a__x000a__x000a_________________x000a__x000a__x000a__x000a__x000a__x000a__x000a__x000a__x000a__x000a__x000a_"/>
    <s v="- Servidores sensibilizados_x000a__x000a__x000a__x000a__x000a__x000a__x000a__x000a__x000a__x000a_________________x000a__x000a__x000a__x000a__x000a__x000a__x000a__x000a__x000a__x000a__x000a_"/>
    <s v="01/04/2023_x000a__x000a__x000a__x000a__x000a__x000a__x000a__x000a__x000a__x000a_________________x000a__x000a__x000a__x000a__x000a__x000a__x000a__x000a__x000a__x000a__x000a_"/>
    <s v="31/12/2023_x000a__x000a__x000a__x000a__x000a__x000a__x000a__x000a__x000a__x000a_________________x000a__x000a__x000a__x000a__x000a__x000a__x000a__x000a__x000a__x000a__x000a_"/>
    <s v="- Reportar el presunto hecho de Posibilidad de afectación económica (o presupuestal) por sanción de un ente de control o ente regulador, debido a decisiones ajustadas a intereses propios o de terceros en la ejecución de Proyectos en materia TIC y Transformación digital, para obtener dádivas o beneficios al operador disciplinario, y a la Oficina Asesora de Planeación en el informe de monitoreo en caso que tenga fallo._x000a_- Reportar el presunto hecho de Posibilidad de afectación económica (o presupuestal) por sanción de un ente de control o ente regulador, debido a decisiones ajustadas a intereses propios o de terceros en la ejecución de Proyectos en materia TIC y Transformación digital, para obtener dádivas o beneficios al operador disciplinario, y a la Oficina Asesora de Planeación en el informe de monitoreo en caso que tenga fallo._x000a_- realiza informe del hecho identificado y remite mediante memorando a las oficinas competentes_x000a__x000a__x000a__x000a__x000a__x000a__x000a_- Actualizar el mapa de riesgos Gobierno Abierto y Relacionamiento con la Ciudadanía"/>
    <s v="- Subsecretario(a) de Servicio a la Ciudadanía y Alto(a) Consejero(a) Distrital de Tecnologías de la Información y las Comunicaciones_x000a_- Jefe Oficina de la Alta Consejería Distrital de TIC_x000a_- Jefe Oficina de la Alta Consejería Distrital de TIC_x000a__x000a__x000a__x000a__x000a__x000a__x000a_- Subsecretario(a) de Servicio a la Ciudadanía y Alto(a) Consejero(a) Distrital de Tecnologías de la Información y las Comunicaciones"/>
    <s v="- Notificación realizada del presunto hecho de Posibilidad de afectación económica (o presupuestal) por sanción de un ente de control o ente regulador, debido a decisiones ajustadas a intereses propios o de terceros en la ejecución de Proyectos en materia TIC y Transformación digital, para obtener dádivas o beneficios al operador disciplinario, y reporte de monitoreo a la Oficina Asesora de Planeación en caso que el riesgo tenga fallo definitivo._x000a_- Notificación realizada del presunto hecho de Posibilidad de afectación económica (o presupuestal) por sanción de un ente de control o ente regulador, debido a decisiones ajustadas a intereses propios o de terceros en la ejecución de Proyectos en materia TIC y Transformación digital, para obtener dádivas o beneficios al operador disciplinario, y reporte de monitoreo a la Oficina Asesora de Planeación en caso que el riesgo tenga fallo definitivo._x000a_- Memorando e informe_x000a__x000a__x000a__x000a__x000a__x000a__x000a_- Mapa de riesgo  Gobierno Abierto y Relacionamiento con la Ciudadanía, actualizado."/>
    <d v="2018-09-07T00:00:00"/>
    <s v="Identificación del riesgo_x000a_Análisis antes de controles_x000a_Análisis de controles_x000a_Análisis después de controles_x000a_Tratamiento del riesgo"/>
    <s v="Creación mapa de riesgos "/>
    <d v="2019-05-08T00:00:00"/>
    <s v="_x000a_Análisis antes de controles_x000a_Análisis de controles_x000a_Análisis después de controles_x000a_"/>
    <s v="De acuerdo con la metodología del DAFP, se realizaron las explicaciones requeridas, agregando la explicación del riesgo y la valoración antes y después de controles._x000a_Se identificaron acciones detectivas_x000a_Se crearon acciones de plan de contingencia "/>
    <d v="2019-10-17T00:00:00"/>
    <s v="_x000a_Análisis antes de controles_x000a__x000a__x000a_"/>
    <s v="Se atendieron las recomendaciones de la retroalimentación del monitoreo de riesgos, modificando la calificación de probabilidad de factibilidad a frecuencia, disminuyendo de posible a rara vez. Para lo anterior, se cuenta con el respaldo de los registros del procedimiento 1210200-PR-306 resguardados en las carpetas de los Proyectos de la Oficina, los reportes a los monitoreos de riesgos, y los informes de Auditoría Interna y Externa."/>
    <d v="2020-03-06T00:00:00"/>
    <s v="Identificación del riesgo_x000a__x000a__x000a__x000a_"/>
    <s v="- Se incluye el proyecto de inversión 1111 “Fortalecimiento de la economía, el gobierno y la ciudad digital de Bogotá D.C. “_x000a_- Se definen las perspectivas para los efectos ya identificados._x000a_- Valoración de la Probabilidad: Se incluyen las evidencias faltantes de la vigencia 2016-2019 y las evidencias de la vigencia 2020."/>
    <d v="2020-08-13T00:00:00"/>
    <s v="_x000a__x000a_Análisis de controles_x000a__x000a_"/>
    <s v="- Se eliminaron las actividades de control detectivas asociadas al procedimiento de auditorias internas de gestión PR-006 y al procedimiento de Auditorías Internas de Calidad PR-361"/>
    <d v="2020-12-03T00:00:00"/>
    <s v="_x000a_Análisis antes de controles_x000a__x000a__x000a_"/>
    <s v="Se realiza la calificación del riesgo por frecuencia la cual es: &quot;Nunca o no se ha presentado durante los últimos 4 años&quot;. Asimismo, se registran las evidencias que registran su elección para la vigencia 2020."/>
    <d v="2021-02-22T00:00:00"/>
    <s v="Identificación del riesgo_x000a__x000a_Análisis de controles_x000a__x000a_"/>
    <s v="Se modificó el nombre del riesgo conforme a la nueva forma de operar del proceso._x000a_Se ajustaron las causas del riesgo conforme al nuevo análisis efectuado a los antecedentes y comportamiento del riesgo._x000a_Se ajusta la explicación del riesgo de acuerdo a la nueva realidad del proceso._x000a_Se ajustó al nuevo proyecto de inversión 7872, teniendo en cuenta que el riesgo está directamente asociado al proyecto de inversión._x000a_Se ajustaron las actividades de control conforme a la actualización del procedimiento."/>
    <d v="2021-05-19T00:00:00"/>
    <s v="_x000a__x000a_Análisis de controles_x000a__x000a_"/>
    <s v="Se realizan ajustes menores a las actividades de control preventivas (PC#5),(PC#7)  y detectiva (PC#8). "/>
    <d v="2021-11-30T00:00:00"/>
    <s v="Identificación del riesgo_x000a_Análisis antes de controles_x000a_Análisis de controles_x000a_Análisis después de controles_x000a_Tratamiento del riesgo"/>
    <s v="Se actualiza el contexto de la gestión del proceso._x000a_Se ajusta la identificación del riesgo._x000a_Se define la probabilidad por exposición._x000a_Se ajustó la redacción y evaluación de los controles según los criterios definidos._x000a_Se incluyeron los controles correctivos._x000a_Se ajustaron las acciones de contingencia."/>
    <d v="2022-05-09T00:00:00"/>
    <s v="_x000a__x000a_Análisis de controles_x000a__x000a_"/>
    <s v="Se ajustaron los controles conforme a la actualización del procedimiento"/>
    <d v="2022-12-02T00:00:00"/>
    <s v="Identificación del riesgo_x000a__x000a_Análisis de controles_x000a__x000a_Tratamiento del riesgo"/>
    <s v="_x000a_Se actualiza el contexto de la gestión del proceso, de acuerdo con las actividades definidas en el proceso Gobierno abierto y relacionamiento con la ciudadanía. _x000a_Se actualizan las causas internas, externas efectos según el análisis DOFA del nuevo proceso._x000a_Se ajustan los controles correctivos acorde con el nombre del nuevo proceso._x000a_Se define acción de tratamiento para fortalecer la gestión del riesgo._x000a_Se ajustan las acciones de contingencia acorde con el nombre del nuevo proceso._x000a_"/>
    <s v=""/>
    <s v="_x000a__x000a__x000a__x000a_"/>
    <s v=""/>
    <e v="#N/A"/>
    <n v="8"/>
    <x v="10"/>
  </r>
  <r>
    <s v="Paz, Víctimas y Reconciliación"/>
    <s v="Gestionar políticas, programas y estrategias dirigidas a las víctimas, población en proceso de reintegración, reincorporación y ciudadanía en general por medio de la asistencia, atención, reparación, y acciones de memoria, reconciliación y construcción de paz territorial con el propósito de avanzar en la consolidación de Bogotá como epicentro de paz y reconciliación."/>
    <s v="Inicia con la identificación de necesidades, lineamientos y formulación o implementación de políticas, programas y estrategias dirigidas a víctimas del conflicto armado interno, población en proceso de reintegración, reincorporación y ciudadanía en general, continúa con la ejecución de acciones de asistencia, atención, reparación, memoria, reconciliación, construcción de paz territorial y coordinación interinstitucional; y finaliza con el seguimiento de estas."/>
    <s v="Jefe de Oficina Alta Consejería de Paz, Víctimas y Reconciliación"/>
    <s v="Misional"/>
    <s v="Otorgar medidas de ayuda o atención humanitaria inmediata para atender las necesidades básicas de la población victima que llega a la ciudad de Bogotá en condiciones de vulnerabilidad acentuada derivada de los hechos victimizantes ocurridos._x000a_Fase (actividad): Gestionar el funcionamiento administrativo y operativo para el otorgamiento de la ayuda humanitaria."/>
    <n v="197"/>
    <s v="FI-C029"/>
    <s v="Posibilidad de afectación económica (o presupuestal) por desviación de recursos públicos destinados a la atención de ayuda humanitaria inmediata, debido a decisiones ajustadas a intereses propios o de terceros para obtener beneficios no autorizados durante la evaluación del otorgamiento dirigido a la población víctima del conflicto armado que llega o reside a la ciudad de Bogotá D.C."/>
    <x v="0"/>
    <s v="Fraude interno"/>
    <s v="No"/>
    <s v="- Falta de integridad del funcionario._x000a_- Existencia de intereses personales del funcionario._x000a_- Abuso de la condición de servidor público a través de la solicitud y/o aceptación de dádivas._x000a_- Uso indebido de usuarios asignados en el sistema de información._x000a_- Conflicto de intereses._x000a__x000a__x000a__x000a__x000a_"/>
    <s v="- Intereses particulares de las personas que requieren la ayuda humanitaria._x000a_- Las exigencias de los clientes se basan en aspectos subjetivos, fuera del contexto del proceso y de la Entidad._x000a_- Presiones o motivaciones individuales, sociales o colectivas, que inciten a realizar conductas contrarias al deber ser._x000a__x000a__x000a__x000a__x000a__x000a__x000a_"/>
    <s v="- Favorabilidad para sí mismo o para un tercero en la entrega y/o prestación de un bien, trámite y/o servicio._x000a_- Pérdida de legitimidad de la  Administración Distrital._x000a_- Percepción negativa de la ciudadanía frente a la entidad._x000a_- Generación de reprocesos y desgaste administrativo._x000a_- Investigaciones disciplinarias, fiscales y/o penales._x000a_- Afectación de la igualdad de los ciudadanos para hacer uso de sus derechos._x000a_- Afectación del presupuesto asignado para el otorgamiento de atención o ayuda humanitaria inmediata_x000a__x000a__x000a_"/>
    <s v="1. Implementar estrategias y acciones que aporten a la construcción de la paz, la reparación, la memoria y la reconciliación en Bogotá región."/>
    <s v="- -- Ningún trámite y/o procedimiento administrativo_x000a__x000a_"/>
    <s v="- Ningún otro proceso en el Sistema de Gestión de Calidad_x000a__x000a__x000a__x000a_"/>
    <s v="16. Paz, justicia e instituciones sólidas"/>
    <s v="- 7871 Construcción de Bogotá-región como territorio de paz para las víctimas y la reconciliación_x000a__x000a__x000a__x000a_"/>
    <s v="Muy baja (1)"/>
    <n v="0.2"/>
    <s v="Menor (2)"/>
    <s v="Menor (2)"/>
    <s v="Menor (2)"/>
    <s v="Leve (1)"/>
    <s v="Leve (1)"/>
    <s v="Menor (2)"/>
    <s v="Mayor (4)"/>
    <n v="0.8"/>
    <s v="Alto"/>
    <s v="El proceso estima que el riesgo se ubica en una zona alta, debido a que el riesgo no se ha materializado en los últimos cuatro años, sin embargo, ante su materialización, podrían presentarse los efectos significativos, señalados en la encuesta del Departamento Administrativo de la Función Pública."/>
    <s v="- 1 El procedimiento 4130000-PR-315 &quot;Otorgar ayuda y atención humanitaria inmediata&quot; (Act 9) indica que el Profesional Psicosocial / Jurídica de la Dirección de Reparación Integral, autorizado(a) por el Director de Reparación Integral, finalizadas las validaciones de los criterios de: competencia, temporalidad, territorialidad y buena fe analiza la información obtenida de las validaciones de los criterios para el otorgamiento de ayuda o atención humanitaria inmediata y revisa la tasación generada. La(s) fuente(s) de información utilizadas es(son) Sistema de Información para las Víctimas - SIVIC. En caso de evidenciar observaciones, desviaciones o diferencias, en la tasación frente a la cantidad de personas y sus necesidades especiales , se analiza nuevamente la información de la caracterización inicial. De lo contrario,  elabora el concepto de la evaluación de vulnerabilidad._x000a_- 2 El procedimiento 4130000-PR-315 &quot;Otorgar ayuda y atención humanitaria inmediata&quot; (Act 11) indica que el Profesional Jurídico de la Dirección de Reparación Integral, autorizado(a) por El Director de Reparación Integral, una vez finalizadas las validaciones de los criterios y verificada la información para el otorgamiento de ayuda o atención humanitaria inmediata revisa el proyecto de acta de evaluación a fin de identificar el cumplimiento de los mínimos legales para el otorgamiento o no de las medidas de ayuda o atención humanitaria. La(s) fuente(s) de información utilizadas es(son) Sistema de Información para las Víctimas - SIVIC. En caso de evidenciar observaciones, desviaciones o diferencias, se devuelve a través del sistema de información la evaluación al profesional psicosocial con las observaciones para realizar los respectivos ajustes. De lo contrario, da visto bueno a través de SIVIC, registra el concepto jurídico que soporta la decisión de otorgar o no atención o ayuda humanitaria inmediata y asigna el caso por medio del sistema de información al profesional que lidera el Centro de Encuentro para la validación y aprobación._x000a_- 3 El procedimiento 4130000-PR-315 &quot;Otorgar ayuda y atención humanitaria inmediata&quot; (Act 12) indica que el Profesional del Centro de Encuentro de la Dirección de Reparación Integral (Coordinador), autorizado(a) por el Director de Reparación Integral, una vez el profesional jurídico da visto bueno al acta de evaluación para el otorgamiento de medidas de ayuda o atención humanitaria Valida que la decisión de otorgar o no medidas de ayuda o atención humanitaria sea coherente con los criterios de otorgamiento, teniendo en cuenta los criterios establecidos. La(s) fuente(s) de información utilizadas es(son) Sistema de Información para las Víctimas - SIVIC. En caso de evidenciar observaciones, desviaciones o diferencias, se devuelve a través del sistema de información la evaluación al profesional jurídico con las observaciones para realizar los respectivos ajustes. De lo contrario, aprueba mediante el sistema de información la evaluación realizada, para la realización del cargue de la medida en el sistema de información SIVIC._x000a_- 4 El procedimiento 4130000-PR-315 &quot;Otorgar ayuda y atención humanitaria inmediata&quot; (Act 17) indica que el Profesional del Centro de Encuentro de la Dirección de Reparación Integral (Coordinador), autorizado(a) por el Director de Reparación Integral, cada vez que se elabora acta que resuelve recurso de reposición revisa el proyecto de resolución que resuelve recurso de apelación, de acuerdo con el caso, la ley y jurisprudencia aplicable. La(s) fuente(s) de información utilizadas es(son) Sistema de Información para las Víctimas - SIVIC. En caso de evidenciar observaciones, desviaciones o diferencias, remite mediante correo electrónico al profesional jurídico para que realice los ajustes correspondientes. De lo contrario, firman el acta de revisión y se envía mediante correo electrónico al profesional Jurídico de la Dirección de Reparación Integral para su respectiva firma._x000a_- 5 El procedimiento 4130000-PR-315 &quot;Otorgar ayuda y atención humanitaria inmediata&quot; (Act 20) indica que el Profesional Jurídico de la ACPVR, autorizado(a) por el Alto Consejero de Paz, Víctimas y Reconciliación, cada vez que se elabora proyecto de resolución que resuelve recurso de apelación revisa el proyecto de resolución que resuelve recurso de apelación, de acuerdo con el caso, la ley y jurisprudencia aplicable. La(s) fuente(s) de información utilizadas es(son) Sistema de Información para las Víctimas - SIVIC.. En caso de evidenciar observaciones, desviaciones o diferencias, remite mediante correo electrónico al profesional que proyectó de la Alta Consejería de Paz, Víctimas y Reconciliación para que realice los ajustes correspondientes. De lo contrario, firman visto bueno en el formato de recurso y se remite para firma del Alto Consejero de Paz, Víctimas y Reconciliación._x000a__x000a__x000a__x000a__x000a__x000a__x000a__x000a__x000a__x000a__x000a__x000a__x000a__x000a__x000a_"/>
    <s v="- Documentado_x000a_- Documentado_x000a_- Documentado_x000a_- Documentado_x000a_- Documentado_x000a__x000a__x000a__x000a__x000a__x000a__x000a__x000a__x000a__x000a__x000a__x000a__x000a__x000a__x000a_"/>
    <s v="- Continua_x000a_- Continua_x000a_- Continua_x000a_- Continua_x000a_- Continua_x000a__x000a__x000a__x000a__x000a__x000a__x000a__x000a__x000a__x000a__x000a__x000a__x000a__x000a__x000a_"/>
    <s v="- Con registro_x000a_- Con registro_x000a_- Con registro_x000a_- Con registro_x000a_- Con registro_x000a__x000a__x000a__x000a__x000a__x000a__x000a__x000a__x000a__x000a__x000a__x000a__x000a__x000a__x000a_"/>
    <s v="- Preventivo_x000a_- Preventivo_x000a_- Detectivo_x000a_- Detectivo_x000a_- Detectivo_x000a__x000a__x000a__x000a__x000a__x000a__x000a__x000a__x000a__x000a__x000a__x000a__x000a__x000a__x000a_"/>
    <s v="25%_x000a_25%_x000a_15%_x000a_15%_x000a_15%_x000a__x000a__x000a__x000a__x000a__x000a__x000a__x000a__x000a__x000a__x000a__x000a__x000a__x000a__x000a_"/>
    <s v="- Manual_x000a_- Manual_x000a_- Manual_x000a_- Manual_x000a_- Manual_x000a__x000a__x000a__x000a__x000a__x000a__x000a__x000a__x000a__x000a__x000a__x000a__x000a__x000a__x000a_"/>
    <s v="15%_x000a_15%_x000a_15%_x000a_15%_x000a_15%_x000a__x000a__x000a__x000a__x000a__x000a__x000a__x000a__x000a__x000a__x000a__x000a__x000a__x000a__x000a_"/>
    <s v="40%_x000a_40%_x000a_30%_x000a_30%_x000a_30%_x000a__x000a__x000a__x000a__x000a__x000a__x000a__x000a__x000a__x000a__x000a__x000a__x000a__x000a__x000a_"/>
    <s v="- 1 El mapa de riesgos del proceso Paz, Víctimas y Reconciliación indica que Profesional Universitario y/o especializado, autorizado(a) por el Jefe de Oficina Alta Consejería de Paz, Victimas y Reconciliación , cada vez que se identifique la materialización del riesgo envía comunicación al apoyo de la supervisión del operador de la AHÍ (Según sea el caso) para detener temporalmente la entrega y realiza nueva evaluación de vulnerabilidad por parte de otro profesional; Si no aplica, se realiza revocatoria directa del otorgamiento inicial._x000a_- 2 El mapa de riesgos del proceso Paz, Víctimas y Reconciliación indica que Profesional Universitario y/o especializado, autorizado(a) por el Jefe de Oficina Alta Consejería de Paz, Victimas y Reconciliación , cada vez que se identifique la materialización del riesgo  solicita información sobre lo ocurrido al profesional que otorga, al que revisa y al que aprueba la medida sobre lo sucedido y activa ruta con el equipo jurídico de la OACPVR, con el fin de realizar el análisis del caso y gestionar las acciones según concepto jurídico._x000a__x000a__x000a__x000a__x000a__x000a__x000a__x000a_"/>
    <s v="- Documentado_x000a_- Documentado_x000a__x000a__x000a__x000a__x000a__x000a__x000a__x000a_"/>
    <s v="- Continua_x000a_- Continua_x000a__x000a__x000a__x000a__x000a__x000a__x000a__x000a_"/>
    <s v="- Con registro_x000a_- Con registro_x000a__x000a__x000a__x000a__x000a__x000a__x000a__x000a_"/>
    <s v="- Correctivo_x000a_- Correctivo_x000a__x000a__x000a__x000a__x000a__x000a__x000a__x000a_"/>
    <s v="10%_x000a_10%_x000a__x000a__x000a__x000a__x000a__x000a__x000a__x000a_"/>
    <s v="- Manual_x000a_- Manual_x000a__x000a__x000a__x000a__x000a__x000a__x000a__x000a_"/>
    <s v="15%_x000a_15%_x000a__x000a__x000a__x000a__x000a__x000a__x000a__x000a_"/>
    <s v="25%_x000a_25%_x000a__x000a__x000a__x000a__x000a__x000a__x000a__x000a_"/>
    <s v="Muy baja (1)"/>
    <n v="2.4695999999999999E-2"/>
    <s v="Mayor (4)"/>
    <n v="0.8"/>
    <s v="Alto"/>
    <s v="El proceso estima que el riesgo se ubica en una zona alta, debido a que los controles establecidos son los adecuados y la calificación de los criterios es satisfactoria, ubicando el riesgo en la escala de probabilidad mas baja, y ante su materialización, podrían disminuirse los efectos, aplicando las acciones de contingencia, sin embargo, el impacto no disminuye en riesgos de corrupción."/>
    <s v="Reducir"/>
    <s v="- PA230-023-545 Implementar validaciones automáticas en el sistema de información SIVIC que permitan:_x000a__x000a_1.Validar la caracterización inicial de los ciudadanos, verificando de manera automática que todos los campos obligatorios estén diligenciados, además, restringir caracteres especiales que pueden generar inconsistencias en la información._x000a_2. Frente a los criterios para el otorgamiento de ayuda y atención humanitaria inmediata, validar de manera automática los criterios de temporalidad y competencia, de acuerdo a la información consumida del web service del  aplicativo externo VIVANTO, el cual es fuente principal de la información para el proceso de evaluación. _x000a_3. Verificar si los criterios de otorgar ayuda humanitaria se cumplen, arrojando el resultado de la evaluación con un no procede para el otorgamiento, generando el acta de evaluación con el resultado._x000a_4. Generar la tasación de manera automática, validando la caracterización del sistema familiar, sus necesidades especiales y la cantidad de integrantes. _x000a__x000a__x000a__x000a__x000a__x000a__x000a__x000a__x000a__x000a__x000a__x000a__x000a__x000a__x000a__x000a__x000a__x000a__x000a__x000a__x000a_________________x000a__x000a__x000a__x000a__x000a__x000a__x000a__x000a__x000a__x000a__x000a_"/>
    <s v="- Director de Reparación Integral _x000a__x000a__x000a__x000a__x000a__x000a__x000a__x000a__x000a__x000a__x000a__x000a__x000a__x000a__x000a__x000a__x000a__x000a__x000a__x000a__x000a_________________x000a__x000a__x000a__x000a__x000a__x000a__x000a__x000a__x000a__x000a__x000a_"/>
    <s v="- Controles preventivos automáticos implementados en el sistema de información de víctimas de Bogotá - SIVIC_x000a__x000a__x000a__x000a__x000a__x000a__x000a__x000a__x000a__x000a__x000a__x000a__x000a__x000a__x000a__x000a__x000a__x000a__x000a__x000a__x000a_________________x000a__x000a__x000a__x000a__x000a__x000a__x000a__x000a__x000a__x000a__x000a_"/>
    <s v="01/02/2023_x000a__x000a__x000a__x000a__x000a__x000a__x000a__x000a__x000a__x000a__x000a__x000a__x000a__x000a__x000a__x000a__x000a__x000a__x000a__x000a__x000a_________________x000a__x000a__x000a__x000a__x000a__x000a__x000a__x000a__x000a__x000a__x000a_"/>
    <s v="31/03/2023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presunto hecho de Posibilidad de afectación económica (o presupuestal) por desviación de recursos públicos destinados a la atención de ayuda humanitaria inmediata, debido a decisiones ajustadas a intereses propios o de terceros para obtener beneficios no autorizados durante la evaluación del otorgamiento dirigido a la población víctima del conflicto armado que llega o reside a la ciudad de Bogotá D.C. al operador disciplinario, y a la Oficina Asesora de Planeación en el informe de monitoreo en caso que tenga fallo._x000a_- Si el conocimiento de la situación es inmediata, _x000a_1. Comunicarse con el apoyo de la supervisión del operador de la AHÍ (Según sea el caso) y detener temporalmente la entrega._x000a_2. Realizar nueva evaluación de vulnerabilidad por parte de otro profesional; Si no aplica, se realiza revocatoria directa del otorgamiento inicial._x000a_- Si el conocimiento de la situación es espaciado en el Tiempo:_x000a_1. Solicitar información sobre lo ocurrido al profesional que otorga, al que revisa y al que aprueba la medida sobre lo sucedido._x000a_2. activar ruta con el equipo jurídico de la OACPVR, con el fin de realizar el análisis del caso y gestionar las acciones según concepto jurídico_x000a__x000a__x000a__x000a__x000a__x000a__x000a_- Actualizar el mapa de riesgos Paz, Víctimas y Reconciliación"/>
    <s v="- Jefe de Oficina Alta Consejería de Paz, Víctimas y Reconciliación_x000a_- Profesional Universitario y/o especializado Oficina Alta Consejería de Paz, Victimas y Reconciliación_x000a_- Profesional Universitario y/o especializado Oficina Alta Consejería de Paz, Victimas y Reconciliación_x000a__x000a__x000a__x000a__x000a__x000a__x000a_- Jefe de Oficina Alta Consejería de Paz, Víctimas y Reconciliación"/>
    <s v="- Notificación realizada del presunto hecho de Posibilidad de afectación económica (o presupuestal) por desviación de recursos públicos destinados a la atención de ayuda humanitaria inmediata, debido a decisiones ajustadas a intereses propios o de terceros para obtener beneficios no autorizados durante la evaluación del otorgamiento dirigido a la población víctima del conflicto armado que llega o reside a la ciudad de Bogotá D.C. al operador disciplinario, y reporte de monitoreo a la Oficina Asesora de Planeación en caso que el riesgo tenga fallo definitivo._x000a_- Comunicación del caso con el operador. (Correo electrónico)_x000a_- Comunicación del caso con el operador. (Correo electrónico)_x000a__x000a__x000a__x000a__x000a__x000a__x000a_- Mapa de riesgo  Paz, Víctimas y Reconciliación, actualizado."/>
    <d v="2019-01-31T00:00:00"/>
    <s v="Identificación del riesgo_x000a_Análisis antes de controles_x000a_Análisis de controles_x000a_Análisis después de controles_x000a_Tratamiento del riesgo"/>
    <s v="Creación del riesgo."/>
    <d v="2019-05-14T00:00:00"/>
    <s v="Identificación del riesgo_x000a_Análisis antes de controles_x000a_Análisis de controles_x000a_Análisis después de controles_x000a_Tratamiento del riesgo"/>
    <s v="Se realizó el análisis de probabilidad por frecuencia y por tanto se redujo la valoración del riesgo antes de controles_x000a_Se realizó el análisis de probabilidad por frecuencia y por tanto se redujo la valoración del riesgo antes de controles_x000a_Se determinó el impacto del riesgo por medio de la encuesta con enfoque de corrupción_x000a_Se adicionaron como controles detectivos, las auditorías de gestión y calidad realizadas por Control Interno_x000a_Se modificó el control preventivo asociado al riesgo, de acuerdo con ajuste realizado en el procedimiento respectivo_x000a_Se planteó una nueva acción para tratar el riesgo y se estableció plan de contingencia"/>
    <d v="2019-10-21T00:00:00"/>
    <s v="_x000a_Análisis antes de controles_x000a__x000a__x000a_Tratamiento del riesgo"/>
    <s v="Se adicionaron nuevas evidencias que respaldan la no materialización del riesgo, manteniendo la valoración inicial._x000a_Se establece la acción de tratamiento para incluir un control detectivo adicional en el procedimiento &quot;Otorgar ayuda y atención humanitaria inmediata&quot;"/>
    <d v="2020-03-06T00:00:00"/>
    <s v="Identificación del riesgo_x000a_Análisis antes de controles_x000a_Análisis de controles_x000a__x000a_Tratamiento del riesgo"/>
    <s v="Se identifica el proyecto de inversión que posiblemente se puede ver afectado por el riesgo._x000a_Para cada uno de los efectos (consecuencias) se identifican las perspectivas._x000a_Se identifican las perspectivas de impacto para el riesgo._x000a_Se definió una nueva actividad de control frente a la probabilidad para el riesgo de gestión._x000a_Se definió una nueva actividad para fortalecer la gestión del riesgo según la valoración._x000a_Las acciones ejecutadas en la vigencia anterior fueron eliminadas del mapa de riesgos."/>
    <d v="2020-09-01T00:00:00"/>
    <s v="_x000a__x000a_Análisis de controles_x000a__x000a_"/>
    <s v="Se retira el proyecto 1156 &quot;Bogotá Mejor para las Víctimas, la Paz y la reconciliación&quot; y se incluye el nuevo proyecto 7871 &quot;Construcción de Bogotá-región como territorio de paz para las víctimas y la reconciliación&quot; asociado al proceso._x000a_Se retiran los dos controles detectivos transversales asociados a los procedimientos de &quot;Auditorías internas de gestión&quot; y &quot;Auditorias internas de calidad&quot; y se identificó un control detectivo propio para el proceso."/>
    <d v="2020-12-03T00:00:00"/>
    <s v="_x000a__x000a__x000a__x000a_Tratamiento del riesgo"/>
    <s v="Se definen acciones de tratamiento a 2021."/>
    <d v="2021-02-19T00:00:00"/>
    <s v="_x000a__x000a__x000a_Análisis después de controles_x000a_Tratamiento del riesgo"/>
    <s v="Adicionalmente se modificó el nombre utilizado como soporte a &quot;Matriz de seguimiento AHI (mes) y correo electrónico&quot; en la evidencia de los controles._x000a_Se retiró la acción de tratamiento 50 de 2020 debido al cumplimiento de su término._x000a_Se creó acción AP 17 del 2021 como parte del tratamiento del riesgo."/>
    <d v="2021-12-15T00:00:00"/>
    <s v="Identificación del riesgo_x000a_Análisis antes de controles_x000a_Análisis de controles_x000a_Análisis después de controles_x000a_Tratamiento del riesgo"/>
    <s v="Se actualiza el contexto de la gestión del proceso._x000a_Se ajusta la identificación del riesgo_x000a_Se define la probabilidad por exposición._x000a_Se ajustó la calificación del impacto._x000a_Se ajustó la redacción y evaluación de los controles según los criterios definidos._x000a_Se incluyeron los controles correctivos._x000a_Se ajustaron las acciones de contingencia._x000a_Se formulo acción de tratamiento"/>
    <d v="2022-12-09T00:00:00"/>
    <s v="Identificación del riesgo_x000a__x000a_Análisis de controles_x000a__x000a_Tratamiento del riesgo"/>
    <s v="Se ajustan los controles, de acuerdo a la actualización del procedimiento_x000a_Se actualiza el nombre del proceso al cual esta asociado el riesgo._x000a_Se formula la acción de tratamiento a 2023"/>
    <s v=""/>
    <s v="_x000a__x000a__x000a__x000a_"/>
    <s v=""/>
    <s v=""/>
    <s v="_x000a__x000a__x000a__x000a_"/>
    <s v=""/>
    <s v=""/>
    <s v="_x000a__x000a__x000a__x000a_"/>
    <s v=""/>
    <e v="#N/A"/>
    <n v="6"/>
    <x v="1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TablaDinámica1" cacheId="0" applyNumberFormats="0" applyBorderFormats="0" applyFontFormats="0" applyPatternFormats="0" applyAlignmentFormats="0" applyWidthHeightFormats="1" dataCaption="Valores" updatedVersion="7" minRefreshableVersion="3" useAutoFormatting="1" itemPrintTitles="1" createdVersion="6" indent="0" outline="1" outlineData="1" multipleFieldFilters="0">
  <location ref="A3:A5" firstHeaderRow="1" firstDataRow="1" firstDataCol="1"/>
  <pivotFields count="106">
    <pivotField showAll="0"/>
    <pivotField showAll="0"/>
    <pivotField showAll="0"/>
    <pivotField showAll="0"/>
    <pivotField showAll="0"/>
    <pivotField showAll="0"/>
    <pivotField showAll="0"/>
    <pivotField showAll="0"/>
    <pivotField showAll="0"/>
    <pivotField axis="axisRow" outline="0" showAll="0">
      <items count="4">
        <item x="0"/>
        <item m="1" x="1"/>
        <item m="1" x="2"/>
        <item t="default"/>
      </items>
    </pivotField>
    <pivotField showAll="0"/>
    <pivotField showAll="0"/>
    <pivotField showAll="0"/>
    <pivotField showAll="0"/>
    <pivotField showAll="0"/>
    <pivotField showAll="0"/>
    <pivotField showAll="0"/>
    <pivotField showAll="0"/>
    <pivotField showAll="0"/>
    <pivotField showAll="0"/>
    <pivotField showAll="0"/>
    <pivotField numFmtId="9" showAll="0"/>
    <pivotField showAll="0"/>
    <pivotField showAll="0"/>
    <pivotField showAll="0"/>
    <pivotField showAll="0"/>
    <pivotField showAll="0"/>
    <pivotField showAll="0"/>
    <pivotField showAll="0"/>
    <pivotField numFmtId="9"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66" showAll="0"/>
    <pivotField showAll="0"/>
    <pivotField numFmtId="166"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9"/>
  </rowFields>
  <rowItems count="2">
    <i>
      <x/>
    </i>
    <i t="grand">
      <x/>
    </i>
  </rowItems>
  <colItems count="1">
    <i/>
  </colItems>
  <formats count="7">
    <format dxfId="118">
      <pivotArea type="all" dataOnly="0" outline="0" fieldPosition="0"/>
    </format>
    <format dxfId="117">
      <pivotArea outline="0" collapsedLevelsAreSubtotals="1" fieldPosition="0"/>
    </format>
    <format dxfId="116">
      <pivotArea field="9" type="button" dataOnly="0" labelOnly="1" outline="0" axis="axisRow" fieldPosition="0"/>
    </format>
    <format dxfId="115">
      <pivotArea dataOnly="0" labelOnly="1" fieldPosition="0">
        <references count="1">
          <reference field="9" count="0"/>
        </references>
      </pivotArea>
    </format>
    <format dxfId="114">
      <pivotArea dataOnly="0" labelOnly="1" fieldPosition="0">
        <references count="1">
          <reference field="9" count="0" defaultSubtotal="1"/>
        </references>
      </pivotArea>
    </format>
    <format dxfId="113">
      <pivotArea dataOnly="0" labelOnly="1" grandRow="1" outline="0" fieldPosition="0"/>
    </format>
    <format dxfId="112">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500-000000000000}" name="TablaDinámica1" cacheId="1" applyNumberFormats="0" applyBorderFormats="0" applyFontFormats="0" applyPatternFormats="0" applyAlignmentFormats="0" applyWidthHeightFormats="1" dataCaption="Valores" updatedVersion="7" minRefreshableVersion="3" useAutoFormatting="1" itemPrintTitles="1" createdVersion="6" indent="0" outline="1" outlineData="1" multipleFieldFilters="0" chartFormat="3" rowHeaderCaption="Dependencia" colHeaderCaption="Enfoque del riesgo">
  <location ref="A30:C44" firstHeaderRow="1" firstDataRow="2" firstDataCol="1"/>
  <pivotFields count="109">
    <pivotField showAll="0"/>
    <pivotField showAll="0"/>
    <pivotField showAll="0"/>
    <pivotField showAll="0"/>
    <pivotField showAll="0"/>
    <pivotField showAll="0"/>
    <pivotField showAll="0"/>
    <pivotField showAll="0"/>
    <pivotField dataField="1" showAll="0"/>
    <pivotField axis="axisCol" showAll="0">
      <items count="4">
        <item x="0"/>
        <item m="1" x="1"/>
        <item m="1" x="2"/>
        <item t="default"/>
      </items>
    </pivotField>
    <pivotField showAll="0"/>
    <pivotField showAll="0"/>
    <pivotField showAll="0"/>
    <pivotField showAll="0"/>
    <pivotField showAll="0"/>
    <pivotField showAll="0"/>
    <pivotField showAll="0"/>
    <pivotField showAll="0"/>
    <pivotField showAll="0"/>
    <pivotField showAll="0"/>
    <pivotField showAll="0"/>
    <pivotField numFmtId="9" showAll="0"/>
    <pivotField showAll="0"/>
    <pivotField showAll="0"/>
    <pivotField showAll="0"/>
    <pivotField showAll="0"/>
    <pivotField showAll="0"/>
    <pivotField showAll="0"/>
    <pivotField showAll="0"/>
    <pivotField numFmtId="9"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66" showAll="0"/>
    <pivotField showAll="0"/>
    <pivotField numFmtId="166"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21">
        <item x="3"/>
        <item x="6"/>
        <item x="2"/>
        <item m="1" x="16"/>
        <item m="1" x="17"/>
        <item x="11"/>
        <item x="10"/>
        <item m="1" x="12"/>
        <item m="1" x="13"/>
        <item m="1" x="14"/>
        <item x="1"/>
        <item m="1" x="19"/>
        <item x="8"/>
        <item x="5"/>
        <item m="1" x="15"/>
        <item x="4"/>
        <item x="7"/>
        <item x="9"/>
        <item m="1" x="18"/>
        <item x="0"/>
        <item t="default"/>
      </items>
    </pivotField>
  </pivotFields>
  <rowFields count="1">
    <field x="108"/>
  </rowFields>
  <rowItems count="13">
    <i>
      <x/>
    </i>
    <i>
      <x v="1"/>
    </i>
    <i>
      <x v="2"/>
    </i>
    <i>
      <x v="5"/>
    </i>
    <i>
      <x v="6"/>
    </i>
    <i>
      <x v="10"/>
    </i>
    <i>
      <x v="12"/>
    </i>
    <i>
      <x v="13"/>
    </i>
    <i>
      <x v="15"/>
    </i>
    <i>
      <x v="16"/>
    </i>
    <i>
      <x v="17"/>
    </i>
    <i>
      <x v="19"/>
    </i>
    <i t="grand">
      <x/>
    </i>
  </rowItems>
  <colFields count="1">
    <field x="9"/>
  </colFields>
  <colItems count="2">
    <i>
      <x/>
    </i>
    <i t="grand">
      <x/>
    </i>
  </colItems>
  <dataFields count="1">
    <dataField name="Número de riesgos" fld="8" subtotal="count" baseField="0" baseItem="0"/>
  </dataFields>
  <formats count="47">
    <format dxfId="68">
      <pivotArea type="all" dataOnly="0" outline="0" fieldPosition="0"/>
    </format>
    <format dxfId="67">
      <pivotArea outline="0" collapsedLevelsAreSubtotals="1" fieldPosition="0"/>
    </format>
    <format dxfId="66">
      <pivotArea dataOnly="0" labelOnly="1" grandRow="1" outline="0" fieldPosition="0"/>
    </format>
    <format dxfId="65">
      <pivotArea dataOnly="0" labelOnly="1" outline="0" axis="axisValues" fieldPosition="0"/>
    </format>
    <format dxfId="64">
      <pivotArea type="all" dataOnly="0" outline="0" fieldPosition="0"/>
    </format>
    <format dxfId="63">
      <pivotArea outline="0" collapsedLevelsAreSubtotals="1" fieldPosition="0"/>
    </format>
    <format dxfId="62">
      <pivotArea dataOnly="0" labelOnly="1" grandRow="1" outline="0" fieldPosition="0"/>
    </format>
    <format dxfId="61">
      <pivotArea dataOnly="0" labelOnly="1" outline="0" axis="axisValues" fieldPosition="0"/>
    </format>
    <format dxfId="60">
      <pivotArea outline="0" collapsedLevelsAreSubtotals="1" fieldPosition="0"/>
    </format>
    <format dxfId="59">
      <pivotArea dataOnly="0" labelOnly="1" outline="0" axis="axisValues" fieldPosition="0"/>
    </format>
    <format dxfId="58">
      <pivotArea collapsedLevelsAreSubtotals="1" fieldPosition="0">
        <references count="1">
          <reference field="108" count="17">
            <x v="1"/>
            <x v="2"/>
            <x v="3"/>
            <x v="4"/>
            <x v="5"/>
            <x v="6"/>
            <x v="7"/>
            <x v="8"/>
            <x v="9"/>
            <x v="10"/>
            <x v="11"/>
            <x v="12"/>
            <x v="13"/>
            <x v="14"/>
            <x v="15"/>
            <x v="16"/>
            <x v="17"/>
          </reference>
        </references>
      </pivotArea>
    </format>
    <format dxfId="57">
      <pivotArea outline="0" collapsedLevelsAreSubtotals="1" fieldPosition="0">
        <references count="1">
          <reference field="9" count="1" selected="0">
            <x v="2"/>
          </reference>
        </references>
      </pivotArea>
    </format>
    <format dxfId="56">
      <pivotArea dataOnly="0" labelOnly="1" fieldPosition="0">
        <references count="1">
          <reference field="9" count="1">
            <x v="2"/>
          </reference>
        </references>
      </pivotArea>
    </format>
    <format dxfId="55">
      <pivotArea dataOnly="0" outline="0" fieldPosition="0">
        <references count="1">
          <reference field="9" count="1">
            <x v="1"/>
          </reference>
        </references>
      </pivotArea>
    </format>
    <format dxfId="54">
      <pivotArea type="origin" dataOnly="0" labelOnly="1" outline="0" fieldPosition="0"/>
    </format>
    <format dxfId="53">
      <pivotArea field="9" type="button" dataOnly="0" labelOnly="1" outline="0" axis="axisCol" fieldPosition="0"/>
    </format>
    <format dxfId="52">
      <pivotArea type="topRight" dataOnly="0" labelOnly="1" outline="0" fieldPosition="0"/>
    </format>
    <format dxfId="51">
      <pivotArea dataOnly="0" labelOnly="1" fieldPosition="0">
        <references count="1">
          <reference field="9" count="1">
            <x v="0"/>
          </reference>
        </references>
      </pivotArea>
    </format>
    <format dxfId="50">
      <pivotArea type="origin" dataOnly="0" labelOnly="1" outline="0" fieldPosition="0"/>
    </format>
    <format dxfId="49">
      <pivotArea field="9" type="button" dataOnly="0" labelOnly="1" outline="0" axis="axisCol" fieldPosition="0"/>
    </format>
    <format dxfId="48">
      <pivotArea type="topRight" dataOnly="0" labelOnly="1" outline="0" fieldPosition="0"/>
    </format>
    <format dxfId="47">
      <pivotArea field="108" type="button" dataOnly="0" labelOnly="1" outline="0" axis="axisRow" fieldPosition="0"/>
    </format>
    <format dxfId="46">
      <pivotArea dataOnly="0" labelOnly="1" fieldPosition="0">
        <references count="1">
          <reference field="9" count="0"/>
        </references>
      </pivotArea>
    </format>
    <format dxfId="45">
      <pivotArea dataOnly="0" labelOnly="1" grandCol="1" outline="0" fieldPosition="0"/>
    </format>
    <format dxfId="44">
      <pivotArea type="origin" dataOnly="0" labelOnly="1" outline="0" fieldPosition="0"/>
    </format>
    <format dxfId="43">
      <pivotArea field="108" type="button" dataOnly="0" labelOnly="1" outline="0" axis="axisRow" fieldPosition="0"/>
    </format>
    <format dxfId="42">
      <pivotArea collapsedLevelsAreSubtotals="1" fieldPosition="0">
        <references count="1">
          <reference field="108" count="0"/>
        </references>
      </pivotArea>
    </format>
    <format dxfId="41">
      <pivotArea grandRow="1" outline="0" collapsedLevelsAreSubtotals="1" fieldPosition="0"/>
    </format>
    <format dxfId="40">
      <pivotArea dataOnly="0" labelOnly="1" fieldPosition="0">
        <references count="1">
          <reference field="9" count="0"/>
        </references>
      </pivotArea>
    </format>
    <format dxfId="39">
      <pivotArea dataOnly="0" labelOnly="1" grandCol="1" outline="0" fieldPosition="0"/>
    </format>
    <format dxfId="38">
      <pivotArea collapsedLevelsAreSubtotals="1" fieldPosition="0">
        <references count="1">
          <reference field="108" count="0"/>
        </references>
      </pivotArea>
    </format>
    <format dxfId="37">
      <pivotArea type="origin" dataOnly="0" labelOnly="1" outline="0" fieldPosition="0"/>
    </format>
    <format dxfId="36">
      <pivotArea field="9" type="button" dataOnly="0" labelOnly="1" outline="0" axis="axisCol" fieldPosition="0"/>
    </format>
    <format dxfId="35">
      <pivotArea type="topRight" dataOnly="0" labelOnly="1" outline="0" fieldPosition="0"/>
    </format>
    <format dxfId="34">
      <pivotArea field="108" type="button" dataOnly="0" labelOnly="1" outline="0" axis="axisRow" fieldPosition="0"/>
    </format>
    <format dxfId="33">
      <pivotArea dataOnly="0" labelOnly="1" fieldPosition="0">
        <references count="1">
          <reference field="108" count="0"/>
        </references>
      </pivotArea>
    </format>
    <format dxfId="32">
      <pivotArea dataOnly="0" labelOnly="1" fieldPosition="0">
        <references count="1">
          <reference field="9" count="0"/>
        </references>
      </pivotArea>
    </format>
    <format dxfId="31">
      <pivotArea dataOnly="0" labelOnly="1" grandCol="1" outline="0" fieldPosition="0"/>
    </format>
    <format dxfId="30">
      <pivotArea collapsedLevelsAreSubtotals="1" fieldPosition="0">
        <references count="1">
          <reference field="108" count="0"/>
        </references>
      </pivotArea>
    </format>
    <format dxfId="29">
      <pivotArea dataOnly="0" labelOnly="1" fieldPosition="0">
        <references count="1">
          <reference field="108" count="0"/>
        </references>
      </pivotArea>
    </format>
    <format dxfId="28">
      <pivotArea collapsedLevelsAreSubtotals="1" fieldPosition="0">
        <references count="1">
          <reference field="108" count="17">
            <x v="1"/>
            <x v="2"/>
            <x v="3"/>
            <x v="4"/>
            <x v="5"/>
            <x v="6"/>
            <x v="7"/>
            <x v="8"/>
            <x v="10"/>
            <x v="11"/>
            <x v="12"/>
            <x v="13"/>
            <x v="14"/>
            <x v="15"/>
            <x v="16"/>
            <x v="17"/>
            <x v="18"/>
          </reference>
        </references>
      </pivotArea>
    </format>
    <format dxfId="27">
      <pivotArea dataOnly="0" labelOnly="1" fieldPosition="0">
        <references count="1">
          <reference field="108" count="17">
            <x v="1"/>
            <x v="2"/>
            <x v="3"/>
            <x v="4"/>
            <x v="5"/>
            <x v="6"/>
            <x v="7"/>
            <x v="8"/>
            <x v="10"/>
            <x v="11"/>
            <x v="12"/>
            <x v="13"/>
            <x v="14"/>
            <x v="15"/>
            <x v="16"/>
            <x v="17"/>
            <x v="18"/>
          </reference>
        </references>
      </pivotArea>
    </format>
    <format dxfId="26">
      <pivotArea collapsedLevelsAreSubtotals="1" fieldPosition="0">
        <references count="1">
          <reference field="108" count="17">
            <x v="1"/>
            <x v="2"/>
            <x v="3"/>
            <x v="4"/>
            <x v="5"/>
            <x v="6"/>
            <x v="7"/>
            <x v="8"/>
            <x v="10"/>
            <x v="11"/>
            <x v="12"/>
            <x v="13"/>
            <x v="14"/>
            <x v="15"/>
            <x v="16"/>
            <x v="17"/>
            <x v="18"/>
          </reference>
        </references>
      </pivotArea>
    </format>
    <format dxfId="25">
      <pivotArea dataOnly="0" labelOnly="1" fieldPosition="0">
        <references count="1">
          <reference field="108" count="17">
            <x v="1"/>
            <x v="2"/>
            <x v="3"/>
            <x v="4"/>
            <x v="5"/>
            <x v="6"/>
            <x v="7"/>
            <x v="8"/>
            <x v="10"/>
            <x v="11"/>
            <x v="12"/>
            <x v="13"/>
            <x v="14"/>
            <x v="15"/>
            <x v="16"/>
            <x v="17"/>
            <x v="18"/>
          </reference>
        </references>
      </pivotArea>
    </format>
    <format dxfId="24">
      <pivotArea grandRow="1" outline="0" collapsedLevelsAreSubtotals="1" fieldPosition="0"/>
    </format>
    <format dxfId="23">
      <pivotArea dataOnly="0" labelOnly="1" grandRow="1" outline="0" fieldPosition="0"/>
    </format>
    <format dxfId="22">
      <pivotArea collapsedLevelsAreSubtotals="1" fieldPosition="0">
        <references count="2">
          <reference field="9" count="0" selected="0"/>
          <reference field="108" count="0"/>
        </references>
      </pivotArea>
    </format>
  </formats>
  <chartFormats count="2">
    <chartFormat chart="0" format="2" series="1">
      <pivotArea type="data" outline="0" fieldPosition="0">
        <references count="1">
          <reference field="4294967294" count="1" selected="0">
            <x v="0"/>
          </reference>
        </references>
      </pivotArea>
    </chartFormat>
    <chartFormat chart="2" format="4"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0000000-0007-0000-0500-000001000000}" name="TablaDinámica3" cacheId="0" applyNumberFormats="0" applyBorderFormats="0" applyFontFormats="0" applyPatternFormats="0" applyAlignmentFormats="0" applyWidthHeightFormats="1" dataCaption="Valores" updatedVersion="7" minRefreshableVersion="3" useAutoFormatting="1" itemPrintTitles="1" createdVersion="6" indent="0" outline="1" outlineData="1" multipleFieldFilters="0" chartFormat="17" rowHeaderCaption="Procesos / Proyectos de inversión" colHeaderCaption="Enfoque del riesgo">
  <location ref="A4:C17" firstHeaderRow="1" firstDataRow="2" firstDataCol="1"/>
  <pivotFields count="106">
    <pivotField axis="axisRow" showAll="0">
      <items count="34">
        <item m="1" x="18"/>
        <item m="1" x="13"/>
        <item m="1" x="21"/>
        <item m="1" x="24"/>
        <item m="1" x="12"/>
        <item m="1" x="29"/>
        <item x="0"/>
        <item m="1" x="23"/>
        <item m="1" x="11"/>
        <item m="1" x="30"/>
        <item x="1"/>
        <item m="1" x="22"/>
        <item m="1" x="31"/>
        <item x="4"/>
        <item m="1" x="26"/>
        <item m="1" x="32"/>
        <item m="1" x="28"/>
        <item m="1" x="14"/>
        <item m="1" x="15"/>
        <item x="7"/>
        <item x="8"/>
        <item m="1" x="16"/>
        <item m="1" x="19"/>
        <item x="2"/>
        <item m="1" x="20"/>
        <item m="1" x="25"/>
        <item x="3"/>
        <item x="5"/>
        <item m="1" x="17"/>
        <item x="6"/>
        <item m="1" x="27"/>
        <item x="9"/>
        <item x="10"/>
        <item t="default"/>
      </items>
    </pivotField>
    <pivotField showAll="0"/>
    <pivotField showAll="0"/>
    <pivotField showAll="0"/>
    <pivotField showAll="0"/>
    <pivotField showAll="0"/>
    <pivotField showAll="0"/>
    <pivotField showAll="0"/>
    <pivotField dataField="1" showAll="0"/>
    <pivotField axis="axisCol" showAll="0">
      <items count="4">
        <item x="0"/>
        <item m="1" x="1"/>
        <item m="1" x="2"/>
        <item t="default"/>
      </items>
    </pivotField>
    <pivotField showAll="0"/>
    <pivotField showAll="0"/>
    <pivotField showAll="0"/>
    <pivotField showAll="0"/>
    <pivotField showAll="0"/>
    <pivotField showAll="0"/>
    <pivotField showAll="0"/>
    <pivotField showAll="0"/>
    <pivotField showAll="0"/>
    <pivotField showAll="0"/>
    <pivotField showAll="0"/>
    <pivotField numFmtId="9" showAll="0"/>
    <pivotField showAll="0"/>
    <pivotField showAll="0"/>
    <pivotField showAll="0"/>
    <pivotField showAll="0"/>
    <pivotField showAll="0"/>
    <pivotField showAll="0"/>
    <pivotField showAll="0"/>
    <pivotField numFmtId="9"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66" showAll="0"/>
    <pivotField showAll="0"/>
    <pivotField numFmtId="166"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0"/>
  </rowFields>
  <rowItems count="12">
    <i>
      <x v="6"/>
    </i>
    <i>
      <x v="10"/>
    </i>
    <i>
      <x v="13"/>
    </i>
    <i>
      <x v="19"/>
    </i>
    <i>
      <x v="20"/>
    </i>
    <i>
      <x v="23"/>
    </i>
    <i>
      <x v="26"/>
    </i>
    <i>
      <x v="27"/>
    </i>
    <i>
      <x v="29"/>
    </i>
    <i>
      <x v="31"/>
    </i>
    <i>
      <x v="32"/>
    </i>
    <i t="grand">
      <x/>
    </i>
  </rowItems>
  <colFields count="1">
    <field x="9"/>
  </colFields>
  <colItems count="2">
    <i>
      <x/>
    </i>
    <i t="grand">
      <x/>
    </i>
  </colItems>
  <dataFields count="1">
    <dataField name="Número de riesgos" fld="8" subtotal="count" baseField="0" baseItem="0"/>
  </dataFields>
  <formats count="43">
    <format dxfId="111">
      <pivotArea type="all" dataOnly="0" outline="0" fieldPosition="0"/>
    </format>
    <format dxfId="110">
      <pivotArea outline="0" collapsedLevelsAreSubtotals="1" fieldPosition="0"/>
    </format>
    <format dxfId="109">
      <pivotArea dataOnly="0" labelOnly="1" grandRow="1" outline="0" fieldPosition="0"/>
    </format>
    <format dxfId="108">
      <pivotArea dataOnly="0" labelOnly="1" outline="0" axis="axisValues" fieldPosition="0"/>
    </format>
    <format dxfId="107">
      <pivotArea type="all" dataOnly="0" outline="0" fieldPosition="0"/>
    </format>
    <format dxfId="106">
      <pivotArea outline="0" collapsedLevelsAreSubtotals="1" fieldPosition="0"/>
    </format>
    <format dxfId="105">
      <pivotArea dataOnly="0" labelOnly="1" grandRow="1" outline="0" fieldPosition="0"/>
    </format>
    <format dxfId="104">
      <pivotArea dataOnly="0" labelOnly="1" outline="0" axis="axisValues" fieldPosition="0"/>
    </format>
    <format dxfId="103">
      <pivotArea collapsedLevelsAreSubtotals="1" fieldPosition="0">
        <references count="1">
          <reference field="0" count="21">
            <x v="1"/>
            <x v="2"/>
            <x v="3"/>
            <x v="4"/>
            <x v="5"/>
            <x v="6"/>
            <x v="7"/>
            <x v="8"/>
            <x v="9"/>
            <x v="10"/>
            <x v="11"/>
            <x v="12"/>
            <x v="13"/>
            <x v="14"/>
            <x v="15"/>
            <x v="16"/>
            <x v="17"/>
            <x v="18"/>
            <x v="19"/>
            <x v="20"/>
            <x v="21"/>
          </reference>
        </references>
      </pivotArea>
    </format>
    <format dxfId="102">
      <pivotArea outline="0" collapsedLevelsAreSubtotals="1" fieldPosition="0"/>
    </format>
    <format dxfId="101">
      <pivotArea dataOnly="0" labelOnly="1" outline="0" axis="axisValues" fieldPosition="0"/>
    </format>
    <format dxfId="100">
      <pivotArea field="0" type="button" dataOnly="0" labelOnly="1" outline="0" axis="axisRow" fieldPosition="0"/>
    </format>
    <format dxfId="99">
      <pivotArea dataOnly="0" labelOnly="1" outline="0" axis="axisValues" fieldPosition="0"/>
    </format>
    <format dxfId="98">
      <pivotArea dataOnly="0" labelOnly="1" outline="0" axis="axisValues" fieldPosition="0"/>
    </format>
    <format dxfId="97">
      <pivotArea field="0" type="button" dataOnly="0" labelOnly="1" outline="0" axis="axisRow" fieldPosition="0"/>
    </format>
    <format dxfId="96">
      <pivotArea outline="0" collapsedLevelsAreSubtotals="1" fieldPosition="0"/>
    </format>
    <format dxfId="95">
      <pivotArea type="all" dataOnly="0" outline="0" fieldPosition="0"/>
    </format>
    <format dxfId="94">
      <pivotArea outline="0" collapsedLevelsAreSubtotals="1" fieldPosition="0"/>
    </format>
    <format dxfId="93">
      <pivotArea field="0" type="button" dataOnly="0" labelOnly="1" outline="0" axis="axisRow" fieldPosition="0"/>
    </format>
    <format dxfId="92">
      <pivotArea dataOnly="0" labelOnly="1" fieldPosition="0">
        <references count="1">
          <reference field="0" count="0"/>
        </references>
      </pivotArea>
    </format>
    <format dxfId="91">
      <pivotArea dataOnly="0" labelOnly="1" grandRow="1" outline="0" fieldPosition="0"/>
    </format>
    <format dxfId="90">
      <pivotArea dataOnly="0" labelOnly="1" outline="0" axis="axisValues" fieldPosition="0"/>
    </format>
    <format dxfId="89">
      <pivotArea collapsedLevelsAreSubtotals="1" fieldPosition="0">
        <references count="1">
          <reference field="0" count="0"/>
        </references>
      </pivotArea>
    </format>
    <format dxfId="88">
      <pivotArea dataOnly="0" labelOnly="1" fieldPosition="0">
        <references count="1">
          <reference field="0" count="0"/>
        </references>
      </pivotArea>
    </format>
    <format dxfId="87">
      <pivotArea collapsedLevelsAreSubtotals="1" fieldPosition="0">
        <references count="1">
          <reference field="0" count="15">
            <x v="6"/>
            <x v="7"/>
            <x v="10"/>
            <x v="13"/>
            <x v="19"/>
            <x v="20"/>
            <x v="23"/>
            <x v="24"/>
            <x v="25"/>
            <x v="26"/>
            <x v="27"/>
            <x v="28"/>
            <x v="29"/>
            <x v="30"/>
            <x v="31"/>
          </reference>
        </references>
      </pivotArea>
    </format>
    <format dxfId="86">
      <pivotArea dataOnly="0" labelOnly="1" fieldPosition="0">
        <references count="1">
          <reference field="0" count="15">
            <x v="6"/>
            <x v="7"/>
            <x v="10"/>
            <x v="13"/>
            <x v="19"/>
            <x v="20"/>
            <x v="23"/>
            <x v="24"/>
            <x v="25"/>
            <x v="26"/>
            <x v="27"/>
            <x v="28"/>
            <x v="29"/>
            <x v="30"/>
            <x v="31"/>
          </reference>
        </references>
      </pivotArea>
    </format>
    <format dxfId="85">
      <pivotArea dataOnly="0" outline="0" fieldPosition="0">
        <references count="1">
          <reference field="9" count="2">
            <x v="1"/>
            <x v="2"/>
          </reference>
        </references>
      </pivotArea>
    </format>
    <format dxfId="84">
      <pivotArea field="0" type="button" dataOnly="0" labelOnly="1" outline="0" axis="axisRow" fieldPosition="0"/>
    </format>
    <format dxfId="83">
      <pivotArea dataOnly="0" labelOnly="1" fieldPosition="0">
        <references count="1">
          <reference field="9" count="0"/>
        </references>
      </pivotArea>
    </format>
    <format dxfId="82">
      <pivotArea dataOnly="0" labelOnly="1" grandCol="1" outline="0" fieldPosition="0"/>
    </format>
    <format dxfId="81">
      <pivotArea type="origin" dataOnly="0" labelOnly="1" outline="0" fieldPosition="0"/>
    </format>
    <format dxfId="80">
      <pivotArea field="9" type="button" dataOnly="0" labelOnly="1" outline="0" axis="axisCol" fieldPosition="0"/>
    </format>
    <format dxfId="79">
      <pivotArea type="topRight" dataOnly="0" labelOnly="1" outline="0" fieldPosition="0"/>
    </format>
    <format dxfId="78">
      <pivotArea field="0" type="button" dataOnly="0" labelOnly="1" outline="0" axis="axisRow" fieldPosition="0"/>
    </format>
    <format dxfId="77">
      <pivotArea dataOnly="0" labelOnly="1" fieldPosition="0">
        <references count="1">
          <reference field="9" count="0"/>
        </references>
      </pivotArea>
    </format>
    <format dxfId="76">
      <pivotArea dataOnly="0" labelOnly="1" grandCol="1" outline="0" fieldPosition="0"/>
    </format>
    <format dxfId="75">
      <pivotArea field="0" type="button" dataOnly="0" labelOnly="1" outline="0" axis="axisRow" fieldPosition="0"/>
    </format>
    <format dxfId="74">
      <pivotArea dataOnly="0" labelOnly="1" fieldPosition="0">
        <references count="1">
          <reference field="9" count="0"/>
        </references>
      </pivotArea>
    </format>
    <format dxfId="73">
      <pivotArea dataOnly="0" labelOnly="1" grandCol="1" outline="0" fieldPosition="0"/>
    </format>
    <format dxfId="72">
      <pivotArea type="origin" dataOnly="0" labelOnly="1" outline="0" fieldPosition="0"/>
    </format>
    <format dxfId="71">
      <pivotArea grandRow="1" outline="0" collapsedLevelsAreSubtotals="1" fieldPosition="0"/>
    </format>
    <format dxfId="70">
      <pivotArea collapsedLevelsAreSubtotals="1" fieldPosition="0">
        <references count="2">
          <reference field="0" count="0"/>
          <reference field="9" count="0" selected="0"/>
        </references>
      </pivotArea>
    </format>
    <format dxfId="69">
      <pivotArea dataOnly="0" outline="0" fieldPosition="0">
        <references count="1">
          <reference field="9" count="0"/>
        </references>
      </pivotArea>
    </format>
  </formats>
  <chartFormats count="6">
    <chartFormat chart="0" format="2" series="1">
      <pivotArea type="data" outline="0" fieldPosition="0">
        <references count="1">
          <reference field="4294967294" count="1" selected="0">
            <x v="0"/>
          </reference>
        </references>
      </pivotArea>
    </chartFormat>
    <chartFormat chart="2" format="4" series="1">
      <pivotArea type="data" outline="0" fieldPosition="0">
        <references count="1">
          <reference field="4294967294" count="1" selected="0">
            <x v="0"/>
          </reference>
        </references>
      </pivotArea>
    </chartFormat>
    <chartFormat chart="2" format="5" series="1">
      <pivotArea type="data" outline="0" fieldPosition="0">
        <references count="2">
          <reference field="4294967294" count="1" selected="0">
            <x v="0"/>
          </reference>
          <reference field="9" count="1" selected="0">
            <x v="1"/>
          </reference>
        </references>
      </pivotArea>
    </chartFormat>
    <chartFormat chart="2" format="6" series="1">
      <pivotArea type="data" outline="0" fieldPosition="0">
        <references count="2">
          <reference field="4294967294" count="1" selected="0">
            <x v="0"/>
          </reference>
          <reference field="9" count="1" selected="0">
            <x v="2"/>
          </reference>
        </references>
      </pivotArea>
    </chartFormat>
    <chartFormat chart="0" format="3" series="1">
      <pivotArea type="data" outline="0" fieldPosition="0">
        <references count="2">
          <reference field="4294967294" count="1" selected="0">
            <x v="0"/>
          </reference>
          <reference field="9" count="1" selected="0">
            <x v="1"/>
          </reference>
        </references>
      </pivotArea>
    </chartFormat>
    <chartFormat chart="0" format="4" series="1">
      <pivotArea type="data" outline="0" fieldPosition="0">
        <references count="2">
          <reference field="4294967294" count="1" selected="0">
            <x v="0"/>
          </reference>
          <reference field="9" count="1" selected="0">
            <x v="2"/>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3.xml"/><Relationship Id="rId1" Type="http://schemas.openxmlformats.org/officeDocument/2006/relationships/pivotTable" Target="../pivotTables/pivotTable2.xml"/><Relationship Id="rId4" Type="http://schemas.openxmlformats.org/officeDocument/2006/relationships/drawing" Target="../drawings/drawing2.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AJ25"/>
  <sheetViews>
    <sheetView topLeftCell="V1" workbookViewId="0">
      <selection activeCell="AJ6" sqref="AJ6"/>
    </sheetView>
  </sheetViews>
  <sheetFormatPr baseColWidth="10" defaultColWidth="11.42578125" defaultRowHeight="15" x14ac:dyDescent="0.25"/>
  <cols>
    <col min="1" max="1" width="12.42578125" style="1" customWidth="1"/>
    <col min="2" max="2" width="11.42578125" style="1"/>
    <col min="3" max="3" width="56.5703125" style="1" customWidth="1"/>
    <col min="4" max="5" width="77.5703125" style="1" customWidth="1"/>
    <col min="6" max="6" width="18.28515625" style="1" customWidth="1"/>
    <col min="7" max="7" width="21.140625" style="1" customWidth="1"/>
    <col min="8" max="9" width="14" style="1" customWidth="1"/>
    <col min="10" max="10" width="18" style="1" customWidth="1"/>
    <col min="11" max="11" width="36.7109375" style="1" customWidth="1"/>
    <col min="12" max="12" width="34.85546875" style="1" customWidth="1"/>
    <col min="13" max="13" width="14.42578125" style="1" customWidth="1"/>
    <col min="14" max="14" width="13.85546875" style="1" customWidth="1"/>
    <col min="15" max="16" width="11.42578125" style="1"/>
    <col min="17" max="17" width="17.85546875" style="1" customWidth="1"/>
    <col min="18" max="18" width="23.85546875" style="1" customWidth="1"/>
    <col min="19" max="19" width="11.42578125" style="1"/>
    <col min="20" max="20" width="20.28515625" style="1" customWidth="1"/>
    <col min="21" max="21" width="21" style="1" customWidth="1"/>
    <col min="22" max="22" width="11.42578125" style="1"/>
    <col min="23" max="23" width="13.85546875" style="1" customWidth="1"/>
    <col min="24" max="24" width="21.7109375" style="1" customWidth="1"/>
    <col min="25" max="25" width="17.85546875" style="1" customWidth="1"/>
    <col min="26" max="27" width="11.42578125" style="1"/>
    <col min="28" max="28" width="15" style="1" customWidth="1"/>
    <col min="29" max="29" width="15.85546875" style="1" customWidth="1"/>
    <col min="30" max="30" width="16" style="1" customWidth="1"/>
    <col min="31" max="31" width="15" style="1" customWidth="1"/>
    <col min="32" max="32" width="11.42578125" style="1"/>
    <col min="33" max="33" width="18.42578125" style="1" customWidth="1"/>
    <col min="34" max="34" width="11.140625" style="1" bestFit="1" customWidth="1"/>
    <col min="35" max="35" width="15.140625" style="1" customWidth="1"/>
    <col min="36" max="36" width="19" style="1" customWidth="1"/>
    <col min="37" max="16384" width="11.42578125" style="1"/>
  </cols>
  <sheetData>
    <row r="1" spans="1:36" ht="38.25" x14ac:dyDescent="0.25">
      <c r="A1" s="4" t="s">
        <v>0</v>
      </c>
      <c r="B1" s="4" t="s">
        <v>1</v>
      </c>
      <c r="C1" s="5" t="s">
        <v>2</v>
      </c>
      <c r="D1" s="5" t="s">
        <v>3</v>
      </c>
      <c r="E1" s="5" t="s">
        <v>4</v>
      </c>
      <c r="F1" s="6" t="s">
        <v>5</v>
      </c>
      <c r="G1" s="6" t="s">
        <v>6</v>
      </c>
      <c r="H1" s="7" t="s">
        <v>7</v>
      </c>
      <c r="I1" s="7" t="s">
        <v>8</v>
      </c>
      <c r="J1" s="8" t="s">
        <v>9</v>
      </c>
      <c r="K1" s="8" t="s">
        <v>10</v>
      </c>
      <c r="L1" s="8" t="s">
        <v>11</v>
      </c>
      <c r="M1" s="9" t="s">
        <v>12</v>
      </c>
      <c r="N1" s="9" t="s">
        <v>13</v>
      </c>
      <c r="O1" s="10" t="s">
        <v>14</v>
      </c>
      <c r="P1" s="6" t="s">
        <v>15</v>
      </c>
      <c r="Q1" s="11" t="s">
        <v>16</v>
      </c>
      <c r="R1" s="11" t="s">
        <v>17</v>
      </c>
      <c r="S1" s="5" t="s">
        <v>18</v>
      </c>
      <c r="T1" s="12" t="s">
        <v>19</v>
      </c>
      <c r="U1" s="12" t="s">
        <v>20</v>
      </c>
      <c r="V1" s="5" t="s">
        <v>21</v>
      </c>
      <c r="W1" s="12" t="s">
        <v>22</v>
      </c>
      <c r="X1" s="8" t="s">
        <v>23</v>
      </c>
      <c r="Y1" s="8" t="s">
        <v>24</v>
      </c>
      <c r="Z1" s="8" t="s">
        <v>25</v>
      </c>
      <c r="AA1" s="13" t="s">
        <v>26</v>
      </c>
      <c r="AB1" s="8" t="s">
        <v>27</v>
      </c>
      <c r="AC1" s="8" t="s">
        <v>28</v>
      </c>
      <c r="AD1" s="14" t="s">
        <v>29</v>
      </c>
      <c r="AE1" s="15" t="s">
        <v>30</v>
      </c>
      <c r="AF1" s="15" t="s">
        <v>31</v>
      </c>
      <c r="AG1" s="5" t="s">
        <v>32</v>
      </c>
      <c r="AH1" s="46" t="s">
        <v>33</v>
      </c>
      <c r="AI1" s="46" t="s">
        <v>34</v>
      </c>
      <c r="AJ1" s="138" t="s">
        <v>263</v>
      </c>
    </row>
    <row r="2" spans="1:36" ht="90" x14ac:dyDescent="0.25">
      <c r="A2" s="16">
        <v>1</v>
      </c>
      <c r="B2" s="16" t="s">
        <v>35</v>
      </c>
      <c r="C2" s="17" t="s">
        <v>36</v>
      </c>
      <c r="D2" s="18" t="s">
        <v>37</v>
      </c>
      <c r="E2" s="19" t="s">
        <v>38</v>
      </c>
      <c r="F2" s="20" t="s">
        <v>39</v>
      </c>
      <c r="G2" s="21" t="s">
        <v>40</v>
      </c>
      <c r="H2" s="22" t="s">
        <v>41</v>
      </c>
      <c r="I2" s="23" t="s">
        <v>42</v>
      </c>
      <c r="J2" s="24" t="s">
        <v>43</v>
      </c>
      <c r="K2" s="18" t="s">
        <v>44</v>
      </c>
      <c r="L2" s="18" t="s">
        <v>45</v>
      </c>
      <c r="M2" s="22" t="s">
        <v>46</v>
      </c>
      <c r="N2" s="25" t="s">
        <v>47</v>
      </c>
      <c r="O2" s="18" t="e">
        <f>IF(#REF!="","",#REF!)</f>
        <v>#REF!</v>
      </c>
      <c r="P2" s="18" t="e">
        <f>IF(#REF!="","",#REF!)</f>
        <v>#REF!</v>
      </c>
      <c r="Q2" s="26" t="s">
        <v>48</v>
      </c>
      <c r="R2" s="26" t="s">
        <v>49</v>
      </c>
      <c r="S2" s="18" t="s">
        <v>50</v>
      </c>
      <c r="T2" s="26" t="s">
        <v>327</v>
      </c>
      <c r="U2" s="26" t="s">
        <v>51</v>
      </c>
      <c r="V2" s="18" t="s">
        <v>52</v>
      </c>
      <c r="W2" s="27" t="s">
        <v>53</v>
      </c>
      <c r="X2" s="18" t="s">
        <v>54</v>
      </c>
      <c r="Y2" s="28" t="s">
        <v>55</v>
      </c>
      <c r="Z2" s="18" t="s">
        <v>56</v>
      </c>
      <c r="AA2" s="28" t="s">
        <v>57</v>
      </c>
      <c r="AB2" s="18" t="s">
        <v>58</v>
      </c>
      <c r="AC2" s="18" t="s">
        <v>59</v>
      </c>
      <c r="AD2" s="29" t="s">
        <v>60</v>
      </c>
      <c r="AE2" s="22" t="s">
        <v>61</v>
      </c>
      <c r="AF2" s="22" t="s">
        <v>61</v>
      </c>
      <c r="AG2" s="17" t="s">
        <v>62</v>
      </c>
      <c r="AH2" s="47" t="e">
        <f>IF(#REF!="","",#REF!)</f>
        <v>#REF!</v>
      </c>
      <c r="AI2" s="56">
        <v>43585</v>
      </c>
      <c r="AJ2" s="47" t="s">
        <v>330</v>
      </c>
    </row>
    <row r="3" spans="1:36" ht="75" x14ac:dyDescent="0.25">
      <c r="A3" s="16">
        <v>2</v>
      </c>
      <c r="B3" s="16" t="s">
        <v>63</v>
      </c>
      <c r="C3" s="17" t="s">
        <v>64</v>
      </c>
      <c r="D3" s="18" t="s">
        <v>65</v>
      </c>
      <c r="E3" s="19" t="s">
        <v>38</v>
      </c>
      <c r="F3" s="20" t="s">
        <v>66</v>
      </c>
      <c r="G3" s="21" t="s">
        <v>67</v>
      </c>
      <c r="H3" s="22" t="s">
        <v>68</v>
      </c>
      <c r="I3" s="23" t="s">
        <v>69</v>
      </c>
      <c r="J3" s="30" t="s">
        <v>70</v>
      </c>
      <c r="K3" s="18" t="s">
        <v>71</v>
      </c>
      <c r="L3" s="18" t="s">
        <v>72</v>
      </c>
      <c r="M3" s="22" t="s">
        <v>73</v>
      </c>
      <c r="N3" s="25" t="s">
        <v>74</v>
      </c>
      <c r="O3" s="18" t="e">
        <f>IF(#REF!="","",#REF!)</f>
        <v>#REF!</v>
      </c>
      <c r="P3" s="18" t="e">
        <f>IF(#REF!="","",#REF!)</f>
        <v>#REF!</v>
      </c>
      <c r="Q3" s="26" t="s">
        <v>75</v>
      </c>
      <c r="R3" s="26" t="s">
        <v>76</v>
      </c>
      <c r="T3" s="26" t="s">
        <v>326</v>
      </c>
      <c r="U3" s="26" t="s">
        <v>77</v>
      </c>
      <c r="V3" s="18" t="s">
        <v>78</v>
      </c>
      <c r="W3" s="31" t="s">
        <v>79</v>
      </c>
      <c r="X3" s="18" t="s">
        <v>80</v>
      </c>
      <c r="Y3" s="28" t="s">
        <v>80</v>
      </c>
      <c r="Z3" s="18" t="s">
        <v>81</v>
      </c>
      <c r="AA3" s="28" t="s">
        <v>82</v>
      </c>
      <c r="AB3" s="18" t="s">
        <v>83</v>
      </c>
      <c r="AC3" s="18" t="s">
        <v>83</v>
      </c>
      <c r="AD3" s="32" t="s">
        <v>84</v>
      </c>
      <c r="AE3" s="22" t="s">
        <v>85</v>
      </c>
      <c r="AF3" s="22" t="s">
        <v>86</v>
      </c>
      <c r="AG3" s="17" t="s">
        <v>87</v>
      </c>
      <c r="AH3" s="47" t="e">
        <f>IF(#REF!="","",#REF!)</f>
        <v>#REF!</v>
      </c>
      <c r="AI3" s="56">
        <v>43708</v>
      </c>
      <c r="AJ3" s="47" t="s">
        <v>331</v>
      </c>
    </row>
    <row r="4" spans="1:36" ht="120" x14ac:dyDescent="0.25">
      <c r="B4" s="33"/>
      <c r="C4" s="17" t="s">
        <v>88</v>
      </c>
      <c r="D4" s="18" t="s">
        <v>89</v>
      </c>
      <c r="E4" s="19" t="s">
        <v>90</v>
      </c>
      <c r="F4" s="34" t="s">
        <v>91</v>
      </c>
      <c r="G4" s="21" t="s">
        <v>92</v>
      </c>
      <c r="H4" s="22" t="s">
        <v>93</v>
      </c>
      <c r="I4" s="23" t="s">
        <v>94</v>
      </c>
      <c r="J4" s="30" t="s">
        <v>95</v>
      </c>
      <c r="K4" s="18" t="s">
        <v>96</v>
      </c>
      <c r="L4" s="18" t="s">
        <v>97</v>
      </c>
      <c r="M4" s="22" t="s">
        <v>2</v>
      </c>
      <c r="N4" s="25" t="s">
        <v>98</v>
      </c>
      <c r="O4" s="18" t="e">
        <f>IF(#REF!="","",#REF!)</f>
        <v>#REF!</v>
      </c>
      <c r="P4" s="18" t="e">
        <f>IF(#REF!="","",#REF!)</f>
        <v>#REF!</v>
      </c>
      <c r="Q4" s="26" t="s">
        <v>99</v>
      </c>
      <c r="R4" s="26" t="s">
        <v>100</v>
      </c>
      <c r="T4" s="26" t="s">
        <v>325</v>
      </c>
      <c r="U4" s="26" t="s">
        <v>101</v>
      </c>
      <c r="W4" s="35" t="s">
        <v>102</v>
      </c>
      <c r="Z4" s="18" t="s">
        <v>103</v>
      </c>
      <c r="AA4" s="28" t="s">
        <v>104</v>
      </c>
      <c r="AB4" s="18" t="s">
        <v>105</v>
      </c>
      <c r="AC4" s="18" t="s">
        <v>106</v>
      </c>
      <c r="AD4" s="36" t="s">
        <v>107</v>
      </c>
      <c r="AF4" s="22" t="s">
        <v>85</v>
      </c>
      <c r="AG4" s="17" t="s">
        <v>108</v>
      </c>
      <c r="AH4" s="47" t="e">
        <f>IF(#REF!="","",#REF!)</f>
        <v>#REF!</v>
      </c>
      <c r="AI4" s="56">
        <v>43830</v>
      </c>
      <c r="AJ4" s="47" t="s">
        <v>332</v>
      </c>
    </row>
    <row r="5" spans="1:36" ht="75" x14ac:dyDescent="0.25">
      <c r="B5" s="37"/>
      <c r="C5" s="17" t="s">
        <v>109</v>
      </c>
      <c r="D5" s="18" t="s">
        <v>110</v>
      </c>
      <c r="E5" s="19" t="s">
        <v>111</v>
      </c>
      <c r="F5" s="34" t="s">
        <v>112</v>
      </c>
      <c r="G5" s="21" t="s">
        <v>113</v>
      </c>
      <c r="H5" s="22" t="s">
        <v>114</v>
      </c>
      <c r="I5" s="23" t="s">
        <v>90</v>
      </c>
      <c r="J5" s="24" t="s">
        <v>115</v>
      </c>
      <c r="K5" s="18" t="s">
        <v>116</v>
      </c>
      <c r="L5" s="18" t="s">
        <v>117</v>
      </c>
      <c r="M5" s="22" t="s">
        <v>94</v>
      </c>
      <c r="N5" s="25" t="s">
        <v>118</v>
      </c>
      <c r="O5" s="18" t="e">
        <f>IF(#REF!="","",#REF!)</f>
        <v>#REF!</v>
      </c>
      <c r="P5" s="18" t="e">
        <f>IF(#REF!="","",#REF!)</f>
        <v>#REF!</v>
      </c>
      <c r="Q5" s="26" t="s">
        <v>119</v>
      </c>
      <c r="R5" s="26" t="s">
        <v>120</v>
      </c>
      <c r="T5" s="26" t="s">
        <v>322</v>
      </c>
      <c r="U5" s="26" t="s">
        <v>121</v>
      </c>
      <c r="W5" s="38" t="s">
        <v>122</v>
      </c>
      <c r="AB5" s="18" t="s">
        <v>123</v>
      </c>
      <c r="AC5" s="18" t="s">
        <v>124</v>
      </c>
      <c r="AG5" s="17" t="s">
        <v>125</v>
      </c>
      <c r="AH5" s="47" t="e">
        <f>IF(#REF!="","",#REF!)</f>
        <v>#REF!</v>
      </c>
      <c r="AI5" s="57"/>
      <c r="AJ5" s="47" t="s">
        <v>257</v>
      </c>
    </row>
    <row r="6" spans="1:36" ht="60" x14ac:dyDescent="0.25">
      <c r="B6" s="37"/>
      <c r="C6" s="17" t="s">
        <v>126</v>
      </c>
      <c r="D6" s="18" t="s">
        <v>127</v>
      </c>
      <c r="E6" s="18" t="s">
        <v>128</v>
      </c>
      <c r="F6" s="34" t="s">
        <v>129</v>
      </c>
      <c r="G6" s="21" t="s">
        <v>130</v>
      </c>
      <c r="H6" s="22" t="s">
        <v>131</v>
      </c>
      <c r="I6" s="23" t="s">
        <v>132</v>
      </c>
      <c r="J6" s="30" t="s">
        <v>133</v>
      </c>
      <c r="K6" s="18" t="s">
        <v>134</v>
      </c>
      <c r="L6" s="18" t="s">
        <v>135</v>
      </c>
      <c r="M6" s="22" t="s">
        <v>136</v>
      </c>
      <c r="N6" s="25" t="s">
        <v>137</v>
      </c>
      <c r="O6" s="18" t="e">
        <f>IF(#REF!="","",#REF!)</f>
        <v>#REF!</v>
      </c>
      <c r="P6" s="18" t="e">
        <f>IF(#REF!="","",#REF!)</f>
        <v>#REF!</v>
      </c>
      <c r="Q6" s="26" t="s">
        <v>138</v>
      </c>
      <c r="R6" s="26" t="s">
        <v>139</v>
      </c>
      <c r="T6" s="26" t="s">
        <v>324</v>
      </c>
      <c r="U6" s="26" t="s">
        <v>323</v>
      </c>
      <c r="AG6" s="17" t="s">
        <v>629</v>
      </c>
      <c r="AH6" s="47" t="e">
        <f>IF(#REF!="","",#REF!)</f>
        <v>#REF!</v>
      </c>
      <c r="AI6" s="58"/>
      <c r="AJ6" s="47" t="s">
        <v>630</v>
      </c>
    </row>
    <row r="7" spans="1:36" ht="90" x14ac:dyDescent="0.25">
      <c r="B7" s="37"/>
      <c r="C7" s="17" t="s">
        <v>140</v>
      </c>
      <c r="D7" s="18" t="s">
        <v>141</v>
      </c>
      <c r="E7" s="18" t="s">
        <v>90</v>
      </c>
      <c r="F7" s="34" t="s">
        <v>142</v>
      </c>
      <c r="G7" s="21" t="s">
        <v>143</v>
      </c>
      <c r="H7" s="22" t="s">
        <v>144</v>
      </c>
      <c r="I7" s="23" t="s">
        <v>145</v>
      </c>
      <c r="J7" s="30" t="s">
        <v>146</v>
      </c>
      <c r="K7" s="18" t="s">
        <v>147</v>
      </c>
      <c r="L7" s="18" t="s">
        <v>148</v>
      </c>
      <c r="M7" s="22" t="s">
        <v>149</v>
      </c>
      <c r="N7" s="25" t="s">
        <v>150</v>
      </c>
      <c r="O7" s="18" t="e">
        <f>IF(#REF!="","",#REF!)</f>
        <v>#REF!</v>
      </c>
      <c r="P7" s="18" t="e">
        <f>IF(#REF!="","",#REF!)</f>
        <v>#REF!</v>
      </c>
      <c r="AG7" s="17" t="s">
        <v>151</v>
      </c>
      <c r="AH7" s="47" t="e">
        <f>IF(#REF!="","",#REF!)</f>
        <v>#REF!</v>
      </c>
      <c r="AI7" s="59"/>
      <c r="AJ7" s="47" t="s">
        <v>245</v>
      </c>
    </row>
    <row r="8" spans="1:36" ht="90" x14ac:dyDescent="0.25">
      <c r="B8" s="37"/>
      <c r="C8" s="17" t="s">
        <v>152</v>
      </c>
      <c r="D8" s="18" t="s">
        <v>153</v>
      </c>
      <c r="E8" s="18" t="s">
        <v>38</v>
      </c>
      <c r="F8" s="34" t="s">
        <v>154</v>
      </c>
      <c r="H8" s="22" t="s">
        <v>155</v>
      </c>
      <c r="I8" s="39"/>
      <c r="J8" s="30" t="s">
        <v>156</v>
      </c>
      <c r="K8" s="40" t="s">
        <v>157</v>
      </c>
      <c r="L8" s="18" t="s">
        <v>158</v>
      </c>
      <c r="M8" s="22" t="s">
        <v>159</v>
      </c>
      <c r="N8" s="23" t="s">
        <v>160</v>
      </c>
      <c r="O8" s="18" t="e">
        <f>IF(#REF!="","",#REF!)</f>
        <v>#REF!</v>
      </c>
      <c r="P8" s="18" t="e">
        <f>IF(#REF!="","",#REF!)</f>
        <v>#REF!</v>
      </c>
      <c r="AG8" s="17" t="s">
        <v>161</v>
      </c>
      <c r="AH8" s="47" t="e">
        <f>IF(#REF!="","",#REF!)</f>
        <v>#REF!</v>
      </c>
      <c r="AJ8" s="47" t="s">
        <v>251</v>
      </c>
    </row>
    <row r="9" spans="1:36" ht="90" x14ac:dyDescent="0.25">
      <c r="B9" s="37"/>
      <c r="C9" s="17" t="s">
        <v>162</v>
      </c>
      <c r="D9" s="18" t="s">
        <v>163</v>
      </c>
      <c r="E9" s="18" t="s">
        <v>90</v>
      </c>
      <c r="F9" s="34" t="s">
        <v>164</v>
      </c>
      <c r="H9" s="22" t="s">
        <v>165</v>
      </c>
      <c r="I9" s="41"/>
      <c r="J9" s="42" t="s">
        <v>166</v>
      </c>
      <c r="L9" s="18" t="s">
        <v>167</v>
      </c>
      <c r="O9" s="18" t="e">
        <f>IF(#REF!="","",#REF!)</f>
        <v>#REF!</v>
      </c>
      <c r="P9" s="18" t="e">
        <f>IF(#REF!="","",#REF!)</f>
        <v>#REF!</v>
      </c>
      <c r="AG9" s="17" t="s">
        <v>168</v>
      </c>
      <c r="AH9" s="47" t="e">
        <f>IF(#REF!="","",#REF!)</f>
        <v>#REF!</v>
      </c>
      <c r="AJ9" s="47" t="s">
        <v>333</v>
      </c>
    </row>
    <row r="10" spans="1:36" ht="75" x14ac:dyDescent="0.25">
      <c r="B10" s="37"/>
      <c r="C10" s="17" t="s">
        <v>169</v>
      </c>
      <c r="D10" s="18" t="s">
        <v>170</v>
      </c>
      <c r="E10" s="18" t="s">
        <v>128</v>
      </c>
      <c r="F10" s="34" t="s">
        <v>171</v>
      </c>
      <c r="H10" s="22" t="s">
        <v>172</v>
      </c>
      <c r="I10" s="43"/>
      <c r="L10" s="18" t="s">
        <v>173</v>
      </c>
      <c r="O10" s="18" t="e">
        <f>IF(#REF!="","",#REF!)</f>
        <v>#REF!</v>
      </c>
      <c r="P10" s="18" t="e">
        <f>IF(#REF!="","",#REF!)</f>
        <v>#REF!</v>
      </c>
      <c r="AG10" s="17" t="s">
        <v>174</v>
      </c>
      <c r="AH10" s="47" t="e">
        <f>IF(#REF!="","",#REF!)</f>
        <v>#REF!</v>
      </c>
      <c r="AJ10" s="47" t="s">
        <v>334</v>
      </c>
    </row>
    <row r="11" spans="1:36" ht="45" x14ac:dyDescent="0.25">
      <c r="B11" s="37"/>
      <c r="C11" s="17" t="s">
        <v>175</v>
      </c>
      <c r="D11" s="18" t="s">
        <v>176</v>
      </c>
      <c r="E11" s="18" t="s">
        <v>38</v>
      </c>
      <c r="L11" s="18" t="s">
        <v>177</v>
      </c>
      <c r="O11" s="18" t="e">
        <f>IF(#REF!="","",#REF!)</f>
        <v>#REF!</v>
      </c>
      <c r="P11" s="18" t="e">
        <f>IF(#REF!="","",#REF!)</f>
        <v>#REF!</v>
      </c>
      <c r="AG11" s="17" t="s">
        <v>178</v>
      </c>
      <c r="AH11" s="47" t="e">
        <f>IF(#REF!="","",#REF!)</f>
        <v>#REF!</v>
      </c>
      <c r="AJ11" s="47" t="s">
        <v>250</v>
      </c>
    </row>
    <row r="12" spans="1:36" ht="90" x14ac:dyDescent="0.25">
      <c r="B12" s="37"/>
      <c r="C12" s="17" t="s">
        <v>179</v>
      </c>
      <c r="D12" s="18" t="s">
        <v>180</v>
      </c>
      <c r="E12" s="18" t="s">
        <v>111</v>
      </c>
      <c r="L12" s="18" t="s">
        <v>181</v>
      </c>
      <c r="AG12" s="17" t="s">
        <v>168</v>
      </c>
      <c r="AH12" s="47" t="e">
        <f>IF(#REF!="","",#REF!)</f>
        <v>#REF!</v>
      </c>
      <c r="AJ12" s="47" t="s">
        <v>333</v>
      </c>
    </row>
    <row r="13" spans="1:36" ht="90" x14ac:dyDescent="0.25">
      <c r="B13" s="37"/>
      <c r="C13" s="17" t="s">
        <v>182</v>
      </c>
      <c r="D13" s="18" t="s">
        <v>183</v>
      </c>
      <c r="E13" s="18" t="s">
        <v>38</v>
      </c>
      <c r="L13" s="18" t="s">
        <v>184</v>
      </c>
      <c r="AG13" s="17" t="s">
        <v>185</v>
      </c>
      <c r="AH13" s="47" t="e">
        <f>IF(#REF!="","",#REF!)</f>
        <v>#REF!</v>
      </c>
      <c r="AJ13" s="47" t="s">
        <v>252</v>
      </c>
    </row>
    <row r="14" spans="1:36" ht="75" x14ac:dyDescent="0.25">
      <c r="B14" s="37"/>
      <c r="C14" s="17" t="s">
        <v>186</v>
      </c>
      <c r="D14" s="18" t="s">
        <v>187</v>
      </c>
      <c r="E14" s="18" t="s">
        <v>38</v>
      </c>
      <c r="L14" s="18" t="s">
        <v>188</v>
      </c>
      <c r="AG14" s="17" t="s">
        <v>189</v>
      </c>
      <c r="AH14" s="47" t="e">
        <f>IF(#REF!="","",#REF!)</f>
        <v>#REF!</v>
      </c>
      <c r="AJ14" s="1" t="s">
        <v>335</v>
      </c>
    </row>
    <row r="15" spans="1:36" ht="60" x14ac:dyDescent="0.25">
      <c r="B15" s="37"/>
      <c r="C15" s="17" t="s">
        <v>190</v>
      </c>
      <c r="D15" s="18" t="s">
        <v>191</v>
      </c>
      <c r="E15" s="18" t="s">
        <v>111</v>
      </c>
      <c r="L15" s="18" t="s">
        <v>192</v>
      </c>
      <c r="AG15" s="17" t="s">
        <v>193</v>
      </c>
      <c r="AH15" s="47" t="e">
        <f>IF(#REF!="","",#REF!)</f>
        <v>#REF!</v>
      </c>
      <c r="AJ15" s="47" t="s">
        <v>259</v>
      </c>
    </row>
    <row r="16" spans="1:36" ht="90" x14ac:dyDescent="0.25">
      <c r="B16" s="37"/>
      <c r="C16" s="17" t="s">
        <v>194</v>
      </c>
      <c r="D16" s="18" t="s">
        <v>195</v>
      </c>
      <c r="E16" s="18" t="s">
        <v>111</v>
      </c>
      <c r="L16" s="18" t="s">
        <v>196</v>
      </c>
      <c r="AG16" s="17" t="s">
        <v>197</v>
      </c>
      <c r="AH16" s="47" t="e">
        <f>IF(#REF!="","",#REF!)</f>
        <v>#REF!</v>
      </c>
      <c r="AJ16" s="47" t="s">
        <v>247</v>
      </c>
    </row>
    <row r="17" spans="2:36" ht="75" x14ac:dyDescent="0.25">
      <c r="B17" s="37"/>
      <c r="C17" s="17" t="s">
        <v>198</v>
      </c>
      <c r="D17" s="18" t="s">
        <v>199</v>
      </c>
      <c r="E17" s="18" t="s">
        <v>111</v>
      </c>
      <c r="L17" s="18" t="s">
        <v>200</v>
      </c>
      <c r="AG17" s="17" t="s">
        <v>201</v>
      </c>
      <c r="AJ17" s="47" t="s">
        <v>259</v>
      </c>
    </row>
    <row r="18" spans="2:36" ht="75" x14ac:dyDescent="0.25">
      <c r="B18" s="37"/>
      <c r="C18" s="17" t="s">
        <v>202</v>
      </c>
      <c r="D18" s="18" t="s">
        <v>203</v>
      </c>
      <c r="E18" s="18" t="s">
        <v>38</v>
      </c>
      <c r="L18" s="40" t="s">
        <v>204</v>
      </c>
      <c r="AG18" s="17" t="s">
        <v>205</v>
      </c>
      <c r="AJ18" s="47" t="s">
        <v>249</v>
      </c>
    </row>
    <row r="19" spans="2:36" ht="75" x14ac:dyDescent="0.25">
      <c r="B19" s="37"/>
      <c r="C19" s="17" t="s">
        <v>206</v>
      </c>
      <c r="D19" s="18" t="s">
        <v>207</v>
      </c>
      <c r="E19" s="18" t="s">
        <v>111</v>
      </c>
      <c r="L19" s="40" t="s">
        <v>208</v>
      </c>
      <c r="AG19" s="17" t="s">
        <v>193</v>
      </c>
      <c r="AJ19" s="47" t="s">
        <v>259</v>
      </c>
    </row>
    <row r="20" spans="2:36" ht="150" x14ac:dyDescent="0.25">
      <c r="B20" s="37"/>
      <c r="C20" s="17" t="s">
        <v>209</v>
      </c>
      <c r="D20" s="18" t="s">
        <v>210</v>
      </c>
      <c r="E20" s="18" t="s">
        <v>90</v>
      </c>
      <c r="AG20" s="17" t="s">
        <v>211</v>
      </c>
      <c r="AJ20" s="47" t="s">
        <v>247</v>
      </c>
    </row>
    <row r="21" spans="2:36" ht="45" x14ac:dyDescent="0.25">
      <c r="B21" s="37"/>
      <c r="C21" s="17" t="s">
        <v>212</v>
      </c>
      <c r="D21" s="18" t="s">
        <v>213</v>
      </c>
      <c r="E21" s="18" t="s">
        <v>111</v>
      </c>
      <c r="AG21" s="17" t="s">
        <v>214</v>
      </c>
      <c r="AJ21" s="47" t="s">
        <v>258</v>
      </c>
    </row>
    <row r="22" spans="2:36" ht="60" x14ac:dyDescent="0.25">
      <c r="B22" s="37"/>
      <c r="C22" s="17" t="s">
        <v>215</v>
      </c>
      <c r="D22" s="18" t="s">
        <v>216</v>
      </c>
      <c r="E22" s="18" t="s">
        <v>111</v>
      </c>
      <c r="AG22" s="17" t="s">
        <v>627</v>
      </c>
      <c r="AJ22" s="47" t="s">
        <v>628</v>
      </c>
    </row>
    <row r="23" spans="2:36" ht="51" x14ac:dyDescent="0.25">
      <c r="B23" s="37"/>
      <c r="C23" s="17" t="s">
        <v>217</v>
      </c>
      <c r="D23" s="18" t="s">
        <v>218</v>
      </c>
      <c r="E23" s="18" t="s">
        <v>38</v>
      </c>
      <c r="AG23" s="17" t="s">
        <v>219</v>
      </c>
      <c r="AJ23" s="47" t="s">
        <v>253</v>
      </c>
    </row>
    <row r="24" spans="2:36" ht="60" x14ac:dyDescent="0.25">
      <c r="C24" s="17" t="s">
        <v>281</v>
      </c>
      <c r="AJ24" s="47" t="s">
        <v>283</v>
      </c>
    </row>
    <row r="25" spans="2:36" ht="30" x14ac:dyDescent="0.25">
      <c r="C25" s="17" t="s">
        <v>282</v>
      </c>
      <c r="AJ25" s="47" t="s">
        <v>245</v>
      </c>
    </row>
  </sheetData>
  <conditionalFormatting sqref="AC16">
    <cfRule type="cellIs" priority="1" operator="equal">
      <formula>$W$4</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38"/>
  <dimension ref="A1:B25"/>
  <sheetViews>
    <sheetView workbookViewId="0">
      <selection activeCell="D4" sqref="D4"/>
    </sheetView>
  </sheetViews>
  <sheetFormatPr baseColWidth="10" defaultRowHeight="15" x14ac:dyDescent="0.25"/>
  <cols>
    <col min="1" max="1" width="64" customWidth="1"/>
    <col min="2" max="2" width="72.42578125" customWidth="1"/>
  </cols>
  <sheetData>
    <row r="1" spans="1:2" x14ac:dyDescent="0.25">
      <c r="A1" s="5" t="s">
        <v>2</v>
      </c>
      <c r="B1" s="66" t="s">
        <v>263</v>
      </c>
    </row>
    <row r="2" spans="1:2" x14ac:dyDescent="0.25">
      <c r="A2" s="17" t="s">
        <v>140</v>
      </c>
      <c r="B2" t="s">
        <v>245</v>
      </c>
    </row>
    <row r="3" spans="1:2" x14ac:dyDescent="0.25">
      <c r="A3" s="17" t="s">
        <v>88</v>
      </c>
      <c r="B3" t="s">
        <v>246</v>
      </c>
    </row>
    <row r="4" spans="1:2" x14ac:dyDescent="0.25">
      <c r="A4" s="17" t="s">
        <v>209</v>
      </c>
      <c r="B4" t="s">
        <v>247</v>
      </c>
    </row>
    <row r="5" spans="1:2" x14ac:dyDescent="0.25">
      <c r="A5" s="17" t="s">
        <v>194</v>
      </c>
      <c r="B5" t="s">
        <v>247</v>
      </c>
    </row>
    <row r="6" spans="1:2" x14ac:dyDescent="0.25">
      <c r="A6" s="17" t="s">
        <v>162</v>
      </c>
      <c r="B6" t="s">
        <v>248</v>
      </c>
    </row>
    <row r="7" spans="1:2" ht="25.5" x14ac:dyDescent="0.25">
      <c r="A7" s="17" t="s">
        <v>179</v>
      </c>
      <c r="B7" t="s">
        <v>248</v>
      </c>
    </row>
    <row r="8" spans="1:2" x14ac:dyDescent="0.25">
      <c r="A8" s="17" t="s">
        <v>202</v>
      </c>
      <c r="B8" t="s">
        <v>249</v>
      </c>
    </row>
    <row r="9" spans="1:2" x14ac:dyDescent="0.25">
      <c r="A9" s="17" t="s">
        <v>175</v>
      </c>
      <c r="B9" t="s">
        <v>250</v>
      </c>
    </row>
    <row r="10" spans="1:2" x14ac:dyDescent="0.25">
      <c r="A10" s="17" t="s">
        <v>152</v>
      </c>
      <c r="B10" t="s">
        <v>251</v>
      </c>
    </row>
    <row r="11" spans="1:2" ht="25.5" x14ac:dyDescent="0.25">
      <c r="A11" s="17" t="s">
        <v>182</v>
      </c>
      <c r="B11" t="s">
        <v>252</v>
      </c>
    </row>
    <row r="12" spans="1:2" x14ac:dyDescent="0.25">
      <c r="A12" s="17" t="s">
        <v>217</v>
      </c>
      <c r="B12" t="s">
        <v>253</v>
      </c>
    </row>
    <row r="13" spans="1:2" x14ac:dyDescent="0.25">
      <c r="A13" s="17" t="s">
        <v>36</v>
      </c>
      <c r="B13" t="s">
        <v>254</v>
      </c>
    </row>
    <row r="14" spans="1:2" ht="38.25" x14ac:dyDescent="0.25">
      <c r="A14" s="17" t="s">
        <v>64</v>
      </c>
      <c r="B14" t="s">
        <v>255</v>
      </c>
    </row>
    <row r="15" spans="1:2" x14ac:dyDescent="0.25">
      <c r="A15" s="17" t="s">
        <v>186</v>
      </c>
      <c r="B15" t="s">
        <v>256</v>
      </c>
    </row>
    <row r="16" spans="1:2" x14ac:dyDescent="0.25">
      <c r="A16" s="17" t="s">
        <v>109</v>
      </c>
      <c r="B16" t="s">
        <v>257</v>
      </c>
    </row>
    <row r="17" spans="1:2" x14ac:dyDescent="0.25">
      <c r="A17" s="17" t="s">
        <v>212</v>
      </c>
      <c r="B17" t="s">
        <v>258</v>
      </c>
    </row>
    <row r="18" spans="1:2" x14ac:dyDescent="0.25">
      <c r="A18" s="17" t="s">
        <v>190</v>
      </c>
      <c r="B18" t="s">
        <v>259</v>
      </c>
    </row>
    <row r="19" spans="1:2" x14ac:dyDescent="0.25">
      <c r="A19" s="17" t="s">
        <v>206</v>
      </c>
      <c r="B19" t="s">
        <v>259</v>
      </c>
    </row>
    <row r="20" spans="1:2" x14ac:dyDescent="0.25">
      <c r="A20" s="17" t="s">
        <v>198</v>
      </c>
      <c r="B20" t="s">
        <v>259</v>
      </c>
    </row>
    <row r="21" spans="1:2" x14ac:dyDescent="0.25">
      <c r="A21" s="17" t="s">
        <v>215</v>
      </c>
      <c r="B21" t="s">
        <v>260</v>
      </c>
    </row>
    <row r="22" spans="1:2" x14ac:dyDescent="0.25">
      <c r="A22" s="17" t="s">
        <v>169</v>
      </c>
      <c r="B22" t="s">
        <v>261</v>
      </c>
    </row>
    <row r="23" spans="1:2" x14ac:dyDescent="0.25">
      <c r="A23" s="17" t="s">
        <v>126</v>
      </c>
      <c r="B23" t="s">
        <v>262</v>
      </c>
    </row>
    <row r="24" spans="1:2" x14ac:dyDescent="0.25">
      <c r="A24" s="17" t="s">
        <v>281</v>
      </c>
      <c r="B24" t="s">
        <v>283</v>
      </c>
    </row>
    <row r="25" spans="1:2" ht="25.5" x14ac:dyDescent="0.25">
      <c r="A25" s="17" t="s">
        <v>282</v>
      </c>
      <c r="B25" t="s">
        <v>245</v>
      </c>
    </row>
  </sheetData>
  <autoFilter ref="B1:G1" xr:uid="{00000000-0009-0000-0000-000001000000}"/>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2">
    <tabColor rgb="FF92D050"/>
  </sheetPr>
  <dimension ref="A3:C19"/>
  <sheetViews>
    <sheetView zoomScale="80" zoomScaleNormal="80" workbookViewId="0">
      <selection activeCell="A17" sqref="A17"/>
    </sheetView>
  </sheetViews>
  <sheetFormatPr baseColWidth="10" defaultColWidth="11.42578125" defaultRowHeight="15" x14ac:dyDescent="0.25"/>
  <cols>
    <col min="1" max="1" width="18.42578125" style="69" bestFit="1" customWidth="1"/>
    <col min="2" max="2" width="56.5703125" style="69" bestFit="1" customWidth="1"/>
    <col min="3" max="3" width="16.7109375" style="69" bestFit="1" customWidth="1"/>
    <col min="4" max="4" width="23.140625" style="69" bestFit="1" customWidth="1"/>
    <col min="5" max="16384" width="11.42578125" style="69"/>
  </cols>
  <sheetData>
    <row r="3" spans="1:3" x14ac:dyDescent="0.25">
      <c r="A3" s="96" t="s">
        <v>243</v>
      </c>
      <c r="B3"/>
      <c r="C3"/>
    </row>
    <row r="4" spans="1:3" x14ac:dyDescent="0.25">
      <c r="A4" s="69" t="s">
        <v>63</v>
      </c>
      <c r="B4"/>
      <c r="C4"/>
    </row>
    <row r="5" spans="1:3" x14ac:dyDescent="0.25">
      <c r="A5" s="69" t="s">
        <v>244</v>
      </c>
      <c r="B5"/>
      <c r="C5"/>
    </row>
    <row r="6" spans="1:3" x14ac:dyDescent="0.25">
      <c r="A6"/>
      <c r="B6"/>
      <c r="C6"/>
    </row>
    <row r="7" spans="1:3" x14ac:dyDescent="0.25">
      <c r="A7"/>
      <c r="B7"/>
      <c r="C7"/>
    </row>
    <row r="8" spans="1:3" x14ac:dyDescent="0.25">
      <c r="A8"/>
      <c r="B8"/>
      <c r="C8"/>
    </row>
    <row r="9" spans="1:3" x14ac:dyDescent="0.25">
      <c r="A9"/>
      <c r="B9"/>
      <c r="C9"/>
    </row>
    <row r="10" spans="1:3" x14ac:dyDescent="0.25">
      <c r="A10"/>
      <c r="B10"/>
      <c r="C10"/>
    </row>
    <row r="11" spans="1:3" x14ac:dyDescent="0.25">
      <c r="A11"/>
      <c r="B11"/>
      <c r="C11"/>
    </row>
    <row r="12" spans="1:3" x14ac:dyDescent="0.25">
      <c r="A12"/>
      <c r="B12"/>
      <c r="C12"/>
    </row>
    <row r="13" spans="1:3" x14ac:dyDescent="0.25">
      <c r="A13"/>
      <c r="B13"/>
      <c r="C13"/>
    </row>
    <row r="14" spans="1:3" x14ac:dyDescent="0.25">
      <c r="A14"/>
      <c r="B14"/>
      <c r="C14"/>
    </row>
    <row r="15" spans="1:3" x14ac:dyDescent="0.25">
      <c r="A15"/>
      <c r="B15"/>
      <c r="C15"/>
    </row>
    <row r="16" spans="1:3" x14ac:dyDescent="0.25">
      <c r="A16"/>
      <c r="B16"/>
      <c r="C16"/>
    </row>
    <row r="17" spans="1:3" x14ac:dyDescent="0.25">
      <c r="A17"/>
      <c r="B17"/>
      <c r="C17"/>
    </row>
    <row r="18" spans="1:3" x14ac:dyDescent="0.25">
      <c r="A18"/>
      <c r="B18"/>
      <c r="C18"/>
    </row>
    <row r="19" spans="1:3" x14ac:dyDescent="0.25">
      <c r="A19"/>
      <c r="B19"/>
      <c r="C19"/>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18">
    <tabColor theme="5" tint="-0.249977111117893"/>
  </sheetPr>
  <dimension ref="A1:ET35"/>
  <sheetViews>
    <sheetView showGridLines="0" tabSelected="1" view="pageBreakPreview" zoomScale="80" zoomScaleNormal="60" zoomScaleSheetLayoutView="80" workbookViewId="0">
      <selection sqref="A1:AE1"/>
    </sheetView>
  </sheetViews>
  <sheetFormatPr baseColWidth="10" defaultColWidth="11.42578125" defaultRowHeight="12.75" x14ac:dyDescent="0.2"/>
  <cols>
    <col min="1" max="1" width="35.5703125" style="147" customWidth="1"/>
    <col min="2" max="2" width="30.7109375" style="2" customWidth="1"/>
    <col min="3" max="3" width="53.85546875" style="2" customWidth="1"/>
    <col min="4" max="4" width="25" style="2" customWidth="1"/>
    <col min="5" max="5" width="19" style="2" customWidth="1"/>
    <col min="6" max="6" width="53.85546875" style="2" customWidth="1"/>
    <col min="7" max="7" width="14.85546875" style="2" bestFit="1" customWidth="1"/>
    <col min="8" max="8" width="14.85546875" style="2" customWidth="1"/>
    <col min="9" max="9" width="57.5703125" style="2" customWidth="1"/>
    <col min="10" max="10" width="15.7109375" style="2" customWidth="1"/>
    <col min="11" max="11" width="19.42578125" style="2" customWidth="1"/>
    <col min="12" max="12" width="17.140625" style="2" customWidth="1"/>
    <col min="13" max="15" width="41" style="2" customWidth="1"/>
    <col min="16" max="16" width="44.85546875" style="2" customWidth="1"/>
    <col min="17" max="20" width="50.7109375" style="2" customWidth="1"/>
    <col min="21" max="21" width="5.28515625" style="2" customWidth="1"/>
    <col min="22" max="22" width="8.140625" style="2" customWidth="1"/>
    <col min="23" max="24" width="5.28515625" style="2" customWidth="1"/>
    <col min="25" max="25" width="18.85546875" style="2" customWidth="1"/>
    <col min="26" max="26" width="52.28515625" style="2" customWidth="1"/>
    <col min="27" max="27" width="5.28515625" style="2" customWidth="1"/>
    <col min="28" max="28" width="8.42578125" style="2" customWidth="1"/>
    <col min="29" max="29" width="5.28515625" style="2" customWidth="1"/>
    <col min="30" max="30" width="8.42578125" style="2" customWidth="1"/>
    <col min="31" max="31" width="18.85546875" style="2" customWidth="1"/>
    <col min="32" max="32" width="31.140625" style="2" customWidth="1"/>
    <col min="33" max="33" width="15.85546875" style="2" customWidth="1"/>
    <col min="34" max="34" width="70.85546875" style="2" customWidth="1"/>
    <col min="35" max="35" width="46.5703125" style="2" customWidth="1"/>
    <col min="36" max="36" width="30.7109375" style="2" customWidth="1"/>
    <col min="37" max="38" width="20.42578125" style="2" customWidth="1"/>
    <col min="39" max="39" width="70.85546875" style="2" customWidth="1"/>
    <col min="40" max="41" width="30.7109375" style="2" customWidth="1"/>
    <col min="42" max="43" width="20.42578125" style="2" customWidth="1"/>
    <col min="44" max="46" width="70.7109375" style="2" customWidth="1"/>
    <col min="47" max="47" width="14.7109375" style="2" customWidth="1"/>
    <col min="48" max="48" width="23.42578125" style="2" customWidth="1"/>
    <col min="49" max="49" width="31.42578125" style="2" customWidth="1"/>
    <col min="50" max="50" width="14.7109375" style="2" customWidth="1"/>
    <col min="51" max="51" width="23.42578125" style="2" customWidth="1"/>
    <col min="52" max="52" width="31.42578125" style="2" customWidth="1"/>
    <col min="53" max="53" width="14.7109375" style="2" customWidth="1"/>
    <col min="54" max="54" width="23.42578125" style="2" customWidth="1"/>
    <col min="55" max="55" width="31.42578125" style="2" customWidth="1"/>
    <col min="56" max="56" width="14.7109375" style="2" customWidth="1"/>
    <col min="57" max="57" width="23.42578125" style="2" customWidth="1"/>
    <col min="58" max="58" width="31.42578125" style="2" customWidth="1"/>
    <col min="59" max="59" width="14.7109375" style="2" customWidth="1"/>
    <col min="60" max="60" width="23.42578125" style="2" customWidth="1"/>
    <col min="61" max="61" width="31.42578125" style="2" customWidth="1"/>
    <col min="62" max="62" width="14.7109375" style="2" customWidth="1"/>
    <col min="63" max="63" width="23.42578125" style="2" customWidth="1"/>
    <col min="64" max="64" width="31.42578125" style="2" customWidth="1"/>
    <col min="65" max="65" width="14.7109375" style="2" customWidth="1"/>
    <col min="66" max="66" width="23.42578125" style="2" customWidth="1"/>
    <col min="67" max="67" width="31.42578125" style="2" customWidth="1"/>
    <col min="68" max="68" width="14.7109375" style="2" customWidth="1"/>
    <col min="69" max="69" width="23.42578125" style="2" customWidth="1"/>
    <col min="70" max="70" width="31.42578125" style="2" customWidth="1"/>
    <col min="71" max="71" width="14.7109375" style="2" customWidth="1"/>
    <col min="72" max="72" width="23.42578125" style="2" customWidth="1"/>
    <col min="73" max="73" width="31.42578125" style="2" customWidth="1"/>
    <col min="74" max="74" width="14.7109375" style="2" customWidth="1"/>
    <col min="75" max="75" width="23.42578125" style="2" customWidth="1"/>
    <col min="76" max="76" width="31.42578125" style="2" customWidth="1"/>
    <col min="77" max="77" width="14.7109375" style="2" customWidth="1"/>
    <col min="78" max="78" width="23.42578125" style="2" customWidth="1"/>
    <col min="79" max="79" width="31.42578125" style="2" customWidth="1"/>
    <col min="80" max="80" width="14.7109375" style="2" customWidth="1"/>
    <col min="81" max="81" width="23.42578125" style="2" customWidth="1"/>
    <col min="82" max="82" width="31.42578125" style="2" customWidth="1"/>
    <col min="83" max="84" width="11.42578125" style="2" hidden="1" customWidth="1"/>
    <col min="85" max="85" width="22" style="2" bestFit="1" customWidth="1"/>
    <col min="86" max="87" width="22" style="2" hidden="1" customWidth="1"/>
    <col min="88" max="88" width="11.42578125" style="2" hidden="1" customWidth="1"/>
    <col min="89" max="89" width="16.28515625" style="2" hidden="1" customWidth="1"/>
    <col min="90" max="91" width="11.42578125" style="2" hidden="1" customWidth="1"/>
    <col min="92" max="92" width="16.28515625" style="2" hidden="1" customWidth="1"/>
    <col min="93" max="93" width="11.42578125" style="2" hidden="1" customWidth="1"/>
    <col min="94" max="94" width="15.140625" style="2" hidden="1" customWidth="1"/>
    <col min="95" max="95" width="26.42578125" style="2" hidden="1" customWidth="1"/>
    <col min="96" max="96" width="15" style="2" hidden="1" customWidth="1"/>
    <col min="97" max="97" width="11.42578125" style="2" hidden="1" customWidth="1"/>
    <col min="98" max="98" width="15" style="2" hidden="1" customWidth="1"/>
    <col min="99" max="99" width="17.140625" style="2" hidden="1" customWidth="1"/>
    <col min="100" max="100" width="15" style="2" hidden="1" customWidth="1"/>
    <col min="101" max="101" width="17.140625" style="2" hidden="1" customWidth="1"/>
    <col min="102" max="102" width="55.42578125" style="2" hidden="1" customWidth="1"/>
    <col min="103" max="103" width="17.140625" style="2" hidden="1" customWidth="1"/>
    <col min="104" max="104" width="55.42578125" style="2" hidden="1" customWidth="1"/>
    <col min="105" max="105" width="17.140625" style="2" hidden="1" customWidth="1"/>
    <col min="106" max="106" width="55.42578125" style="2" hidden="1" customWidth="1"/>
    <col min="107" max="107" width="17.140625" style="2" hidden="1" customWidth="1"/>
    <col min="108" max="108" width="55.42578125" style="2" hidden="1" customWidth="1"/>
    <col min="109" max="150" width="0" style="2" hidden="1" customWidth="1"/>
    <col min="151" max="16384" width="11.42578125" style="2"/>
  </cols>
  <sheetData>
    <row r="1" spans="1:150" ht="81" customHeight="1" x14ac:dyDescent="0.2">
      <c r="A1" s="220" t="s">
        <v>336</v>
      </c>
      <c r="B1" s="221"/>
      <c r="C1" s="221"/>
      <c r="D1" s="221"/>
      <c r="E1" s="221"/>
      <c r="F1" s="221"/>
      <c r="G1" s="221"/>
      <c r="H1" s="221"/>
      <c r="I1" s="221"/>
      <c r="J1" s="221"/>
      <c r="K1" s="221"/>
      <c r="L1" s="221"/>
      <c r="M1" s="221"/>
      <c r="N1" s="221"/>
      <c r="O1" s="221"/>
      <c r="P1" s="221"/>
      <c r="Q1" s="221"/>
      <c r="R1" s="221"/>
      <c r="S1" s="221"/>
      <c r="T1" s="221"/>
      <c r="U1" s="221"/>
      <c r="V1" s="221"/>
      <c r="W1" s="221"/>
      <c r="X1" s="221"/>
      <c r="Y1" s="221"/>
      <c r="Z1" s="221"/>
      <c r="AA1" s="221"/>
      <c r="AB1" s="221"/>
      <c r="AC1" s="221"/>
      <c r="AD1" s="221"/>
      <c r="AE1" s="221"/>
      <c r="AF1" s="128"/>
      <c r="AG1" s="129"/>
      <c r="AH1" s="128"/>
      <c r="AI1" s="128"/>
      <c r="AJ1" s="128"/>
      <c r="AK1" s="128"/>
      <c r="AL1" s="128"/>
      <c r="AM1" s="128"/>
      <c r="AN1" s="128"/>
      <c r="AO1" s="128"/>
      <c r="AP1" s="128"/>
      <c r="AQ1" s="128"/>
      <c r="AR1" s="128"/>
      <c r="AS1" s="128"/>
      <c r="AT1" s="130"/>
    </row>
    <row r="2" spans="1:150" ht="9.75" customHeight="1" x14ac:dyDescent="0.2">
      <c r="A2" s="246" t="s">
        <v>242</v>
      </c>
      <c r="B2" s="247"/>
      <c r="C2" s="247"/>
      <c r="D2" s="247"/>
      <c r="E2" s="247"/>
      <c r="F2" s="247"/>
      <c r="G2" s="247"/>
      <c r="H2" s="247"/>
      <c r="I2" s="247"/>
      <c r="J2" s="247"/>
      <c r="K2" s="247"/>
      <c r="L2" s="247"/>
      <c r="M2" s="247"/>
      <c r="N2" s="247"/>
      <c r="O2" s="247"/>
      <c r="P2" s="247"/>
      <c r="Q2" s="247"/>
      <c r="R2" s="247"/>
      <c r="S2" s="247"/>
      <c r="T2" s="247"/>
      <c r="U2" s="247"/>
      <c r="V2" s="247"/>
      <c r="W2" s="247"/>
      <c r="X2" s="247"/>
      <c r="Y2" s="247"/>
      <c r="Z2" s="247"/>
      <c r="AA2" s="247"/>
      <c r="AB2" s="247"/>
      <c r="AC2" s="247"/>
      <c r="AD2" s="247"/>
      <c r="AE2" s="247"/>
      <c r="AF2" s="104"/>
      <c r="AG2" s="105"/>
      <c r="AH2" s="65"/>
      <c r="AI2" s="65"/>
      <c r="AJ2" s="65"/>
      <c r="AK2" s="65"/>
      <c r="AL2" s="65"/>
      <c r="AM2" s="65"/>
      <c r="AN2" s="65"/>
      <c r="AO2" s="65"/>
      <c r="AP2" s="65"/>
      <c r="AQ2" s="65"/>
      <c r="AR2" s="65"/>
      <c r="AS2" s="65"/>
      <c r="AT2" s="131"/>
    </row>
    <row r="3" spans="1:150" ht="9.75" customHeight="1" x14ac:dyDescent="0.2">
      <c r="A3" s="246"/>
      <c r="B3" s="247"/>
      <c r="C3" s="247"/>
      <c r="D3" s="247"/>
      <c r="E3" s="247"/>
      <c r="F3" s="247"/>
      <c r="G3" s="247"/>
      <c r="H3" s="247"/>
      <c r="I3" s="247"/>
      <c r="J3" s="247"/>
      <c r="K3" s="247"/>
      <c r="L3" s="247"/>
      <c r="M3" s="247"/>
      <c r="N3" s="247"/>
      <c r="O3" s="247"/>
      <c r="P3" s="247"/>
      <c r="Q3" s="247"/>
      <c r="R3" s="247"/>
      <c r="S3" s="247"/>
      <c r="T3" s="247"/>
      <c r="U3" s="247"/>
      <c r="V3" s="247"/>
      <c r="W3" s="247"/>
      <c r="X3" s="247"/>
      <c r="Y3" s="247"/>
      <c r="Z3" s="247"/>
      <c r="AA3" s="247"/>
      <c r="AB3" s="247"/>
      <c r="AC3" s="247"/>
      <c r="AD3" s="247"/>
      <c r="AE3" s="247"/>
      <c r="AF3" s="104"/>
      <c r="AG3" s="105"/>
      <c r="AH3" s="65"/>
      <c r="AI3" s="65"/>
      <c r="AJ3" s="65"/>
      <c r="AK3" s="65"/>
      <c r="AL3" s="65"/>
      <c r="AM3" s="65"/>
      <c r="AN3" s="65"/>
      <c r="AO3" s="65"/>
      <c r="AP3" s="65"/>
      <c r="AQ3" s="65"/>
      <c r="AR3" s="65"/>
      <c r="AS3" s="65"/>
      <c r="AT3" s="131"/>
    </row>
    <row r="4" spans="1:150" ht="9.75" customHeight="1" x14ac:dyDescent="0.2">
      <c r="A4" s="246"/>
      <c r="B4" s="247"/>
      <c r="C4" s="247"/>
      <c r="D4" s="247"/>
      <c r="E4" s="247"/>
      <c r="F4" s="247"/>
      <c r="G4" s="247"/>
      <c r="H4" s="247"/>
      <c r="I4" s="247"/>
      <c r="J4" s="247"/>
      <c r="K4" s="247"/>
      <c r="L4" s="247"/>
      <c r="M4" s="247"/>
      <c r="N4" s="247"/>
      <c r="O4" s="247"/>
      <c r="P4" s="247"/>
      <c r="Q4" s="247"/>
      <c r="R4" s="247"/>
      <c r="S4" s="247"/>
      <c r="T4" s="247"/>
      <c r="U4" s="247"/>
      <c r="V4" s="247"/>
      <c r="W4" s="247"/>
      <c r="X4" s="247"/>
      <c r="Y4" s="247"/>
      <c r="Z4" s="247"/>
      <c r="AA4" s="247"/>
      <c r="AB4" s="247"/>
      <c r="AC4" s="247"/>
      <c r="AD4" s="247"/>
      <c r="AE4" s="247"/>
      <c r="AF4" s="104"/>
      <c r="AG4" s="105"/>
      <c r="AH4" s="65"/>
      <c r="AI4" s="65"/>
      <c r="AJ4" s="65"/>
      <c r="AK4" s="65"/>
      <c r="AL4" s="65"/>
      <c r="AM4" s="65"/>
      <c r="AN4" s="65"/>
      <c r="AO4" s="65"/>
      <c r="AP4" s="65"/>
      <c r="AQ4" s="65"/>
      <c r="AR4" s="65"/>
      <c r="AS4" s="65"/>
      <c r="AT4" s="131"/>
    </row>
    <row r="5" spans="1:150" ht="5.25" customHeight="1" thickBot="1" x14ac:dyDescent="0.25">
      <c r="A5" s="248"/>
      <c r="B5" s="249"/>
      <c r="C5" s="249"/>
      <c r="D5" s="249"/>
      <c r="E5" s="249"/>
      <c r="F5" s="249"/>
      <c r="G5" s="249"/>
      <c r="H5" s="249"/>
      <c r="I5" s="249"/>
      <c r="J5" s="249"/>
      <c r="K5" s="249"/>
      <c r="L5" s="249"/>
      <c r="M5" s="249"/>
      <c r="N5" s="249"/>
      <c r="O5" s="249"/>
      <c r="P5" s="249"/>
      <c r="Q5" s="249"/>
      <c r="R5" s="249"/>
      <c r="S5" s="249"/>
      <c r="T5" s="249"/>
      <c r="U5" s="249"/>
      <c r="V5" s="249"/>
      <c r="W5" s="249"/>
      <c r="X5" s="249"/>
      <c r="Y5" s="249"/>
      <c r="Z5" s="249"/>
      <c r="AA5" s="249"/>
      <c r="AB5" s="249"/>
      <c r="AC5" s="249"/>
      <c r="AD5" s="249"/>
      <c r="AE5" s="249"/>
      <c r="AF5" s="3"/>
      <c r="AG5" s="106"/>
      <c r="AH5" s="65"/>
      <c r="AI5" s="65"/>
      <c r="AJ5" s="65"/>
      <c r="AK5" s="65"/>
      <c r="AL5" s="65"/>
      <c r="AM5" s="65"/>
      <c r="AN5" s="65"/>
      <c r="AO5" s="65"/>
      <c r="AP5" s="65"/>
      <c r="AQ5" s="65"/>
      <c r="AR5" s="65"/>
      <c r="AS5" s="65"/>
      <c r="AT5" s="131"/>
    </row>
    <row r="6" spans="1:150" ht="51" customHeight="1" x14ac:dyDescent="0.2">
      <c r="A6" s="132" t="s">
        <v>229</v>
      </c>
      <c r="B6" s="115">
        <v>45042</v>
      </c>
      <c r="C6" s="3"/>
      <c r="D6" s="133"/>
      <c r="E6" s="133"/>
      <c r="F6" s="170"/>
      <c r="G6" s="133"/>
      <c r="H6" s="133"/>
      <c r="I6" s="133"/>
      <c r="J6" s="133"/>
      <c r="K6" s="133"/>
      <c r="L6" s="133"/>
      <c r="M6" s="133"/>
      <c r="N6" s="133"/>
      <c r="O6" s="133"/>
      <c r="P6" s="133"/>
      <c r="Q6" s="133"/>
      <c r="R6" s="133"/>
      <c r="S6" s="133"/>
      <c r="T6" s="133"/>
      <c r="U6" s="265" t="s">
        <v>990</v>
      </c>
      <c r="V6" s="266"/>
      <c r="W6" s="266"/>
      <c r="X6" s="266"/>
      <c r="Y6" s="266"/>
      <c r="Z6" s="266"/>
      <c r="AA6" s="266"/>
      <c r="AB6" s="266"/>
      <c r="AC6" s="266"/>
      <c r="AD6" s="266"/>
      <c r="AE6" s="266"/>
      <c r="AF6" s="267"/>
      <c r="AG6" s="50"/>
      <c r="AH6" s="65"/>
      <c r="AI6" s="65"/>
      <c r="AJ6" s="65"/>
      <c r="AK6" s="65"/>
      <c r="AL6" s="65"/>
      <c r="AM6" s="65"/>
      <c r="AN6" s="65"/>
      <c r="AO6" s="65"/>
      <c r="AP6" s="65"/>
      <c r="AQ6" s="65"/>
      <c r="AR6" s="65"/>
      <c r="AS6" s="65"/>
      <c r="AT6" s="131"/>
    </row>
    <row r="7" spans="1:150" ht="4.5" customHeight="1" thickBot="1" x14ac:dyDescent="0.25">
      <c r="A7" s="3"/>
      <c r="B7" s="65"/>
      <c r="C7" s="65"/>
      <c r="D7" s="65"/>
      <c r="E7" s="65"/>
      <c r="F7" s="65"/>
      <c r="G7" s="65"/>
      <c r="H7" s="65"/>
      <c r="I7" s="65"/>
      <c r="J7" s="65"/>
      <c r="K7" s="65"/>
      <c r="L7" s="65"/>
      <c r="M7" s="65"/>
      <c r="N7" s="65"/>
      <c r="O7" s="65"/>
      <c r="P7" s="65"/>
      <c r="Q7" s="65"/>
      <c r="R7" s="65"/>
      <c r="S7" s="65"/>
      <c r="T7" s="65"/>
      <c r="U7" s="268"/>
      <c r="V7" s="269"/>
      <c r="W7" s="269"/>
      <c r="X7" s="269"/>
      <c r="Y7" s="269"/>
      <c r="Z7" s="269"/>
      <c r="AA7" s="269"/>
      <c r="AB7" s="269"/>
      <c r="AC7" s="269"/>
      <c r="AD7" s="269"/>
      <c r="AE7" s="269"/>
      <c r="AF7" s="270"/>
      <c r="AG7" s="44"/>
      <c r="AH7" s="65"/>
      <c r="AI7" s="65"/>
      <c r="AJ7" s="65"/>
      <c r="AK7" s="65"/>
      <c r="AL7" s="65"/>
      <c r="AM7" s="65"/>
      <c r="AN7" s="65"/>
      <c r="AO7" s="65"/>
      <c r="AP7" s="65"/>
      <c r="AQ7" s="65"/>
      <c r="AR7" s="65"/>
      <c r="AS7" s="65"/>
      <c r="AT7" s="131"/>
    </row>
    <row r="8" spans="1:150" ht="5.25" customHeight="1" thickBot="1" x14ac:dyDescent="0.25">
      <c r="A8" s="134"/>
      <c r="B8" s="65"/>
      <c r="C8" s="65"/>
      <c r="D8" s="65"/>
      <c r="E8" s="65"/>
      <c r="F8" s="65"/>
      <c r="G8" s="65"/>
      <c r="H8" s="65"/>
      <c r="I8" s="65"/>
      <c r="J8" s="65"/>
      <c r="K8" s="65"/>
      <c r="L8" s="65"/>
      <c r="M8" s="65"/>
      <c r="N8" s="65"/>
      <c r="O8" s="65"/>
      <c r="P8" s="65"/>
      <c r="Q8" s="65"/>
      <c r="R8" s="65"/>
      <c r="S8" s="65"/>
      <c r="T8" s="65"/>
      <c r="U8" s="65"/>
      <c r="V8" s="65"/>
      <c r="W8" s="65"/>
      <c r="X8" s="65"/>
      <c r="Y8" s="65"/>
      <c r="Z8" s="65"/>
      <c r="AA8" s="65"/>
      <c r="AB8" s="65"/>
      <c r="AC8" s="65"/>
      <c r="AD8" s="65"/>
      <c r="AE8" s="65"/>
      <c r="AF8" s="65"/>
      <c r="AG8" s="44"/>
      <c r="AH8" s="65"/>
      <c r="AI8" s="65"/>
      <c r="AJ8" s="65"/>
      <c r="AK8" s="65"/>
      <c r="AL8" s="65"/>
      <c r="AM8" s="65"/>
      <c r="AN8" s="65"/>
      <c r="AO8" s="65"/>
      <c r="AP8" s="65"/>
      <c r="AQ8" s="65"/>
      <c r="AR8" s="65"/>
      <c r="AS8" s="65"/>
      <c r="AT8" s="131"/>
    </row>
    <row r="9" spans="1:150" ht="18" customHeight="1" x14ac:dyDescent="0.2">
      <c r="A9" s="135"/>
      <c r="B9" s="116"/>
      <c r="C9" s="135"/>
      <c r="D9" s="135"/>
      <c r="E9" s="116"/>
      <c r="F9" s="54"/>
      <c r="G9" s="119"/>
      <c r="H9" s="119"/>
      <c r="I9" s="119"/>
      <c r="J9" s="120"/>
      <c r="K9" s="54"/>
      <c r="L9" s="120"/>
      <c r="M9" s="222" t="s">
        <v>230</v>
      </c>
      <c r="N9" s="223"/>
      <c r="O9" s="224"/>
      <c r="P9" s="228" t="s">
        <v>231</v>
      </c>
      <c r="Q9" s="229"/>
      <c r="R9" s="229"/>
      <c r="S9" s="229"/>
      <c r="T9" s="230"/>
      <c r="U9" s="234"/>
      <c r="V9" s="234"/>
      <c r="W9" s="235" t="s">
        <v>232</v>
      </c>
      <c r="X9" s="235"/>
      <c r="Y9" s="235"/>
      <c r="Z9" s="236"/>
      <c r="AA9" s="240" t="s">
        <v>233</v>
      </c>
      <c r="AB9" s="241"/>
      <c r="AC9" s="241"/>
      <c r="AD9" s="241"/>
      <c r="AE9" s="241"/>
      <c r="AF9" s="242"/>
      <c r="AG9" s="208" t="s">
        <v>228</v>
      </c>
      <c r="AH9" s="209"/>
      <c r="AI9" s="209"/>
      <c r="AJ9" s="209"/>
      <c r="AK9" s="209"/>
      <c r="AL9" s="209"/>
      <c r="AM9" s="209"/>
      <c r="AN9" s="209"/>
      <c r="AO9" s="209"/>
      <c r="AP9" s="209"/>
      <c r="AQ9" s="209"/>
      <c r="AR9" s="209"/>
      <c r="AS9" s="209"/>
      <c r="AT9" s="209"/>
      <c r="AU9" s="210" t="s">
        <v>226</v>
      </c>
      <c r="AV9" s="210"/>
      <c r="AW9" s="210"/>
      <c r="AX9" s="210"/>
      <c r="AY9" s="210"/>
      <c r="AZ9" s="210"/>
      <c r="BA9" s="210"/>
      <c r="BB9" s="210"/>
      <c r="BC9" s="210"/>
      <c r="BD9" s="210"/>
      <c r="BE9" s="210"/>
      <c r="BF9" s="210"/>
      <c r="BG9" s="210"/>
      <c r="BH9" s="210"/>
      <c r="BI9" s="210"/>
      <c r="BJ9" s="210"/>
      <c r="BK9" s="210"/>
      <c r="BL9" s="210"/>
      <c r="BM9" s="210"/>
      <c r="BN9" s="210"/>
      <c r="BO9" s="210"/>
      <c r="BP9" s="210"/>
      <c r="BQ9" s="210"/>
      <c r="BR9" s="210"/>
      <c r="BS9" s="210"/>
      <c r="BT9" s="210"/>
      <c r="BU9" s="210"/>
      <c r="BV9" s="210"/>
      <c r="BW9" s="210"/>
      <c r="BX9" s="210"/>
      <c r="BY9" s="210"/>
      <c r="BZ9" s="210"/>
      <c r="CA9" s="210"/>
      <c r="CB9" s="210"/>
      <c r="CC9" s="210"/>
      <c r="CD9" s="211"/>
    </row>
    <row r="10" spans="1:150" ht="21.95" customHeight="1" x14ac:dyDescent="0.2">
      <c r="A10" s="136"/>
      <c r="B10" s="117"/>
      <c r="C10" s="136"/>
      <c r="D10" s="136"/>
      <c r="E10" s="117"/>
      <c r="F10" s="123"/>
      <c r="G10" s="121"/>
      <c r="H10" s="121"/>
      <c r="I10" s="121"/>
      <c r="J10" s="122"/>
      <c r="K10" s="123"/>
      <c r="L10" s="122"/>
      <c r="M10" s="225"/>
      <c r="N10" s="226"/>
      <c r="O10" s="227"/>
      <c r="P10" s="231"/>
      <c r="Q10" s="232"/>
      <c r="R10" s="232"/>
      <c r="S10" s="232"/>
      <c r="T10" s="233"/>
      <c r="U10" s="124"/>
      <c r="V10" s="125"/>
      <c r="W10" s="237"/>
      <c r="X10" s="238"/>
      <c r="Y10" s="238"/>
      <c r="Z10" s="239"/>
      <c r="AA10" s="243"/>
      <c r="AB10" s="244"/>
      <c r="AC10" s="244"/>
      <c r="AD10" s="244"/>
      <c r="AE10" s="244"/>
      <c r="AF10" s="245"/>
      <c r="AG10" s="55"/>
      <c r="AH10" s="214" t="s">
        <v>291</v>
      </c>
      <c r="AI10" s="215"/>
      <c r="AJ10" s="215"/>
      <c r="AK10" s="215"/>
      <c r="AL10" s="216"/>
      <c r="AM10" s="217" t="s">
        <v>234</v>
      </c>
      <c r="AN10" s="218"/>
      <c r="AO10" s="218"/>
      <c r="AP10" s="218"/>
      <c r="AQ10" s="219"/>
      <c r="AR10" s="251" t="s">
        <v>235</v>
      </c>
      <c r="AS10" s="252"/>
      <c r="AT10" s="253"/>
      <c r="AU10" s="212"/>
      <c r="AV10" s="212"/>
      <c r="AW10" s="212"/>
      <c r="AX10" s="212"/>
      <c r="AY10" s="212"/>
      <c r="AZ10" s="212"/>
      <c r="BA10" s="212"/>
      <c r="BB10" s="212"/>
      <c r="BC10" s="212"/>
      <c r="BD10" s="212"/>
      <c r="BE10" s="212"/>
      <c r="BF10" s="212"/>
      <c r="BG10" s="212"/>
      <c r="BH10" s="212"/>
      <c r="BI10" s="212"/>
      <c r="BJ10" s="212"/>
      <c r="BK10" s="212"/>
      <c r="BL10" s="212"/>
      <c r="BM10" s="212"/>
      <c r="BN10" s="212"/>
      <c r="BO10" s="212"/>
      <c r="BP10" s="212"/>
      <c r="BQ10" s="212"/>
      <c r="BR10" s="212"/>
      <c r="BS10" s="212"/>
      <c r="BT10" s="212"/>
      <c r="BU10" s="212"/>
      <c r="BV10" s="212"/>
      <c r="BW10" s="212"/>
      <c r="BX10" s="212"/>
      <c r="BY10" s="212"/>
      <c r="BZ10" s="212"/>
      <c r="CA10" s="212"/>
      <c r="CB10" s="212"/>
      <c r="CC10" s="212"/>
      <c r="CD10" s="213"/>
      <c r="CJ10" s="250" t="s">
        <v>841</v>
      </c>
      <c r="CK10" s="250"/>
      <c r="CL10" s="165" t="s">
        <v>838</v>
      </c>
      <c r="CM10" s="250" t="s">
        <v>842</v>
      </c>
      <c r="CN10" s="250"/>
      <c r="CO10" s="250" t="s">
        <v>844</v>
      </c>
      <c r="CP10" s="250"/>
      <c r="CQ10" s="250"/>
      <c r="CR10" s="250" t="s">
        <v>850</v>
      </c>
      <c r="CS10" s="250"/>
      <c r="CT10" s="250" t="s">
        <v>855</v>
      </c>
      <c r="CU10" s="250"/>
      <c r="CV10" s="250" t="s">
        <v>856</v>
      </c>
      <c r="CW10" s="250"/>
      <c r="CX10" s="250" t="s">
        <v>858</v>
      </c>
      <c r="CY10" s="250"/>
      <c r="CZ10" s="250" t="s">
        <v>925</v>
      </c>
      <c r="DA10" s="250"/>
      <c r="DB10" s="250" t="s">
        <v>923</v>
      </c>
      <c r="DC10" s="250"/>
      <c r="DD10" s="166" t="s">
        <v>926</v>
      </c>
      <c r="DQ10" s="250" t="s">
        <v>930</v>
      </c>
      <c r="DR10" s="250"/>
      <c r="DS10" s="250"/>
      <c r="DT10" s="250"/>
      <c r="DU10" s="250"/>
      <c r="DV10" s="250"/>
      <c r="DW10" s="250"/>
      <c r="DX10" s="250"/>
    </row>
    <row r="11" spans="1:150" ht="132" customHeight="1" x14ac:dyDescent="0.2">
      <c r="A11" s="137" t="s">
        <v>284</v>
      </c>
      <c r="B11" s="118" t="s">
        <v>287</v>
      </c>
      <c r="C11" s="137" t="s">
        <v>288</v>
      </c>
      <c r="D11" s="137" t="s">
        <v>289</v>
      </c>
      <c r="E11" s="118" t="s">
        <v>290</v>
      </c>
      <c r="F11" s="109" t="s">
        <v>302</v>
      </c>
      <c r="G11" s="164" t="s">
        <v>843</v>
      </c>
      <c r="H11" s="164" t="s">
        <v>896</v>
      </c>
      <c r="I11" s="126" t="s">
        <v>292</v>
      </c>
      <c r="J11" s="109" t="s">
        <v>220</v>
      </c>
      <c r="K11" s="109" t="s">
        <v>303</v>
      </c>
      <c r="L11" s="109" t="s">
        <v>293</v>
      </c>
      <c r="M11" s="45" t="s">
        <v>221</v>
      </c>
      <c r="N11" s="45" t="s">
        <v>222</v>
      </c>
      <c r="O11" s="48" t="s">
        <v>294</v>
      </c>
      <c r="P11" s="45" t="s">
        <v>285</v>
      </c>
      <c r="Q11" s="45" t="s">
        <v>295</v>
      </c>
      <c r="R11" s="45" t="s">
        <v>237</v>
      </c>
      <c r="S11" s="45" t="s">
        <v>815</v>
      </c>
      <c r="T11" s="45" t="s">
        <v>296</v>
      </c>
      <c r="U11" s="52" t="s">
        <v>297</v>
      </c>
      <c r="V11" s="52" t="s">
        <v>304</v>
      </c>
      <c r="W11" s="52" t="s">
        <v>298</v>
      </c>
      <c r="X11" s="52" t="s">
        <v>305</v>
      </c>
      <c r="Y11" s="53" t="s">
        <v>299</v>
      </c>
      <c r="Z11" s="53" t="s">
        <v>238</v>
      </c>
      <c r="AA11" s="49" t="s">
        <v>300</v>
      </c>
      <c r="AB11" s="52" t="s">
        <v>306</v>
      </c>
      <c r="AC11" s="49" t="s">
        <v>307</v>
      </c>
      <c r="AD11" s="52" t="s">
        <v>308</v>
      </c>
      <c r="AE11" s="48" t="s">
        <v>301</v>
      </c>
      <c r="AF11" s="48" t="s">
        <v>238</v>
      </c>
      <c r="AG11" s="45" t="s">
        <v>239</v>
      </c>
      <c r="AH11" s="48" t="s">
        <v>309</v>
      </c>
      <c r="AI11" s="48" t="s">
        <v>314</v>
      </c>
      <c r="AJ11" s="48" t="s">
        <v>310</v>
      </c>
      <c r="AK11" s="48" t="s">
        <v>311</v>
      </c>
      <c r="AL11" s="48" t="s">
        <v>312</v>
      </c>
      <c r="AM11" s="45" t="s">
        <v>313</v>
      </c>
      <c r="AN11" s="45" t="s">
        <v>315</v>
      </c>
      <c r="AO11" s="45" t="s">
        <v>316</v>
      </c>
      <c r="AP11" s="45" t="s">
        <v>317</v>
      </c>
      <c r="AQ11" s="45" t="s">
        <v>318</v>
      </c>
      <c r="AR11" s="48" t="s">
        <v>319</v>
      </c>
      <c r="AS11" s="48" t="s">
        <v>320</v>
      </c>
      <c r="AT11" s="48" t="s">
        <v>321</v>
      </c>
      <c r="AU11" s="127" t="s">
        <v>240</v>
      </c>
      <c r="AV11" s="64" t="s">
        <v>241</v>
      </c>
      <c r="AW11" s="61" t="s">
        <v>227</v>
      </c>
      <c r="AX11" s="48" t="s">
        <v>240</v>
      </c>
      <c r="AY11" s="62" t="s">
        <v>241</v>
      </c>
      <c r="AZ11" s="60" t="s">
        <v>227</v>
      </c>
      <c r="BA11" s="45" t="s">
        <v>240</v>
      </c>
      <c r="BB11" s="64" t="s">
        <v>241</v>
      </c>
      <c r="BC11" s="61" t="s">
        <v>227</v>
      </c>
      <c r="BD11" s="48" t="s">
        <v>240</v>
      </c>
      <c r="BE11" s="62" t="s">
        <v>241</v>
      </c>
      <c r="BF11" s="60" t="s">
        <v>227</v>
      </c>
      <c r="BG11" s="45" t="s">
        <v>240</v>
      </c>
      <c r="BH11" s="64" t="s">
        <v>241</v>
      </c>
      <c r="BI11" s="61" t="s">
        <v>227</v>
      </c>
      <c r="BJ11" s="48" t="s">
        <v>240</v>
      </c>
      <c r="BK11" s="62" t="s">
        <v>241</v>
      </c>
      <c r="BL11" s="60" t="s">
        <v>227</v>
      </c>
      <c r="BM11" s="45" t="s">
        <v>240</v>
      </c>
      <c r="BN11" s="64" t="s">
        <v>241</v>
      </c>
      <c r="BO11" s="61" t="s">
        <v>227</v>
      </c>
      <c r="BP11" s="48" t="s">
        <v>240</v>
      </c>
      <c r="BQ11" s="62" t="s">
        <v>241</v>
      </c>
      <c r="BR11" s="60" t="s">
        <v>227</v>
      </c>
      <c r="BS11" s="45" t="s">
        <v>240</v>
      </c>
      <c r="BT11" s="64" t="s">
        <v>241</v>
      </c>
      <c r="BU11" s="61" t="s">
        <v>227</v>
      </c>
      <c r="BV11" s="48" t="s">
        <v>240</v>
      </c>
      <c r="BW11" s="62" t="s">
        <v>241</v>
      </c>
      <c r="BX11" s="60" t="s">
        <v>227</v>
      </c>
      <c r="BY11" s="45" t="s">
        <v>240</v>
      </c>
      <c r="BZ11" s="64" t="s">
        <v>241</v>
      </c>
      <c r="CA11" s="61" t="s">
        <v>227</v>
      </c>
      <c r="CB11" s="48" t="s">
        <v>240</v>
      </c>
      <c r="CC11" s="64" t="s">
        <v>241</v>
      </c>
      <c r="CD11" s="63" t="s">
        <v>227</v>
      </c>
      <c r="CE11" s="2" t="s">
        <v>264</v>
      </c>
      <c r="CF11" s="2" t="s">
        <v>646</v>
      </c>
      <c r="CG11" s="60" t="s">
        <v>818</v>
      </c>
      <c r="CH11" s="60" t="s">
        <v>921</v>
      </c>
      <c r="CI11" s="48" t="s">
        <v>922</v>
      </c>
      <c r="CJ11" s="48" t="s">
        <v>837</v>
      </c>
      <c r="CK11" s="48" t="s">
        <v>822</v>
      </c>
      <c r="CL11" s="163" t="s">
        <v>839</v>
      </c>
      <c r="CM11" s="48" t="s">
        <v>842</v>
      </c>
      <c r="CN11" s="48" t="s">
        <v>822</v>
      </c>
      <c r="CO11" s="48" t="s">
        <v>842</v>
      </c>
      <c r="CP11" s="48" t="s">
        <v>822</v>
      </c>
      <c r="CQ11" s="48" t="s">
        <v>986</v>
      </c>
      <c r="CR11" s="48" t="s">
        <v>851</v>
      </c>
      <c r="CS11" s="48" t="s">
        <v>822</v>
      </c>
      <c r="CT11" s="48" t="s">
        <v>854</v>
      </c>
      <c r="CU11" s="48" t="s">
        <v>822</v>
      </c>
      <c r="CV11" s="48" t="s">
        <v>857</v>
      </c>
      <c r="CW11" s="48" t="s">
        <v>822</v>
      </c>
      <c r="CX11" s="48" t="s">
        <v>876</v>
      </c>
      <c r="CY11" s="48" t="s">
        <v>822</v>
      </c>
      <c r="CZ11" s="48" t="s">
        <v>876</v>
      </c>
      <c r="DA11" s="48" t="s">
        <v>822</v>
      </c>
      <c r="DB11" s="48" t="s">
        <v>876</v>
      </c>
      <c r="DC11" s="48" t="s">
        <v>822</v>
      </c>
      <c r="DD11" s="48" t="s">
        <v>927</v>
      </c>
      <c r="DF11" s="167" t="s">
        <v>929</v>
      </c>
      <c r="DG11" s="250" t="s">
        <v>928</v>
      </c>
      <c r="DH11" s="250"/>
      <c r="DI11" s="250"/>
      <c r="DJ11" s="250"/>
      <c r="DK11" s="250"/>
      <c r="DL11" s="250"/>
      <c r="DM11" s="250"/>
      <c r="DN11" s="167" t="s">
        <v>929</v>
      </c>
      <c r="DO11" s="167" t="s">
        <v>929</v>
      </c>
      <c r="DQ11" s="167" t="s">
        <v>931</v>
      </c>
      <c r="DR11" s="167" t="s">
        <v>932</v>
      </c>
      <c r="DS11" s="167" t="s">
        <v>933</v>
      </c>
      <c r="DT11" s="167" t="s">
        <v>934</v>
      </c>
      <c r="DU11" s="167" t="s">
        <v>935</v>
      </c>
      <c r="DV11" s="167" t="s">
        <v>987</v>
      </c>
      <c r="DW11" s="167" t="s">
        <v>936</v>
      </c>
      <c r="DX11" s="167" t="s">
        <v>937</v>
      </c>
      <c r="DY11" s="167" t="s">
        <v>938</v>
      </c>
      <c r="DZ11" s="167" t="s">
        <v>939</v>
      </c>
      <c r="EA11" s="167" t="s">
        <v>940</v>
      </c>
      <c r="EB11" s="167" t="s">
        <v>941</v>
      </c>
      <c r="EC11" s="167" t="s">
        <v>942</v>
      </c>
      <c r="ED11" s="167" t="s">
        <v>943</v>
      </c>
      <c r="EE11" s="167" t="s">
        <v>944</v>
      </c>
      <c r="EF11" s="167" t="s">
        <v>945</v>
      </c>
      <c r="EG11" s="167" t="s">
        <v>943</v>
      </c>
      <c r="EH11" s="257" t="s">
        <v>946</v>
      </c>
      <c r="EI11" s="257"/>
      <c r="EJ11" s="257"/>
      <c r="EK11" s="257"/>
      <c r="EL11" s="257"/>
      <c r="EM11" s="257"/>
      <c r="EN11" s="257"/>
      <c r="EO11" s="257"/>
      <c r="EP11" s="257"/>
      <c r="EQ11" s="257"/>
      <c r="ER11" s="257"/>
      <c r="ES11" s="257"/>
      <c r="ET11" s="257"/>
    </row>
    <row r="12" spans="1:150" ht="399.95" customHeight="1" x14ac:dyDescent="0.2">
      <c r="A12" s="171" t="s">
        <v>274</v>
      </c>
      <c r="B12" s="171" t="s">
        <v>633</v>
      </c>
      <c r="C12" s="172" t="s">
        <v>634</v>
      </c>
      <c r="D12" s="171" t="s">
        <v>800</v>
      </c>
      <c r="E12" s="173" t="s">
        <v>635</v>
      </c>
      <c r="F12" s="172" t="s">
        <v>636</v>
      </c>
      <c r="G12" s="173">
        <v>113</v>
      </c>
      <c r="H12" s="173" t="s">
        <v>898</v>
      </c>
      <c r="I12" s="174" t="s">
        <v>637</v>
      </c>
      <c r="J12" s="171" t="s">
        <v>63</v>
      </c>
      <c r="K12" s="171" t="s">
        <v>365</v>
      </c>
      <c r="L12" s="171" t="s">
        <v>78</v>
      </c>
      <c r="M12" s="172" t="s">
        <v>638</v>
      </c>
      <c r="N12" s="172" t="s">
        <v>403</v>
      </c>
      <c r="O12" s="172" t="s">
        <v>404</v>
      </c>
      <c r="P12" s="172" t="s">
        <v>366</v>
      </c>
      <c r="Q12" s="172" t="s">
        <v>338</v>
      </c>
      <c r="R12" s="172" t="s">
        <v>367</v>
      </c>
      <c r="S12" s="172" t="s">
        <v>816</v>
      </c>
      <c r="T12" s="177" t="s">
        <v>361</v>
      </c>
      <c r="U12" s="175" t="s">
        <v>324</v>
      </c>
      <c r="V12" s="176">
        <v>0.2</v>
      </c>
      <c r="W12" s="175" t="s">
        <v>77</v>
      </c>
      <c r="X12" s="176">
        <v>0.8</v>
      </c>
      <c r="Y12" s="67" t="s">
        <v>272</v>
      </c>
      <c r="Z12" s="172" t="s">
        <v>405</v>
      </c>
      <c r="AA12" s="175" t="s">
        <v>324</v>
      </c>
      <c r="AB12" s="178">
        <v>2.6138246399999999E-3</v>
      </c>
      <c r="AC12" s="175" t="s">
        <v>77</v>
      </c>
      <c r="AD12" s="178">
        <v>0.8</v>
      </c>
      <c r="AE12" s="67" t="s">
        <v>272</v>
      </c>
      <c r="AF12" s="172" t="s">
        <v>406</v>
      </c>
      <c r="AG12" s="171" t="s">
        <v>364</v>
      </c>
      <c r="AH12" s="183" t="s">
        <v>339</v>
      </c>
      <c r="AI12" s="183" t="s">
        <v>339</v>
      </c>
      <c r="AJ12" s="183" t="s">
        <v>339</v>
      </c>
      <c r="AK12" s="183" t="s">
        <v>339</v>
      </c>
      <c r="AL12" s="183" t="s">
        <v>339</v>
      </c>
      <c r="AM12" s="192" t="s">
        <v>947</v>
      </c>
      <c r="AN12" s="183" t="s">
        <v>639</v>
      </c>
      <c r="AO12" s="183" t="s">
        <v>640</v>
      </c>
      <c r="AP12" s="183" t="s">
        <v>641</v>
      </c>
      <c r="AQ12" s="183" t="s">
        <v>642</v>
      </c>
      <c r="AR12" s="172" t="s">
        <v>643</v>
      </c>
      <c r="AS12" s="172" t="s">
        <v>801</v>
      </c>
      <c r="AT12" s="172" t="s">
        <v>644</v>
      </c>
      <c r="AU12" s="184">
        <v>43353</v>
      </c>
      <c r="AV12" s="185" t="s">
        <v>341</v>
      </c>
      <c r="AW12" s="186" t="s">
        <v>402</v>
      </c>
      <c r="AX12" s="187">
        <v>43593</v>
      </c>
      <c r="AY12" s="188" t="s">
        <v>341</v>
      </c>
      <c r="AZ12" s="189" t="s">
        <v>407</v>
      </c>
      <c r="BA12" s="187">
        <v>43763</v>
      </c>
      <c r="BB12" s="185" t="s">
        <v>369</v>
      </c>
      <c r="BC12" s="186" t="s">
        <v>408</v>
      </c>
      <c r="BD12" s="187">
        <v>43895</v>
      </c>
      <c r="BE12" s="188" t="s">
        <v>409</v>
      </c>
      <c r="BF12" s="189" t="s">
        <v>410</v>
      </c>
      <c r="BG12" s="187">
        <v>44074</v>
      </c>
      <c r="BH12" s="185" t="s">
        <v>352</v>
      </c>
      <c r="BI12" s="186" t="s">
        <v>411</v>
      </c>
      <c r="BJ12" s="187">
        <v>44167</v>
      </c>
      <c r="BK12" s="188" t="s">
        <v>384</v>
      </c>
      <c r="BL12" s="189" t="s">
        <v>412</v>
      </c>
      <c r="BM12" s="187">
        <v>44245</v>
      </c>
      <c r="BN12" s="185" t="s">
        <v>371</v>
      </c>
      <c r="BO12" s="186" t="s">
        <v>413</v>
      </c>
      <c r="BP12" s="187">
        <v>44293</v>
      </c>
      <c r="BQ12" s="188" t="s">
        <v>369</v>
      </c>
      <c r="BR12" s="189" t="s">
        <v>414</v>
      </c>
      <c r="BS12" s="187">
        <v>44532</v>
      </c>
      <c r="BT12" s="185" t="s">
        <v>415</v>
      </c>
      <c r="BU12" s="186" t="s">
        <v>416</v>
      </c>
      <c r="BV12" s="187">
        <v>44748</v>
      </c>
      <c r="BW12" s="188" t="s">
        <v>384</v>
      </c>
      <c r="BX12" s="189" t="s">
        <v>624</v>
      </c>
      <c r="BY12" s="187">
        <v>44897</v>
      </c>
      <c r="BZ12" s="185" t="s">
        <v>370</v>
      </c>
      <c r="CA12" s="186" t="s">
        <v>645</v>
      </c>
      <c r="CB12" s="187" t="s">
        <v>355</v>
      </c>
      <c r="CC12" s="188" t="s">
        <v>356</v>
      </c>
      <c r="CD12" s="190" t="s">
        <v>355</v>
      </c>
      <c r="CE12" s="191" t="str">
        <f>VLOOKUP(A12,Datos!$C$2:$AJ$25,34,0)</f>
        <v>Oficina de Control Disciplinario Interno</v>
      </c>
      <c r="CF12" s="147">
        <f>COUNTBLANK(A12:CD12)</f>
        <v>2</v>
      </c>
      <c r="CG12" s="194" t="s">
        <v>824</v>
      </c>
      <c r="CH12" s="193" t="s">
        <v>924</v>
      </c>
      <c r="CI12" s="51" t="s">
        <v>889</v>
      </c>
      <c r="CJ12" s="51" t="s">
        <v>825</v>
      </c>
      <c r="CK12" s="51" t="s">
        <v>826</v>
      </c>
      <c r="CL12" s="51" t="s">
        <v>823</v>
      </c>
      <c r="CM12" s="51" t="s">
        <v>823</v>
      </c>
      <c r="CN12" s="51" t="s">
        <v>840</v>
      </c>
      <c r="CO12" s="51" t="s">
        <v>823</v>
      </c>
      <c r="CP12" s="51" t="s">
        <v>846</v>
      </c>
      <c r="CQ12" s="51"/>
      <c r="CR12" s="51" t="s">
        <v>845</v>
      </c>
      <c r="CS12" s="51" t="s">
        <v>852</v>
      </c>
      <c r="CT12" s="51" t="s">
        <v>845</v>
      </c>
      <c r="CU12" s="51" t="s">
        <v>845</v>
      </c>
      <c r="CV12" s="51" t="s">
        <v>845</v>
      </c>
      <c r="CW12" s="51" t="s">
        <v>845</v>
      </c>
      <c r="CX12" s="51" t="s">
        <v>874</v>
      </c>
      <c r="CY12" s="51" t="s">
        <v>845</v>
      </c>
      <c r="CZ12" s="51"/>
      <c r="DA12" s="51"/>
      <c r="DB12" s="51"/>
      <c r="DC12" s="51"/>
      <c r="DD12" s="51" t="s">
        <v>845</v>
      </c>
      <c r="DF12" s="169" t="str">
        <f>J12</f>
        <v>Corrupción</v>
      </c>
      <c r="DG12" s="254" t="str">
        <f>I12</f>
        <v>Posibilidad de afectación reputacional por sanción de un ente de control u otro ente regulador en materia disciplinaria, debido a decisiones ajustadas a intereses propios o de terceros al evaluar y tramitar los procesos disciplinarios, que genere la configuración y decreto de la prescripción y/o caducidad en beneficio de un tercero</v>
      </c>
      <c r="DH12" s="254"/>
      <c r="DI12" s="254"/>
      <c r="DJ12" s="254"/>
      <c r="DK12" s="254"/>
      <c r="DL12" s="254"/>
      <c r="DM12" s="254"/>
      <c r="DN12" s="169" t="str">
        <f>Y12</f>
        <v>Alto</v>
      </c>
      <c r="DO12" s="169" t="str">
        <f t="shared" ref="DO12:DO27" si="0">AE12</f>
        <v>Alto</v>
      </c>
      <c r="DQ12" s="163" t="e">
        <f>SUM(LEN(#REF!)-LEN(SUBSTITUTE(#REF!,"- Preventivo","")))/LEN("- Preventivo")</f>
        <v>#REF!</v>
      </c>
      <c r="DR12" s="163" t="e">
        <f>SUMIFS($DQ$12:$DQ$31,$A$12:$A$31,A12)</f>
        <v>#REF!</v>
      </c>
      <c r="DS12" s="163" t="e">
        <f>SUM(LEN(#REF!)-LEN(SUBSTITUTE(#REF!,"- Detectivo","")))/LEN("- Detectivo")</f>
        <v>#REF!</v>
      </c>
      <c r="DT12" s="163" t="e">
        <f>SUMIFS($DS$12:$DS$31,$A$12:$A$31,A12)</f>
        <v>#REF!</v>
      </c>
      <c r="DU12" s="163" t="e">
        <f>SUM(LEN(#REF!)-LEN(SUBSTITUTE(#REF!,"- Correctivo","")))/LEN("- Correctivo")</f>
        <v>#REF!</v>
      </c>
      <c r="DV12" s="163" t="e">
        <f>SUMIFS($DU$12:$DU$31,$A$12:$A$31,A12)</f>
        <v>#REF!</v>
      </c>
      <c r="DW12" s="163" t="e">
        <f t="shared" ref="DW12:DW27" si="1">DQ12+DS12+DU12</f>
        <v>#REF!</v>
      </c>
      <c r="DX12" s="163" t="e">
        <f>SUMIFS($DW$12:$DW$31,$A$12:$A$31,A12)</f>
        <v>#REF!</v>
      </c>
      <c r="DY12" s="163" t="e">
        <f>SUM(LEN(#REF!)-LEN(SUBSTITUTE(#REF!,"- Documentado","")))/LEN("- Documentado")</f>
        <v>#REF!</v>
      </c>
      <c r="DZ12" s="163" t="e">
        <f>SUM(LEN(#REF!)-LEN(SUBSTITUTE(#REF!,"- Documentado","")))/LEN("- Documentado")</f>
        <v>#REF!</v>
      </c>
      <c r="EA12" s="163" t="e">
        <f>SUMIFS($DY$12:$DY$31,$A$12:$A$31,A12)+SUMIFS($DZ$12:$DZ$31,$A$12:$A$31,A12)</f>
        <v>#REF!</v>
      </c>
      <c r="EB12" s="163" t="e">
        <f>SUM(LEN(#REF!)-LEN(SUBSTITUTE(#REF!,"- Continua","")))/LEN("- Continua")</f>
        <v>#REF!</v>
      </c>
      <c r="EC12" s="163" t="e">
        <f>SUM(LEN(#REF!)-LEN(SUBSTITUTE(#REF!,"- Continua","")))/LEN("- Continua")</f>
        <v>#REF!</v>
      </c>
      <c r="ED12" s="163" t="e">
        <f>SUMIFS($EB$12:$EB$31,$A$12:$A$31,A12)+SUMIFS($EC$12:$EC$31,$A$12:$A$31,A12)</f>
        <v>#REF!</v>
      </c>
      <c r="EE12" s="163" t="e">
        <f>SUM(LEN(#REF!)-LEN(SUBSTITUTE(#REF!,"- Con registro","")))/LEN("- Con registro")</f>
        <v>#REF!</v>
      </c>
      <c r="EF12" s="163" t="e">
        <f>SUM(LEN(#REF!)-LEN(SUBSTITUTE(#REF!,"- Con registro","")))/LEN("- Con registro")</f>
        <v>#REF!</v>
      </c>
      <c r="EG12" s="163" t="e">
        <f>SUMIFS($EE$12:$EE$31,$A$12:$A$31,A12)+SUMIFS($EF$12:$EF$31,$A$12:$A$31,A12)</f>
        <v>#REF!</v>
      </c>
      <c r="EH12" s="168" t="e">
        <f t="shared" ref="EH12:EH27" si="2">CONCATENATE("El proceso estableció ",DX12," controles frente a los riesgos identificados, de los cuales:
")</f>
        <v>#REF!</v>
      </c>
      <c r="EI12" s="168" t="e">
        <f t="shared" ref="EI12:EI27" si="3">CONCATENATE("- ",DR12," son preventivos, ",DT12," detectivos y ",DV12," correctivos.
")</f>
        <v>#REF!</v>
      </c>
      <c r="EJ12" s="168" t="e">
        <f t="shared" ref="EJ12:EJ27" si="4">CONCATENATE("- ",EA12," están documentados, ",ED12," se aplican continuamente de acuerdo con la periodicidad establecida y en ",EG12," se deja registro de la aplicación.")</f>
        <v>#REF!</v>
      </c>
      <c r="EK12" s="256" t="e">
        <f t="shared" ref="EK12:EK27" si="5">CONCATENATE(EH12,EI12,EJ12)</f>
        <v>#REF!</v>
      </c>
      <c r="EL12" s="256"/>
      <c r="EM12" s="256"/>
      <c r="EN12" s="256"/>
      <c r="EO12" s="256"/>
      <c r="EP12" s="256"/>
      <c r="EQ12" s="256"/>
      <c r="ER12" s="256"/>
      <c r="ES12" s="256"/>
      <c r="ET12" s="256"/>
    </row>
    <row r="13" spans="1:150" ht="399.95" customHeight="1" x14ac:dyDescent="0.2">
      <c r="A13" s="171" t="s">
        <v>275</v>
      </c>
      <c r="B13" s="171" t="s">
        <v>647</v>
      </c>
      <c r="C13" s="172" t="s">
        <v>648</v>
      </c>
      <c r="D13" s="171" t="s">
        <v>174</v>
      </c>
      <c r="E13" s="173" t="s">
        <v>635</v>
      </c>
      <c r="F13" s="172" t="s">
        <v>649</v>
      </c>
      <c r="G13" s="173">
        <v>119</v>
      </c>
      <c r="H13" s="173" t="s">
        <v>899</v>
      </c>
      <c r="I13" s="174" t="s">
        <v>423</v>
      </c>
      <c r="J13" s="171" t="s">
        <v>63</v>
      </c>
      <c r="K13" s="171" t="s">
        <v>365</v>
      </c>
      <c r="L13" s="171" t="s">
        <v>78</v>
      </c>
      <c r="M13" s="172" t="s">
        <v>424</v>
      </c>
      <c r="N13" s="172" t="s">
        <v>422</v>
      </c>
      <c r="O13" s="172" t="s">
        <v>425</v>
      </c>
      <c r="P13" s="172" t="s">
        <v>366</v>
      </c>
      <c r="Q13" s="172" t="s">
        <v>338</v>
      </c>
      <c r="R13" s="172" t="s">
        <v>367</v>
      </c>
      <c r="S13" s="172" t="s">
        <v>816</v>
      </c>
      <c r="T13" s="172" t="s">
        <v>361</v>
      </c>
      <c r="U13" s="175" t="s">
        <v>324</v>
      </c>
      <c r="V13" s="176">
        <v>0.2</v>
      </c>
      <c r="W13" s="175" t="s">
        <v>77</v>
      </c>
      <c r="X13" s="176">
        <v>0.8</v>
      </c>
      <c r="Y13" s="67" t="s">
        <v>272</v>
      </c>
      <c r="Z13" s="172" t="s">
        <v>405</v>
      </c>
      <c r="AA13" s="175" t="s">
        <v>324</v>
      </c>
      <c r="AB13" s="178">
        <v>7.1999999999999995E-2</v>
      </c>
      <c r="AC13" s="175" t="s">
        <v>77</v>
      </c>
      <c r="AD13" s="178">
        <v>0.8</v>
      </c>
      <c r="AE13" s="67" t="s">
        <v>272</v>
      </c>
      <c r="AF13" s="172" t="s">
        <v>406</v>
      </c>
      <c r="AG13" s="171" t="s">
        <v>364</v>
      </c>
      <c r="AH13" s="183" t="s">
        <v>339</v>
      </c>
      <c r="AI13" s="183" t="s">
        <v>339</v>
      </c>
      <c r="AJ13" s="183" t="s">
        <v>339</v>
      </c>
      <c r="AK13" s="183" t="s">
        <v>339</v>
      </c>
      <c r="AL13" s="183" t="s">
        <v>339</v>
      </c>
      <c r="AM13" s="192" t="s">
        <v>948</v>
      </c>
      <c r="AN13" s="183" t="s">
        <v>426</v>
      </c>
      <c r="AO13" s="183" t="s">
        <v>650</v>
      </c>
      <c r="AP13" s="183" t="s">
        <v>798</v>
      </c>
      <c r="AQ13" s="183" t="s">
        <v>799</v>
      </c>
      <c r="AR13" s="172" t="s">
        <v>427</v>
      </c>
      <c r="AS13" s="172" t="s">
        <v>428</v>
      </c>
      <c r="AT13" s="172" t="s">
        <v>429</v>
      </c>
      <c r="AU13" s="184">
        <v>43496</v>
      </c>
      <c r="AV13" s="185" t="s">
        <v>341</v>
      </c>
      <c r="AW13" s="186" t="s">
        <v>430</v>
      </c>
      <c r="AX13" s="187">
        <v>43594</v>
      </c>
      <c r="AY13" s="188" t="s">
        <v>341</v>
      </c>
      <c r="AZ13" s="189" t="s">
        <v>431</v>
      </c>
      <c r="BA13" s="187">
        <v>43902</v>
      </c>
      <c r="BB13" s="185" t="s">
        <v>409</v>
      </c>
      <c r="BC13" s="186" t="s">
        <v>432</v>
      </c>
      <c r="BD13" s="187">
        <v>44075</v>
      </c>
      <c r="BE13" s="188" t="s">
        <v>352</v>
      </c>
      <c r="BF13" s="189" t="s">
        <v>433</v>
      </c>
      <c r="BG13" s="187">
        <v>44167</v>
      </c>
      <c r="BH13" s="185" t="s">
        <v>384</v>
      </c>
      <c r="BI13" s="186" t="s">
        <v>434</v>
      </c>
      <c r="BJ13" s="187">
        <v>44246</v>
      </c>
      <c r="BK13" s="188" t="s">
        <v>371</v>
      </c>
      <c r="BL13" s="189" t="s">
        <v>435</v>
      </c>
      <c r="BM13" s="187">
        <v>44533</v>
      </c>
      <c r="BN13" s="185" t="s">
        <v>371</v>
      </c>
      <c r="BO13" s="186" t="s">
        <v>436</v>
      </c>
      <c r="BP13" s="187">
        <v>44904</v>
      </c>
      <c r="BQ13" s="188" t="s">
        <v>370</v>
      </c>
      <c r="BR13" s="189" t="s">
        <v>988</v>
      </c>
      <c r="BS13" s="187" t="s">
        <v>355</v>
      </c>
      <c r="BT13" s="185" t="s">
        <v>356</v>
      </c>
      <c r="BU13" s="186" t="s">
        <v>355</v>
      </c>
      <c r="BV13" s="187" t="s">
        <v>355</v>
      </c>
      <c r="BW13" s="188" t="s">
        <v>356</v>
      </c>
      <c r="BX13" s="189" t="s">
        <v>355</v>
      </c>
      <c r="BY13" s="187" t="s">
        <v>355</v>
      </c>
      <c r="BZ13" s="185" t="s">
        <v>356</v>
      </c>
      <c r="CA13" s="186" t="s">
        <v>355</v>
      </c>
      <c r="CB13" s="187" t="s">
        <v>355</v>
      </c>
      <c r="CC13" s="188" t="s">
        <v>356</v>
      </c>
      <c r="CD13" s="190" t="s">
        <v>355</v>
      </c>
      <c r="CE13" s="191" t="str">
        <f>VLOOKUP(A13,Datos!$C$2:$AJ$25,34,0)</f>
        <v>Oficina de Control Interno</v>
      </c>
      <c r="CF13" s="147">
        <f>COUNTBLANK(A13:CD13)</f>
        <v>8</v>
      </c>
      <c r="CG13" s="194" t="s">
        <v>334</v>
      </c>
      <c r="CH13" s="193" t="s">
        <v>887</v>
      </c>
      <c r="CI13" s="51" t="s">
        <v>920</v>
      </c>
      <c r="CJ13" s="149" t="s">
        <v>827</v>
      </c>
      <c r="CK13" s="51" t="s">
        <v>845</v>
      </c>
      <c r="CL13" s="51" t="s">
        <v>823</v>
      </c>
      <c r="CM13" s="51" t="s">
        <v>823</v>
      </c>
      <c r="CN13" s="51" t="s">
        <v>840</v>
      </c>
      <c r="CO13" s="51" t="s">
        <v>823</v>
      </c>
      <c r="CP13" s="51" t="s">
        <v>845</v>
      </c>
      <c r="CQ13" s="51"/>
      <c r="CR13" s="51" t="s">
        <v>853</v>
      </c>
      <c r="CS13" s="51" t="s">
        <v>852</v>
      </c>
      <c r="CT13" s="51" t="s">
        <v>845</v>
      </c>
      <c r="CU13" s="51" t="s">
        <v>845</v>
      </c>
      <c r="CV13" s="51" t="s">
        <v>845</v>
      </c>
      <c r="CW13" s="51" t="s">
        <v>845</v>
      </c>
      <c r="CX13" s="51" t="s">
        <v>875</v>
      </c>
      <c r="CY13" s="51" t="s">
        <v>845</v>
      </c>
      <c r="CZ13" s="51" t="s">
        <v>845</v>
      </c>
      <c r="DA13" s="51" t="s">
        <v>845</v>
      </c>
      <c r="DB13" s="51" t="s">
        <v>845</v>
      </c>
      <c r="DC13" s="51" t="s">
        <v>845</v>
      </c>
      <c r="DD13" s="51" t="s">
        <v>845</v>
      </c>
      <c r="DF13" s="169" t="str">
        <f>J13</f>
        <v>Corrupción</v>
      </c>
      <c r="DG13" s="254" t="str">
        <f>I13</f>
        <v>Posibilidad de afectación reputacional por uso indebido de información privilegiada para beneficio propio o de un tercero, debido a debilidades en el proceder ético del auditor</v>
      </c>
      <c r="DH13" s="254"/>
      <c r="DI13" s="254"/>
      <c r="DJ13" s="254"/>
      <c r="DK13" s="254"/>
      <c r="DL13" s="254"/>
      <c r="DM13" s="254"/>
      <c r="DN13" s="169" t="str">
        <f>Y13</f>
        <v>Alto</v>
      </c>
      <c r="DO13" s="169" t="str">
        <f t="shared" si="0"/>
        <v>Alto</v>
      </c>
      <c r="DQ13" s="163" t="e">
        <f>SUM(LEN(#REF!)-LEN(SUBSTITUTE(#REF!,"- Preventivo","")))/LEN("- Preventivo")</f>
        <v>#REF!</v>
      </c>
      <c r="DR13" s="163" t="e">
        <f>SUMIFS($DQ$12:$DQ$31,$A$12:$A$31,A13)</f>
        <v>#REF!</v>
      </c>
      <c r="DS13" s="163" t="e">
        <f>SUM(LEN(#REF!)-LEN(SUBSTITUTE(#REF!,"- Detectivo","")))/LEN("- Detectivo")</f>
        <v>#REF!</v>
      </c>
      <c r="DT13" s="163" t="e">
        <f>SUMIFS($DS$12:$DS$31,$A$12:$A$31,A13)</f>
        <v>#REF!</v>
      </c>
      <c r="DU13" s="163" t="e">
        <f>SUM(LEN(#REF!)-LEN(SUBSTITUTE(#REF!,"- Correctivo","")))/LEN("- Correctivo")</f>
        <v>#REF!</v>
      </c>
      <c r="DV13" s="163" t="e">
        <f>SUMIFS($DU$12:$DU$31,$A$12:$A$31,A13)</f>
        <v>#REF!</v>
      </c>
      <c r="DW13" s="163" t="e">
        <f t="shared" si="1"/>
        <v>#REF!</v>
      </c>
      <c r="DX13" s="163" t="e">
        <f>SUMIFS($DW$12:$DW$31,$A$12:$A$31,A13)</f>
        <v>#REF!</v>
      </c>
      <c r="DY13" s="163" t="e">
        <f>SUM(LEN(#REF!)-LEN(SUBSTITUTE(#REF!,"- Documentado","")))/LEN("- Documentado")</f>
        <v>#REF!</v>
      </c>
      <c r="DZ13" s="163" t="e">
        <f>SUM(LEN(#REF!)-LEN(SUBSTITUTE(#REF!,"- Documentado","")))/LEN("- Documentado")</f>
        <v>#REF!</v>
      </c>
      <c r="EA13" s="163" t="e">
        <f>SUMIFS($DY$12:$DY$31,$A$12:$A$31,A13)+SUMIFS($DZ$12:$DZ$31,$A$12:$A$31,A13)</f>
        <v>#REF!</v>
      </c>
      <c r="EB13" s="163" t="e">
        <f>SUM(LEN(#REF!)-LEN(SUBSTITUTE(#REF!,"- Continua","")))/LEN("- Continua")</f>
        <v>#REF!</v>
      </c>
      <c r="EC13" s="163" t="e">
        <f>SUM(LEN(#REF!)-LEN(SUBSTITUTE(#REF!,"- Continua","")))/LEN("- Continua")</f>
        <v>#REF!</v>
      </c>
      <c r="ED13" s="163" t="e">
        <f>SUMIFS($EB$12:$EB$31,$A$12:$A$31,A13)+SUMIFS($EC$12:$EC$31,$A$12:$A$31,A13)</f>
        <v>#REF!</v>
      </c>
      <c r="EE13" s="163" t="e">
        <f>SUM(LEN(#REF!)-LEN(SUBSTITUTE(#REF!,"- Con registro","")))/LEN("- Con registro")</f>
        <v>#REF!</v>
      </c>
      <c r="EF13" s="163" t="e">
        <f>SUM(LEN(#REF!)-LEN(SUBSTITUTE(#REF!,"- Con registro","")))/LEN("- Con registro")</f>
        <v>#REF!</v>
      </c>
      <c r="EG13" s="163" t="e">
        <f>SUMIFS($EE$12:$EE$31,$A$12:$A$31,A13)+SUMIFS($EF$12:$EF$31,$A$12:$A$31,A13)</f>
        <v>#REF!</v>
      </c>
      <c r="EH13" s="168" t="e">
        <f t="shared" si="2"/>
        <v>#REF!</v>
      </c>
      <c r="EI13" s="168" t="e">
        <f t="shared" si="3"/>
        <v>#REF!</v>
      </c>
      <c r="EJ13" s="168" t="e">
        <f t="shared" si="4"/>
        <v>#REF!</v>
      </c>
      <c r="EK13" s="256" t="e">
        <f t="shared" si="5"/>
        <v>#REF!</v>
      </c>
      <c r="EL13" s="256"/>
      <c r="EM13" s="256"/>
      <c r="EN13" s="256"/>
      <c r="EO13" s="256"/>
      <c r="EP13" s="256"/>
      <c r="EQ13" s="256"/>
      <c r="ER13" s="256"/>
      <c r="ES13" s="256"/>
      <c r="ET13" s="256"/>
    </row>
    <row r="14" spans="1:150" ht="399.95" customHeight="1" x14ac:dyDescent="0.2">
      <c r="A14" s="171" t="s">
        <v>651</v>
      </c>
      <c r="B14" s="171" t="s">
        <v>652</v>
      </c>
      <c r="C14" s="172" t="s">
        <v>653</v>
      </c>
      <c r="D14" s="171" t="s">
        <v>812</v>
      </c>
      <c r="E14" s="173" t="s">
        <v>38</v>
      </c>
      <c r="F14" s="172" t="s">
        <v>654</v>
      </c>
      <c r="G14" s="173">
        <v>121</v>
      </c>
      <c r="H14" s="173" t="s">
        <v>900</v>
      </c>
      <c r="I14" s="174" t="s">
        <v>502</v>
      </c>
      <c r="J14" s="171" t="s">
        <v>63</v>
      </c>
      <c r="K14" s="171" t="s">
        <v>358</v>
      </c>
      <c r="L14" s="171" t="s">
        <v>52</v>
      </c>
      <c r="M14" s="172" t="s">
        <v>503</v>
      </c>
      <c r="N14" s="172" t="s">
        <v>504</v>
      </c>
      <c r="O14" s="172" t="s">
        <v>505</v>
      </c>
      <c r="P14" s="172" t="s">
        <v>366</v>
      </c>
      <c r="Q14" s="172" t="s">
        <v>338</v>
      </c>
      <c r="R14" s="172" t="s">
        <v>360</v>
      </c>
      <c r="S14" s="172" t="s">
        <v>816</v>
      </c>
      <c r="T14" s="172" t="s">
        <v>361</v>
      </c>
      <c r="U14" s="175" t="s">
        <v>324</v>
      </c>
      <c r="V14" s="176">
        <v>0.2</v>
      </c>
      <c r="W14" s="175" t="s">
        <v>51</v>
      </c>
      <c r="X14" s="176">
        <v>1</v>
      </c>
      <c r="Y14" s="67" t="s">
        <v>273</v>
      </c>
      <c r="Z14" s="172" t="s">
        <v>506</v>
      </c>
      <c r="AA14" s="175" t="s">
        <v>324</v>
      </c>
      <c r="AB14" s="178">
        <v>1.2700799999999998E-2</v>
      </c>
      <c r="AC14" s="175" t="s">
        <v>51</v>
      </c>
      <c r="AD14" s="178">
        <v>1</v>
      </c>
      <c r="AE14" s="67" t="s">
        <v>273</v>
      </c>
      <c r="AF14" s="172" t="s">
        <v>507</v>
      </c>
      <c r="AG14" s="171" t="s">
        <v>364</v>
      </c>
      <c r="AH14" s="183" t="s">
        <v>339</v>
      </c>
      <c r="AI14" s="183" t="s">
        <v>339</v>
      </c>
      <c r="AJ14" s="183" t="s">
        <v>339</v>
      </c>
      <c r="AK14" s="183" t="s">
        <v>339</v>
      </c>
      <c r="AL14" s="183" t="s">
        <v>339</v>
      </c>
      <c r="AM14" s="192" t="s">
        <v>953</v>
      </c>
      <c r="AN14" s="192" t="s">
        <v>949</v>
      </c>
      <c r="AO14" s="192" t="s">
        <v>950</v>
      </c>
      <c r="AP14" s="183" t="s">
        <v>951</v>
      </c>
      <c r="AQ14" s="183" t="s">
        <v>952</v>
      </c>
      <c r="AR14" s="172" t="s">
        <v>655</v>
      </c>
      <c r="AS14" s="172" t="s">
        <v>813</v>
      </c>
      <c r="AT14" s="172" t="s">
        <v>656</v>
      </c>
      <c r="AU14" s="184">
        <v>43496</v>
      </c>
      <c r="AV14" s="185" t="s">
        <v>417</v>
      </c>
      <c r="AW14" s="186" t="s">
        <v>500</v>
      </c>
      <c r="AX14" s="187">
        <v>43594</v>
      </c>
      <c r="AY14" s="188" t="s">
        <v>376</v>
      </c>
      <c r="AZ14" s="189" t="s">
        <v>508</v>
      </c>
      <c r="BA14" s="187">
        <v>43787</v>
      </c>
      <c r="BB14" s="185" t="s">
        <v>341</v>
      </c>
      <c r="BC14" s="186" t="s">
        <v>501</v>
      </c>
      <c r="BD14" s="187">
        <v>43916</v>
      </c>
      <c r="BE14" s="188" t="s">
        <v>341</v>
      </c>
      <c r="BF14" s="189" t="s">
        <v>657</v>
      </c>
      <c r="BG14" s="187">
        <v>44169</v>
      </c>
      <c r="BH14" s="185" t="s">
        <v>384</v>
      </c>
      <c r="BI14" s="186" t="s">
        <v>509</v>
      </c>
      <c r="BJ14" s="187">
        <v>44249</v>
      </c>
      <c r="BK14" s="188" t="s">
        <v>370</v>
      </c>
      <c r="BL14" s="189" t="s">
        <v>510</v>
      </c>
      <c r="BM14" s="187">
        <v>44448</v>
      </c>
      <c r="BN14" s="185" t="s">
        <v>384</v>
      </c>
      <c r="BO14" s="186" t="s">
        <v>511</v>
      </c>
      <c r="BP14" s="187">
        <v>44546</v>
      </c>
      <c r="BQ14" s="188" t="s">
        <v>341</v>
      </c>
      <c r="BR14" s="189" t="s">
        <v>512</v>
      </c>
      <c r="BS14" s="187">
        <v>44834</v>
      </c>
      <c r="BT14" s="185" t="s">
        <v>349</v>
      </c>
      <c r="BU14" s="186" t="s">
        <v>631</v>
      </c>
      <c r="BV14" s="187">
        <v>44897</v>
      </c>
      <c r="BW14" s="188" t="s">
        <v>371</v>
      </c>
      <c r="BX14" s="189" t="s">
        <v>658</v>
      </c>
      <c r="BY14" s="187">
        <v>44897</v>
      </c>
      <c r="BZ14" s="185" t="s">
        <v>371</v>
      </c>
      <c r="CA14" s="186" t="s">
        <v>659</v>
      </c>
      <c r="CB14" s="187" t="s">
        <v>355</v>
      </c>
      <c r="CC14" s="188" t="s">
        <v>356</v>
      </c>
      <c r="CD14" s="190" t="s">
        <v>355</v>
      </c>
      <c r="CE14" s="191" t="e">
        <f>VLOOKUP(A14,Datos!$C$2:$AJ$25,34,0)</f>
        <v>#N/A</v>
      </c>
      <c r="CF14" s="147">
        <f>COUNTBLANK(A14:CD14)</f>
        <v>2</v>
      </c>
      <c r="CG14" s="194" t="s">
        <v>252</v>
      </c>
      <c r="CH14" s="193" t="s">
        <v>894</v>
      </c>
      <c r="CI14" s="51" t="s">
        <v>895</v>
      </c>
      <c r="CJ14" s="51" t="s">
        <v>828</v>
      </c>
      <c r="CK14" s="51" t="s">
        <v>845</v>
      </c>
      <c r="CL14" s="51" t="s">
        <v>823</v>
      </c>
      <c r="CM14" s="51" t="s">
        <v>823</v>
      </c>
      <c r="CN14" s="51" t="s">
        <v>840</v>
      </c>
      <c r="CO14" s="51" t="s">
        <v>823</v>
      </c>
      <c r="CP14" s="51" t="s">
        <v>845</v>
      </c>
      <c r="CQ14" s="51"/>
      <c r="CR14" s="51" t="s">
        <v>845</v>
      </c>
      <c r="CS14" s="51" t="s">
        <v>852</v>
      </c>
      <c r="CT14" s="51" t="s">
        <v>845</v>
      </c>
      <c r="CU14" s="51" t="s">
        <v>845</v>
      </c>
      <c r="CV14" s="51" t="s">
        <v>845</v>
      </c>
      <c r="CW14" s="51" t="s">
        <v>845</v>
      </c>
      <c r="CX14" s="51" t="s">
        <v>859</v>
      </c>
      <c r="CY14" s="51" t="s">
        <v>845</v>
      </c>
      <c r="CZ14" s="51" t="s">
        <v>845</v>
      </c>
      <c r="DA14" s="51" t="s">
        <v>845</v>
      </c>
      <c r="DB14" s="51" t="s">
        <v>845</v>
      </c>
      <c r="DC14" s="51" t="s">
        <v>845</v>
      </c>
      <c r="DD14" s="51" t="s">
        <v>845</v>
      </c>
      <c r="DF14" s="169" t="str">
        <f>J14</f>
        <v>Corrupción</v>
      </c>
      <c r="DG14" s="254" t="str">
        <f>I14</f>
        <v>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v>
      </c>
      <c r="DH14" s="254"/>
      <c r="DI14" s="254"/>
      <c r="DJ14" s="254"/>
      <c r="DK14" s="254"/>
      <c r="DL14" s="254"/>
      <c r="DM14" s="254"/>
      <c r="DN14" s="169" t="str">
        <f>Y14</f>
        <v>Extremo</v>
      </c>
      <c r="DO14" s="169" t="str">
        <f t="shared" si="0"/>
        <v>Extremo</v>
      </c>
      <c r="DQ14" s="163" t="e">
        <f>SUM(LEN(#REF!)-LEN(SUBSTITUTE(#REF!,"- Preventivo","")))/LEN("- Preventivo")</f>
        <v>#REF!</v>
      </c>
      <c r="DR14" s="163" t="e">
        <f>SUMIFS($DQ$12:$DQ$31,$A$12:$A$31,A14)</f>
        <v>#REF!</v>
      </c>
      <c r="DS14" s="163" t="e">
        <f>SUM(LEN(#REF!)-LEN(SUBSTITUTE(#REF!,"- Detectivo","")))/LEN("- Detectivo")</f>
        <v>#REF!</v>
      </c>
      <c r="DT14" s="163" t="e">
        <f>SUMIFS($DS$12:$DS$31,$A$12:$A$31,A14)</f>
        <v>#REF!</v>
      </c>
      <c r="DU14" s="163" t="e">
        <f>SUM(LEN(#REF!)-LEN(SUBSTITUTE(#REF!,"- Correctivo","")))/LEN("- Correctivo")</f>
        <v>#REF!</v>
      </c>
      <c r="DV14" s="163" t="e">
        <f>SUMIFS($DU$12:$DU$31,$A$12:$A$31,A14)</f>
        <v>#REF!</v>
      </c>
      <c r="DW14" s="163" t="e">
        <f t="shared" si="1"/>
        <v>#REF!</v>
      </c>
      <c r="DX14" s="163" t="e">
        <f>SUMIFS($DW$12:$DW$31,$A$12:$A$31,A14)</f>
        <v>#REF!</v>
      </c>
      <c r="DY14" s="163" t="e">
        <f>SUM(LEN(#REF!)-LEN(SUBSTITUTE(#REF!,"- Documentado","")))/LEN("- Documentado")</f>
        <v>#REF!</v>
      </c>
      <c r="DZ14" s="163" t="e">
        <f>SUM(LEN(#REF!)-LEN(SUBSTITUTE(#REF!,"- Documentado","")))/LEN("- Documentado")</f>
        <v>#REF!</v>
      </c>
      <c r="EA14" s="163" t="e">
        <f>SUMIFS($DY$12:$DY$31,$A$12:$A$31,A14)+SUMIFS($DZ$12:$DZ$31,$A$12:$A$31,A14)</f>
        <v>#REF!</v>
      </c>
      <c r="EB14" s="163" t="e">
        <f>SUM(LEN(#REF!)-LEN(SUBSTITUTE(#REF!,"- Continua","")))/LEN("- Continua")</f>
        <v>#REF!</v>
      </c>
      <c r="EC14" s="163" t="e">
        <f>SUM(LEN(#REF!)-LEN(SUBSTITUTE(#REF!,"- Continua","")))/LEN("- Continua")</f>
        <v>#REF!</v>
      </c>
      <c r="ED14" s="163" t="e">
        <f>SUMIFS($EB$12:$EB$31,$A$12:$A$31,A14)+SUMIFS($EC$12:$EC$31,$A$12:$A$31,A14)</f>
        <v>#REF!</v>
      </c>
      <c r="EE14" s="163" t="e">
        <f>SUM(LEN(#REF!)-LEN(SUBSTITUTE(#REF!,"- Con registro","")))/LEN("- Con registro")</f>
        <v>#REF!</v>
      </c>
      <c r="EF14" s="163" t="e">
        <f>SUM(LEN(#REF!)-LEN(SUBSTITUTE(#REF!,"- Con registro","")))/LEN("- Con registro")</f>
        <v>#REF!</v>
      </c>
      <c r="EG14" s="163" t="e">
        <f>SUMIFS($EE$12:$EE$31,$A$12:$A$31,A14)+SUMIFS($EF$12:$EF$31,$A$12:$A$31,A14)</f>
        <v>#REF!</v>
      </c>
      <c r="EH14" s="168" t="e">
        <f t="shared" si="2"/>
        <v>#REF!</v>
      </c>
      <c r="EI14" s="168" t="e">
        <f t="shared" si="3"/>
        <v>#REF!</v>
      </c>
      <c r="EJ14" s="168" t="e">
        <f t="shared" si="4"/>
        <v>#REF!</v>
      </c>
      <c r="EK14" s="256" t="e">
        <f t="shared" si="5"/>
        <v>#REF!</v>
      </c>
      <c r="EL14" s="256"/>
      <c r="EM14" s="256"/>
      <c r="EN14" s="256"/>
      <c r="EO14" s="256"/>
      <c r="EP14" s="256"/>
      <c r="EQ14" s="256"/>
      <c r="ER14" s="256"/>
      <c r="ES14" s="256"/>
      <c r="ET14" s="256"/>
    </row>
    <row r="15" spans="1:150" ht="399.95" customHeight="1" x14ac:dyDescent="0.2">
      <c r="A15" s="171" t="s">
        <v>651</v>
      </c>
      <c r="B15" s="171" t="s">
        <v>652</v>
      </c>
      <c r="C15" s="172" t="s">
        <v>653</v>
      </c>
      <c r="D15" s="171" t="s">
        <v>812</v>
      </c>
      <c r="E15" s="173" t="s">
        <v>38</v>
      </c>
      <c r="F15" s="172" t="s">
        <v>660</v>
      </c>
      <c r="G15" s="173">
        <v>122</v>
      </c>
      <c r="H15" s="173" t="s">
        <v>901</v>
      </c>
      <c r="I15" s="174" t="s">
        <v>514</v>
      </c>
      <c r="J15" s="171" t="s">
        <v>63</v>
      </c>
      <c r="K15" s="171" t="s">
        <v>358</v>
      </c>
      <c r="L15" s="171" t="s">
        <v>52</v>
      </c>
      <c r="M15" s="172" t="s">
        <v>515</v>
      </c>
      <c r="N15" s="172" t="s">
        <v>516</v>
      </c>
      <c r="O15" s="172" t="s">
        <v>517</v>
      </c>
      <c r="P15" s="172" t="s">
        <v>366</v>
      </c>
      <c r="Q15" s="172" t="s">
        <v>338</v>
      </c>
      <c r="R15" s="172" t="s">
        <v>360</v>
      </c>
      <c r="S15" s="172" t="s">
        <v>816</v>
      </c>
      <c r="T15" s="177" t="s">
        <v>361</v>
      </c>
      <c r="U15" s="175" t="s">
        <v>324</v>
      </c>
      <c r="V15" s="176">
        <v>0.2</v>
      </c>
      <c r="W15" s="175" t="s">
        <v>77</v>
      </c>
      <c r="X15" s="176">
        <v>0.8</v>
      </c>
      <c r="Y15" s="67" t="s">
        <v>272</v>
      </c>
      <c r="Z15" s="172" t="s">
        <v>405</v>
      </c>
      <c r="AA15" s="175" t="s">
        <v>324</v>
      </c>
      <c r="AB15" s="178">
        <v>3.5279999999999992E-2</v>
      </c>
      <c r="AC15" s="175" t="s">
        <v>77</v>
      </c>
      <c r="AD15" s="178">
        <v>0.8</v>
      </c>
      <c r="AE15" s="67" t="s">
        <v>272</v>
      </c>
      <c r="AF15" s="172" t="s">
        <v>518</v>
      </c>
      <c r="AG15" s="171" t="s">
        <v>364</v>
      </c>
      <c r="AH15" s="183" t="s">
        <v>339</v>
      </c>
      <c r="AI15" s="183" t="s">
        <v>339</v>
      </c>
      <c r="AJ15" s="183" t="s">
        <v>339</v>
      </c>
      <c r="AK15" s="183" t="s">
        <v>339</v>
      </c>
      <c r="AL15" s="183" t="s">
        <v>339</v>
      </c>
      <c r="AM15" s="192" t="s">
        <v>954</v>
      </c>
      <c r="AN15" s="192" t="s">
        <v>955</v>
      </c>
      <c r="AO15" s="192" t="s">
        <v>956</v>
      </c>
      <c r="AP15" s="183" t="s">
        <v>957</v>
      </c>
      <c r="AQ15" s="183" t="s">
        <v>958</v>
      </c>
      <c r="AR15" s="172" t="s">
        <v>661</v>
      </c>
      <c r="AS15" s="172" t="s">
        <v>814</v>
      </c>
      <c r="AT15" s="172" t="s">
        <v>662</v>
      </c>
      <c r="AU15" s="184">
        <v>43496</v>
      </c>
      <c r="AV15" s="185" t="s">
        <v>341</v>
      </c>
      <c r="AW15" s="186" t="s">
        <v>372</v>
      </c>
      <c r="AX15" s="187">
        <v>43594</v>
      </c>
      <c r="AY15" s="188" t="s">
        <v>376</v>
      </c>
      <c r="AZ15" s="189" t="s">
        <v>519</v>
      </c>
      <c r="BA15" s="187">
        <v>43916</v>
      </c>
      <c r="BB15" s="185" t="s">
        <v>371</v>
      </c>
      <c r="BC15" s="186" t="s">
        <v>513</v>
      </c>
      <c r="BD15" s="187">
        <v>44169</v>
      </c>
      <c r="BE15" s="188" t="s">
        <v>384</v>
      </c>
      <c r="BF15" s="189" t="s">
        <v>520</v>
      </c>
      <c r="BG15" s="187">
        <v>44249</v>
      </c>
      <c r="BH15" s="185" t="s">
        <v>370</v>
      </c>
      <c r="BI15" s="186" t="s">
        <v>521</v>
      </c>
      <c r="BJ15" s="187">
        <v>44448</v>
      </c>
      <c r="BK15" s="188" t="s">
        <v>384</v>
      </c>
      <c r="BL15" s="189" t="s">
        <v>522</v>
      </c>
      <c r="BM15" s="187">
        <v>44546</v>
      </c>
      <c r="BN15" s="185" t="s">
        <v>341</v>
      </c>
      <c r="BO15" s="186" t="s">
        <v>523</v>
      </c>
      <c r="BP15" s="187">
        <v>44599</v>
      </c>
      <c r="BQ15" s="188" t="s">
        <v>384</v>
      </c>
      <c r="BR15" s="189" t="s">
        <v>622</v>
      </c>
      <c r="BS15" s="187">
        <v>44721</v>
      </c>
      <c r="BT15" s="185" t="s">
        <v>384</v>
      </c>
      <c r="BU15" s="186" t="s">
        <v>623</v>
      </c>
      <c r="BV15" s="187">
        <v>44897</v>
      </c>
      <c r="BW15" s="188" t="s">
        <v>371</v>
      </c>
      <c r="BX15" s="189" t="s">
        <v>663</v>
      </c>
      <c r="BY15" s="187" t="s">
        <v>355</v>
      </c>
      <c r="BZ15" s="185" t="s">
        <v>356</v>
      </c>
      <c r="CA15" s="186" t="s">
        <v>355</v>
      </c>
      <c r="CB15" s="187" t="s">
        <v>355</v>
      </c>
      <c r="CC15" s="188" t="s">
        <v>356</v>
      </c>
      <c r="CD15" s="190" t="s">
        <v>355</v>
      </c>
      <c r="CE15" s="191" t="e">
        <f>VLOOKUP(A15,Datos!$C$2:$AJ$25,34,0)</f>
        <v>#N/A</v>
      </c>
      <c r="CF15" s="147">
        <f>COUNTBLANK(A15:CD15)</f>
        <v>4</v>
      </c>
      <c r="CG15" s="194" t="s">
        <v>252</v>
      </c>
      <c r="CH15" s="193" t="s">
        <v>894</v>
      </c>
      <c r="CI15" s="51" t="s">
        <v>895</v>
      </c>
      <c r="CJ15" s="51" t="s">
        <v>828</v>
      </c>
      <c r="CK15" s="51" t="s">
        <v>845</v>
      </c>
      <c r="CL15" s="51" t="s">
        <v>823</v>
      </c>
      <c r="CM15" s="51" t="s">
        <v>823</v>
      </c>
      <c r="CN15" s="51" t="s">
        <v>840</v>
      </c>
      <c r="CO15" s="51" t="s">
        <v>823</v>
      </c>
      <c r="CP15" s="51" t="s">
        <v>845</v>
      </c>
      <c r="CQ15" s="51"/>
      <c r="CR15" s="51" t="s">
        <v>845</v>
      </c>
      <c r="CS15" s="51" t="s">
        <v>852</v>
      </c>
      <c r="CT15" s="51" t="s">
        <v>845</v>
      </c>
      <c r="CU15" s="51" t="s">
        <v>845</v>
      </c>
      <c r="CV15" s="51" t="s">
        <v>845</v>
      </c>
      <c r="CW15" s="51" t="s">
        <v>845</v>
      </c>
      <c r="CX15" s="51" t="s">
        <v>859</v>
      </c>
      <c r="CY15" s="51" t="s">
        <v>845</v>
      </c>
      <c r="CZ15" s="51" t="s">
        <v>845</v>
      </c>
      <c r="DA15" s="51" t="s">
        <v>845</v>
      </c>
      <c r="DB15" s="51" t="s">
        <v>845</v>
      </c>
      <c r="DC15" s="51" t="s">
        <v>845</v>
      </c>
      <c r="DD15" s="51" t="s">
        <v>845</v>
      </c>
      <c r="DF15" s="169" t="str">
        <f>J15</f>
        <v>Corrupción</v>
      </c>
      <c r="DG15" s="254" t="str">
        <f>I15</f>
        <v>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v>
      </c>
      <c r="DH15" s="254"/>
      <c r="DI15" s="254"/>
      <c r="DJ15" s="254"/>
      <c r="DK15" s="254"/>
      <c r="DL15" s="254"/>
      <c r="DM15" s="254"/>
      <c r="DN15" s="169" t="str">
        <f>Y15</f>
        <v>Alto</v>
      </c>
      <c r="DO15" s="169" t="str">
        <f t="shared" si="0"/>
        <v>Alto</v>
      </c>
      <c r="DQ15" s="163" t="e">
        <f>SUM(LEN(#REF!)-LEN(SUBSTITUTE(#REF!,"- Preventivo","")))/LEN("- Preventivo")</f>
        <v>#REF!</v>
      </c>
      <c r="DR15" s="163" t="e">
        <f>SUMIFS($DQ$12:$DQ$31,$A$12:$A$31,A15)</f>
        <v>#REF!</v>
      </c>
      <c r="DS15" s="163" t="e">
        <f>SUM(LEN(#REF!)-LEN(SUBSTITUTE(#REF!,"- Detectivo","")))/LEN("- Detectivo")</f>
        <v>#REF!</v>
      </c>
      <c r="DT15" s="163" t="e">
        <f>SUMIFS($DS$12:$DS$31,$A$12:$A$31,A15)</f>
        <v>#REF!</v>
      </c>
      <c r="DU15" s="163" t="e">
        <f>SUM(LEN(#REF!)-LEN(SUBSTITUTE(#REF!,"- Correctivo","")))/LEN("- Correctivo")</f>
        <v>#REF!</v>
      </c>
      <c r="DV15" s="163" t="e">
        <f>SUMIFS($DU$12:$DU$31,$A$12:$A$31,A15)</f>
        <v>#REF!</v>
      </c>
      <c r="DW15" s="163" t="e">
        <f t="shared" si="1"/>
        <v>#REF!</v>
      </c>
      <c r="DX15" s="163" t="e">
        <f>SUMIFS($DW$12:$DW$31,$A$12:$A$31,A15)</f>
        <v>#REF!</v>
      </c>
      <c r="DY15" s="163" t="e">
        <f>SUM(LEN(#REF!)-LEN(SUBSTITUTE(#REF!,"- Documentado","")))/LEN("- Documentado")</f>
        <v>#REF!</v>
      </c>
      <c r="DZ15" s="163" t="e">
        <f>SUM(LEN(#REF!)-LEN(SUBSTITUTE(#REF!,"- Documentado","")))/LEN("- Documentado")</f>
        <v>#REF!</v>
      </c>
      <c r="EA15" s="163" t="e">
        <f>SUMIFS($DY$12:$DY$31,$A$12:$A$31,A15)+SUMIFS($DZ$12:$DZ$31,$A$12:$A$31,A15)</f>
        <v>#REF!</v>
      </c>
      <c r="EB15" s="163" t="e">
        <f>SUM(LEN(#REF!)-LEN(SUBSTITUTE(#REF!,"- Continua","")))/LEN("- Continua")</f>
        <v>#REF!</v>
      </c>
      <c r="EC15" s="163" t="e">
        <f>SUM(LEN(#REF!)-LEN(SUBSTITUTE(#REF!,"- Continua","")))/LEN("- Continua")</f>
        <v>#REF!</v>
      </c>
      <c r="ED15" s="163" t="e">
        <f>SUMIFS($EB$12:$EB$31,$A$12:$A$31,A15)+SUMIFS($EC$12:$EC$31,$A$12:$A$31,A15)</f>
        <v>#REF!</v>
      </c>
      <c r="EE15" s="163" t="e">
        <f>SUM(LEN(#REF!)-LEN(SUBSTITUTE(#REF!,"- Con registro","")))/LEN("- Con registro")</f>
        <v>#REF!</v>
      </c>
      <c r="EF15" s="163" t="e">
        <f>SUM(LEN(#REF!)-LEN(SUBSTITUTE(#REF!,"- Con registro","")))/LEN("- Con registro")</f>
        <v>#REF!</v>
      </c>
      <c r="EG15" s="163" t="e">
        <f>SUMIFS($EE$12:$EE$31,$A$12:$A$31,A15)+SUMIFS($EF$12:$EF$31,$A$12:$A$31,A15)</f>
        <v>#REF!</v>
      </c>
      <c r="EH15" s="168" t="e">
        <f t="shared" si="2"/>
        <v>#REF!</v>
      </c>
      <c r="EI15" s="168" t="e">
        <f t="shared" si="3"/>
        <v>#REF!</v>
      </c>
      <c r="EJ15" s="168" t="e">
        <f t="shared" si="4"/>
        <v>#REF!</v>
      </c>
      <c r="EK15" s="256" t="e">
        <f t="shared" si="5"/>
        <v>#REF!</v>
      </c>
      <c r="EL15" s="256"/>
      <c r="EM15" s="256"/>
      <c r="EN15" s="256"/>
      <c r="EO15" s="256"/>
      <c r="EP15" s="256"/>
      <c r="EQ15" s="256"/>
      <c r="ER15" s="256"/>
      <c r="ES15" s="256"/>
      <c r="ET15" s="256"/>
    </row>
    <row r="16" spans="1:150" ht="399.95" customHeight="1" x14ac:dyDescent="0.2">
      <c r="A16" s="171" t="s">
        <v>665</v>
      </c>
      <c r="B16" s="171" t="s">
        <v>666</v>
      </c>
      <c r="C16" s="172" t="s">
        <v>667</v>
      </c>
      <c r="D16" s="171" t="s">
        <v>125</v>
      </c>
      <c r="E16" s="173" t="s">
        <v>668</v>
      </c>
      <c r="F16" s="172" t="s">
        <v>669</v>
      </c>
      <c r="G16" s="173">
        <v>134</v>
      </c>
      <c r="H16" s="173" t="s">
        <v>902</v>
      </c>
      <c r="I16" s="174" t="s">
        <v>379</v>
      </c>
      <c r="J16" s="171" t="s">
        <v>63</v>
      </c>
      <c r="K16" s="171" t="s">
        <v>358</v>
      </c>
      <c r="L16" s="171" t="s">
        <v>78</v>
      </c>
      <c r="M16" s="172" t="s">
        <v>380</v>
      </c>
      <c r="N16" s="172" t="s">
        <v>377</v>
      </c>
      <c r="O16" s="172" t="s">
        <v>373</v>
      </c>
      <c r="P16" s="172" t="s">
        <v>366</v>
      </c>
      <c r="Q16" s="172" t="s">
        <v>338</v>
      </c>
      <c r="R16" s="172" t="s">
        <v>367</v>
      </c>
      <c r="S16" s="172" t="s">
        <v>817</v>
      </c>
      <c r="T16" s="172" t="s">
        <v>374</v>
      </c>
      <c r="U16" s="175" t="s">
        <v>324</v>
      </c>
      <c r="V16" s="176">
        <v>0.2</v>
      </c>
      <c r="W16" s="175" t="s">
        <v>51</v>
      </c>
      <c r="X16" s="176">
        <v>1</v>
      </c>
      <c r="Y16" s="67" t="s">
        <v>273</v>
      </c>
      <c r="Z16" s="172" t="s">
        <v>381</v>
      </c>
      <c r="AA16" s="175" t="s">
        <v>324</v>
      </c>
      <c r="AB16" s="178">
        <v>5.04E-2</v>
      </c>
      <c r="AC16" s="175" t="s">
        <v>51</v>
      </c>
      <c r="AD16" s="178">
        <v>1</v>
      </c>
      <c r="AE16" s="67" t="s">
        <v>273</v>
      </c>
      <c r="AF16" s="172" t="s">
        <v>382</v>
      </c>
      <c r="AG16" s="171" t="s">
        <v>364</v>
      </c>
      <c r="AH16" s="183" t="s">
        <v>339</v>
      </c>
      <c r="AI16" s="183" t="s">
        <v>339</v>
      </c>
      <c r="AJ16" s="183" t="s">
        <v>339</v>
      </c>
      <c r="AK16" s="183" t="s">
        <v>339</v>
      </c>
      <c r="AL16" s="183" t="s">
        <v>339</v>
      </c>
      <c r="AM16" s="192" t="s">
        <v>959</v>
      </c>
      <c r="AN16" s="183" t="s">
        <v>670</v>
      </c>
      <c r="AO16" s="183" t="s">
        <v>671</v>
      </c>
      <c r="AP16" s="183" t="s">
        <v>672</v>
      </c>
      <c r="AQ16" s="183" t="s">
        <v>673</v>
      </c>
      <c r="AR16" s="172" t="s">
        <v>678</v>
      </c>
      <c r="AS16" s="172" t="s">
        <v>375</v>
      </c>
      <c r="AT16" s="172" t="s">
        <v>679</v>
      </c>
      <c r="AU16" s="184">
        <v>43496</v>
      </c>
      <c r="AV16" s="185" t="s">
        <v>341</v>
      </c>
      <c r="AW16" s="186" t="s">
        <v>368</v>
      </c>
      <c r="AX16" s="187">
        <v>43593</v>
      </c>
      <c r="AY16" s="188" t="s">
        <v>341</v>
      </c>
      <c r="AZ16" s="189" t="s">
        <v>383</v>
      </c>
      <c r="BA16" s="187">
        <v>43755</v>
      </c>
      <c r="BB16" s="185" t="s">
        <v>384</v>
      </c>
      <c r="BC16" s="186" t="s">
        <v>385</v>
      </c>
      <c r="BD16" s="187">
        <v>43917</v>
      </c>
      <c r="BE16" s="188" t="s">
        <v>370</v>
      </c>
      <c r="BF16" s="189" t="s">
        <v>386</v>
      </c>
      <c r="BG16" s="187">
        <v>44022</v>
      </c>
      <c r="BH16" s="185" t="s">
        <v>347</v>
      </c>
      <c r="BI16" s="186" t="s">
        <v>378</v>
      </c>
      <c r="BJ16" s="187">
        <v>44084</v>
      </c>
      <c r="BK16" s="188" t="s">
        <v>349</v>
      </c>
      <c r="BL16" s="189" t="s">
        <v>387</v>
      </c>
      <c r="BM16" s="187">
        <v>44169</v>
      </c>
      <c r="BN16" s="185" t="s">
        <v>388</v>
      </c>
      <c r="BO16" s="186" t="s">
        <v>389</v>
      </c>
      <c r="BP16" s="187">
        <v>44249</v>
      </c>
      <c r="BQ16" s="188" t="s">
        <v>370</v>
      </c>
      <c r="BR16" s="189" t="s">
        <v>390</v>
      </c>
      <c r="BS16" s="187">
        <v>44545</v>
      </c>
      <c r="BT16" s="185" t="s">
        <v>341</v>
      </c>
      <c r="BU16" s="186" t="s">
        <v>391</v>
      </c>
      <c r="BV16" s="187">
        <v>44797</v>
      </c>
      <c r="BW16" s="188" t="s">
        <v>384</v>
      </c>
      <c r="BX16" s="189" t="s">
        <v>625</v>
      </c>
      <c r="BY16" s="187">
        <v>44897</v>
      </c>
      <c r="BZ16" s="185" t="s">
        <v>371</v>
      </c>
      <c r="CA16" s="186" t="s">
        <v>677</v>
      </c>
      <c r="CB16" s="187" t="s">
        <v>355</v>
      </c>
      <c r="CC16" s="188" t="s">
        <v>356</v>
      </c>
      <c r="CD16" s="190" t="s">
        <v>355</v>
      </c>
      <c r="CE16" s="191" t="e">
        <f>VLOOKUP(A16,Datos!$C$2:$AJ$25,34,0)</f>
        <v>#N/A</v>
      </c>
      <c r="CF16" s="147">
        <f>COUNTBLANK(A16:CD16)</f>
        <v>2</v>
      </c>
      <c r="CG16" s="194" t="s">
        <v>257</v>
      </c>
      <c r="CH16" s="193" t="s">
        <v>881</v>
      </c>
      <c r="CI16" s="51" t="s">
        <v>882</v>
      </c>
      <c r="CJ16" s="51" t="s">
        <v>829</v>
      </c>
      <c r="CK16" s="51" t="s">
        <v>845</v>
      </c>
      <c r="CL16" s="51" t="s">
        <v>823</v>
      </c>
      <c r="CM16" s="51" t="s">
        <v>823</v>
      </c>
      <c r="CN16" s="51" t="s">
        <v>840</v>
      </c>
      <c r="CO16" s="51" t="s">
        <v>823</v>
      </c>
      <c r="CP16" s="51" t="s">
        <v>845</v>
      </c>
      <c r="CQ16" s="51"/>
      <c r="CR16" s="51" t="s">
        <v>845</v>
      </c>
      <c r="CS16" s="51" t="s">
        <v>852</v>
      </c>
      <c r="CT16" s="51" t="s">
        <v>845</v>
      </c>
      <c r="CU16" s="51" t="s">
        <v>845</v>
      </c>
      <c r="CV16" s="51" t="s">
        <v>845</v>
      </c>
      <c r="CW16" s="51" t="s">
        <v>845</v>
      </c>
      <c r="CX16" s="51" t="s">
        <v>861</v>
      </c>
      <c r="CY16" s="51" t="s">
        <v>845</v>
      </c>
      <c r="CZ16" s="51" t="s">
        <v>845</v>
      </c>
      <c r="DA16" s="51" t="s">
        <v>845</v>
      </c>
      <c r="DB16" s="51" t="s">
        <v>845</v>
      </c>
      <c r="DC16" s="51" t="s">
        <v>845</v>
      </c>
      <c r="DD16" s="51" t="s">
        <v>845</v>
      </c>
      <c r="DF16" s="169" t="str">
        <f>J16</f>
        <v>Corrupción</v>
      </c>
      <c r="DG16" s="254" t="str">
        <f>I16</f>
        <v>Posibilidad de afectación reputacional por pérdida de la confianza ciudadana en la gestión contractual de la Entidad, debido a decisiones ajustadas a intereses propios o de terceros durante la etapa precontractual con el fin de celebrar un contrato</v>
      </c>
      <c r="DH16" s="254"/>
      <c r="DI16" s="254"/>
      <c r="DJ16" s="254"/>
      <c r="DK16" s="254"/>
      <c r="DL16" s="254"/>
      <c r="DM16" s="254"/>
      <c r="DN16" s="169" t="str">
        <f>Y16</f>
        <v>Extremo</v>
      </c>
      <c r="DO16" s="169" t="str">
        <f t="shared" si="0"/>
        <v>Extremo</v>
      </c>
      <c r="DQ16" s="163" t="e">
        <f>SUM(LEN(#REF!)-LEN(SUBSTITUTE(#REF!,"- Preventivo","")))/LEN("- Preventivo")</f>
        <v>#REF!</v>
      </c>
      <c r="DR16" s="163" t="e">
        <f>SUMIFS($DQ$12:$DQ$31,$A$12:$A$31,A16)</f>
        <v>#REF!</v>
      </c>
      <c r="DS16" s="163" t="e">
        <f>SUM(LEN(#REF!)-LEN(SUBSTITUTE(#REF!,"- Detectivo","")))/LEN("- Detectivo")</f>
        <v>#REF!</v>
      </c>
      <c r="DT16" s="163" t="e">
        <f>SUMIFS($DS$12:$DS$31,$A$12:$A$31,A16)</f>
        <v>#REF!</v>
      </c>
      <c r="DU16" s="163" t="e">
        <f>SUM(LEN(#REF!)-LEN(SUBSTITUTE(#REF!,"- Correctivo","")))/LEN("- Correctivo")</f>
        <v>#REF!</v>
      </c>
      <c r="DV16" s="163" t="e">
        <f>SUMIFS($DU$12:$DU$31,$A$12:$A$31,A16)</f>
        <v>#REF!</v>
      </c>
      <c r="DW16" s="163" t="e">
        <f t="shared" si="1"/>
        <v>#REF!</v>
      </c>
      <c r="DX16" s="163" t="e">
        <f>SUMIFS($DW$12:$DW$31,$A$12:$A$31,A16)</f>
        <v>#REF!</v>
      </c>
      <c r="DY16" s="163" t="e">
        <f>SUM(LEN(#REF!)-LEN(SUBSTITUTE(#REF!,"- Documentado","")))/LEN("- Documentado")</f>
        <v>#REF!</v>
      </c>
      <c r="DZ16" s="163" t="e">
        <f>SUM(LEN(#REF!)-LEN(SUBSTITUTE(#REF!,"- Documentado","")))/LEN("- Documentado")</f>
        <v>#REF!</v>
      </c>
      <c r="EA16" s="163" t="e">
        <f>SUMIFS($DY$12:$DY$31,$A$12:$A$31,A16)+SUMIFS($DZ$12:$DZ$31,$A$12:$A$31,A16)</f>
        <v>#REF!</v>
      </c>
      <c r="EB16" s="163" t="e">
        <f>SUM(LEN(#REF!)-LEN(SUBSTITUTE(#REF!,"- Continua","")))/LEN("- Continua")</f>
        <v>#REF!</v>
      </c>
      <c r="EC16" s="163" t="e">
        <f>SUM(LEN(#REF!)-LEN(SUBSTITUTE(#REF!,"- Continua","")))/LEN("- Continua")</f>
        <v>#REF!</v>
      </c>
      <c r="ED16" s="163" t="e">
        <f>SUMIFS($EB$12:$EB$31,$A$12:$A$31,A16)+SUMIFS($EC$12:$EC$31,$A$12:$A$31,A16)</f>
        <v>#REF!</v>
      </c>
      <c r="EE16" s="163" t="e">
        <f>SUM(LEN(#REF!)-LEN(SUBSTITUTE(#REF!,"- Con registro","")))/LEN("- Con registro")</f>
        <v>#REF!</v>
      </c>
      <c r="EF16" s="163" t="e">
        <f>SUM(LEN(#REF!)-LEN(SUBSTITUTE(#REF!,"- Con registro","")))/LEN("- Con registro")</f>
        <v>#REF!</v>
      </c>
      <c r="EG16" s="163" t="e">
        <f>SUMIFS($EE$12:$EE$31,$A$12:$A$31,A16)+SUMIFS($EF$12:$EF$31,$A$12:$A$31,A16)</f>
        <v>#REF!</v>
      </c>
      <c r="EH16" s="168" t="e">
        <f t="shared" si="2"/>
        <v>#REF!</v>
      </c>
      <c r="EI16" s="168" t="e">
        <f t="shared" si="3"/>
        <v>#REF!</v>
      </c>
      <c r="EJ16" s="168" t="e">
        <f t="shared" si="4"/>
        <v>#REF!</v>
      </c>
      <c r="EK16" s="256" t="e">
        <f t="shared" si="5"/>
        <v>#REF!</v>
      </c>
      <c r="EL16" s="256"/>
      <c r="EM16" s="256"/>
      <c r="EN16" s="256"/>
      <c r="EO16" s="256"/>
      <c r="EP16" s="256"/>
      <c r="EQ16" s="256"/>
      <c r="ER16" s="256"/>
      <c r="ES16" s="256"/>
      <c r="ET16" s="256"/>
    </row>
    <row r="17" spans="1:150" ht="399.95" customHeight="1" x14ac:dyDescent="0.2">
      <c r="A17" s="171" t="s">
        <v>665</v>
      </c>
      <c r="B17" s="171" t="s">
        <v>666</v>
      </c>
      <c r="C17" s="172" t="s">
        <v>667</v>
      </c>
      <c r="D17" s="171" t="s">
        <v>125</v>
      </c>
      <c r="E17" s="173" t="s">
        <v>668</v>
      </c>
      <c r="F17" s="172" t="s">
        <v>674</v>
      </c>
      <c r="G17" s="173">
        <v>135</v>
      </c>
      <c r="H17" s="173" t="s">
        <v>903</v>
      </c>
      <c r="I17" s="174" t="s">
        <v>392</v>
      </c>
      <c r="J17" s="171" t="s">
        <v>63</v>
      </c>
      <c r="K17" s="171" t="s">
        <v>358</v>
      </c>
      <c r="L17" s="171" t="s">
        <v>78</v>
      </c>
      <c r="M17" s="172" t="s">
        <v>393</v>
      </c>
      <c r="N17" s="172" t="s">
        <v>377</v>
      </c>
      <c r="O17" s="172" t="s">
        <v>394</v>
      </c>
      <c r="P17" s="172" t="s">
        <v>366</v>
      </c>
      <c r="Q17" s="172" t="s">
        <v>338</v>
      </c>
      <c r="R17" s="172" t="s">
        <v>367</v>
      </c>
      <c r="S17" s="172" t="s">
        <v>816</v>
      </c>
      <c r="T17" s="172" t="s">
        <v>361</v>
      </c>
      <c r="U17" s="175" t="s">
        <v>324</v>
      </c>
      <c r="V17" s="176">
        <v>0.2</v>
      </c>
      <c r="W17" s="175" t="s">
        <v>51</v>
      </c>
      <c r="X17" s="176">
        <v>1</v>
      </c>
      <c r="Y17" s="67" t="s">
        <v>273</v>
      </c>
      <c r="Z17" s="172" t="s">
        <v>395</v>
      </c>
      <c r="AA17" s="175" t="s">
        <v>324</v>
      </c>
      <c r="AB17" s="178">
        <v>8.3999999999999991E-2</v>
      </c>
      <c r="AC17" s="175" t="s">
        <v>51</v>
      </c>
      <c r="AD17" s="178">
        <v>1</v>
      </c>
      <c r="AE17" s="67" t="s">
        <v>273</v>
      </c>
      <c r="AF17" s="172" t="s">
        <v>396</v>
      </c>
      <c r="AG17" s="171" t="s">
        <v>364</v>
      </c>
      <c r="AH17" s="183" t="s">
        <v>339</v>
      </c>
      <c r="AI17" s="183" t="s">
        <v>339</v>
      </c>
      <c r="AJ17" s="183" t="s">
        <v>339</v>
      </c>
      <c r="AK17" s="183" t="s">
        <v>339</v>
      </c>
      <c r="AL17" s="183" t="s">
        <v>339</v>
      </c>
      <c r="AM17" s="192" t="s">
        <v>960</v>
      </c>
      <c r="AN17" s="183" t="s">
        <v>397</v>
      </c>
      <c r="AO17" s="183" t="s">
        <v>671</v>
      </c>
      <c r="AP17" s="183" t="s">
        <v>675</v>
      </c>
      <c r="AQ17" s="183" t="s">
        <v>676</v>
      </c>
      <c r="AR17" s="172" t="s">
        <v>680</v>
      </c>
      <c r="AS17" s="172" t="s">
        <v>375</v>
      </c>
      <c r="AT17" s="172" t="s">
        <v>681</v>
      </c>
      <c r="AU17" s="184">
        <v>43496</v>
      </c>
      <c r="AV17" s="185" t="s">
        <v>341</v>
      </c>
      <c r="AW17" s="186" t="s">
        <v>368</v>
      </c>
      <c r="AX17" s="187">
        <v>43594</v>
      </c>
      <c r="AY17" s="188" t="s">
        <v>341</v>
      </c>
      <c r="AZ17" s="189" t="s">
        <v>383</v>
      </c>
      <c r="BA17" s="187">
        <v>43917</v>
      </c>
      <c r="BB17" s="185" t="s">
        <v>370</v>
      </c>
      <c r="BC17" s="186" t="s">
        <v>398</v>
      </c>
      <c r="BD17" s="187">
        <v>44022</v>
      </c>
      <c r="BE17" s="188" t="s">
        <v>347</v>
      </c>
      <c r="BF17" s="189" t="s">
        <v>378</v>
      </c>
      <c r="BG17" s="187">
        <v>44169</v>
      </c>
      <c r="BH17" s="185" t="s">
        <v>384</v>
      </c>
      <c r="BI17" s="186" t="s">
        <v>399</v>
      </c>
      <c r="BJ17" s="187">
        <v>44249</v>
      </c>
      <c r="BK17" s="188" t="s">
        <v>341</v>
      </c>
      <c r="BL17" s="189" t="s">
        <v>400</v>
      </c>
      <c r="BM17" s="187">
        <v>44249</v>
      </c>
      <c r="BN17" s="185" t="s">
        <v>347</v>
      </c>
      <c r="BO17" s="186" t="s">
        <v>401</v>
      </c>
      <c r="BP17" s="187">
        <v>44545</v>
      </c>
      <c r="BQ17" s="188" t="s">
        <v>341</v>
      </c>
      <c r="BR17" s="189" t="s">
        <v>391</v>
      </c>
      <c r="BS17" s="187">
        <v>44897</v>
      </c>
      <c r="BT17" s="185" t="s">
        <v>371</v>
      </c>
      <c r="BU17" s="186" t="s">
        <v>677</v>
      </c>
      <c r="BV17" s="187">
        <v>45037</v>
      </c>
      <c r="BW17" s="188" t="s">
        <v>978</v>
      </c>
      <c r="BX17" s="189" t="s">
        <v>979</v>
      </c>
      <c r="BY17" s="187" t="s">
        <v>355</v>
      </c>
      <c r="BZ17" s="185" t="s">
        <v>356</v>
      </c>
      <c r="CA17" s="186" t="s">
        <v>355</v>
      </c>
      <c r="CB17" s="187" t="s">
        <v>355</v>
      </c>
      <c r="CC17" s="188" t="s">
        <v>356</v>
      </c>
      <c r="CD17" s="190" t="s">
        <v>355</v>
      </c>
      <c r="CE17" s="191" t="e">
        <f>VLOOKUP(A17,Datos!$C$2:$AJ$25,34,0)</f>
        <v>#N/A</v>
      </c>
      <c r="CF17" s="147">
        <f>COUNTBLANK(A17:CD17)</f>
        <v>4</v>
      </c>
      <c r="CG17" s="194" t="s">
        <v>257</v>
      </c>
      <c r="CH17" s="193" t="s">
        <v>881</v>
      </c>
      <c r="CI17" s="51" t="s">
        <v>882</v>
      </c>
      <c r="CJ17" s="51" t="s">
        <v>829</v>
      </c>
      <c r="CK17" s="51" t="s">
        <v>845</v>
      </c>
      <c r="CL17" s="51" t="s">
        <v>823</v>
      </c>
      <c r="CM17" s="51" t="s">
        <v>823</v>
      </c>
      <c r="CN17" s="51" t="s">
        <v>840</v>
      </c>
      <c r="CO17" s="51" t="s">
        <v>823</v>
      </c>
      <c r="CP17" s="51" t="s">
        <v>845</v>
      </c>
      <c r="CQ17" s="51"/>
      <c r="CR17" s="51" t="s">
        <v>845</v>
      </c>
      <c r="CS17" s="51" t="s">
        <v>852</v>
      </c>
      <c r="CT17" s="51" t="s">
        <v>845</v>
      </c>
      <c r="CU17" s="51" t="s">
        <v>845</v>
      </c>
      <c r="CV17" s="51" t="s">
        <v>845</v>
      </c>
      <c r="CW17" s="51" t="s">
        <v>845</v>
      </c>
      <c r="CX17" s="51" t="s">
        <v>860</v>
      </c>
      <c r="CY17" s="51" t="s">
        <v>845</v>
      </c>
      <c r="CZ17" s="51" t="s">
        <v>845</v>
      </c>
      <c r="DA17" s="51" t="s">
        <v>845</v>
      </c>
      <c r="DB17" s="51" t="s">
        <v>845</v>
      </c>
      <c r="DC17" s="51" t="s">
        <v>845</v>
      </c>
      <c r="DD17" s="51" t="s">
        <v>845</v>
      </c>
      <c r="DF17" s="169" t="str">
        <f>J17</f>
        <v>Corrupción</v>
      </c>
      <c r="DG17" s="254" t="str">
        <f>I17</f>
        <v>Posibilidad de afectación económica (o presupuestal) por fallo en firme de detrimento patrimonial por parte de entes de control, debido a  la realización de cobros indebidos durante la ejecución del contrato con el propósito de no evidenciar un posible incumplimiento de las obligaciones contractuales</v>
      </c>
      <c r="DH17" s="254"/>
      <c r="DI17" s="254"/>
      <c r="DJ17" s="254"/>
      <c r="DK17" s="254"/>
      <c r="DL17" s="254"/>
      <c r="DM17" s="254"/>
      <c r="DN17" s="169" t="str">
        <f>Y17</f>
        <v>Extremo</v>
      </c>
      <c r="DO17" s="169" t="str">
        <f t="shared" si="0"/>
        <v>Extremo</v>
      </c>
      <c r="DQ17" s="163" t="e">
        <f>SUM(LEN(#REF!)-LEN(SUBSTITUTE(#REF!,"- Preventivo","")))/LEN("- Preventivo")</f>
        <v>#REF!</v>
      </c>
      <c r="DR17" s="163" t="e">
        <f>SUMIFS($DQ$12:$DQ$31,$A$12:$A$31,A17)</f>
        <v>#REF!</v>
      </c>
      <c r="DS17" s="163" t="e">
        <f>SUM(LEN(#REF!)-LEN(SUBSTITUTE(#REF!,"- Detectivo","")))/LEN("- Detectivo")</f>
        <v>#REF!</v>
      </c>
      <c r="DT17" s="163" t="e">
        <f>SUMIFS($DS$12:$DS$31,$A$12:$A$31,A17)</f>
        <v>#REF!</v>
      </c>
      <c r="DU17" s="163" t="e">
        <f>SUM(LEN(#REF!)-LEN(SUBSTITUTE(#REF!,"- Correctivo","")))/LEN("- Correctivo")</f>
        <v>#REF!</v>
      </c>
      <c r="DV17" s="163" t="e">
        <f>SUMIFS($DU$12:$DU$31,$A$12:$A$31,A17)</f>
        <v>#REF!</v>
      </c>
      <c r="DW17" s="163" t="e">
        <f t="shared" si="1"/>
        <v>#REF!</v>
      </c>
      <c r="DX17" s="163" t="e">
        <f>SUMIFS($DW$12:$DW$31,$A$12:$A$31,A17)</f>
        <v>#REF!</v>
      </c>
      <c r="DY17" s="163" t="e">
        <f>SUM(LEN(#REF!)-LEN(SUBSTITUTE(#REF!,"- Documentado","")))/LEN("- Documentado")</f>
        <v>#REF!</v>
      </c>
      <c r="DZ17" s="163" t="e">
        <f>SUM(LEN(#REF!)-LEN(SUBSTITUTE(#REF!,"- Documentado","")))/LEN("- Documentado")</f>
        <v>#REF!</v>
      </c>
      <c r="EA17" s="163" t="e">
        <f>SUMIFS($DY$12:$DY$31,$A$12:$A$31,A17)+SUMIFS($DZ$12:$DZ$31,$A$12:$A$31,A17)</f>
        <v>#REF!</v>
      </c>
      <c r="EB17" s="163" t="e">
        <f>SUM(LEN(#REF!)-LEN(SUBSTITUTE(#REF!,"- Continua","")))/LEN("- Continua")</f>
        <v>#REF!</v>
      </c>
      <c r="EC17" s="163" t="e">
        <f>SUM(LEN(#REF!)-LEN(SUBSTITUTE(#REF!,"- Continua","")))/LEN("- Continua")</f>
        <v>#REF!</v>
      </c>
      <c r="ED17" s="163" t="e">
        <f>SUMIFS($EB$12:$EB$31,$A$12:$A$31,A17)+SUMIFS($EC$12:$EC$31,$A$12:$A$31,A17)</f>
        <v>#REF!</v>
      </c>
      <c r="EE17" s="163" t="e">
        <f>SUM(LEN(#REF!)-LEN(SUBSTITUTE(#REF!,"- Con registro","")))/LEN("- Con registro")</f>
        <v>#REF!</v>
      </c>
      <c r="EF17" s="163" t="e">
        <f>SUM(LEN(#REF!)-LEN(SUBSTITUTE(#REF!,"- Con registro","")))/LEN("- Con registro")</f>
        <v>#REF!</v>
      </c>
      <c r="EG17" s="163" t="e">
        <f>SUMIFS($EE$12:$EE$31,$A$12:$A$31,A17)+SUMIFS($EF$12:$EF$31,$A$12:$A$31,A17)</f>
        <v>#REF!</v>
      </c>
      <c r="EH17" s="168" t="e">
        <f t="shared" si="2"/>
        <v>#REF!</v>
      </c>
      <c r="EI17" s="168" t="e">
        <f t="shared" si="3"/>
        <v>#REF!</v>
      </c>
      <c r="EJ17" s="168" t="e">
        <f t="shared" si="4"/>
        <v>#REF!</v>
      </c>
      <c r="EK17" s="256" t="e">
        <f t="shared" si="5"/>
        <v>#REF!</v>
      </c>
      <c r="EL17" s="256"/>
      <c r="EM17" s="256"/>
      <c r="EN17" s="256"/>
      <c r="EO17" s="256"/>
      <c r="EP17" s="256"/>
      <c r="EQ17" s="256"/>
      <c r="ER17" s="256"/>
      <c r="ES17" s="256"/>
      <c r="ET17" s="256"/>
    </row>
    <row r="18" spans="1:150" ht="399.95" customHeight="1" x14ac:dyDescent="0.2">
      <c r="A18" s="171" t="s">
        <v>190</v>
      </c>
      <c r="B18" s="171" t="s">
        <v>683</v>
      </c>
      <c r="C18" s="172" t="s">
        <v>684</v>
      </c>
      <c r="D18" s="171" t="s">
        <v>802</v>
      </c>
      <c r="E18" s="173" t="s">
        <v>668</v>
      </c>
      <c r="F18" s="172" t="s">
        <v>685</v>
      </c>
      <c r="G18" s="173">
        <v>141</v>
      </c>
      <c r="H18" s="173" t="s">
        <v>904</v>
      </c>
      <c r="I18" s="174" t="s">
        <v>443</v>
      </c>
      <c r="J18" s="171" t="s">
        <v>63</v>
      </c>
      <c r="K18" s="171" t="s">
        <v>358</v>
      </c>
      <c r="L18" s="171" t="s">
        <v>78</v>
      </c>
      <c r="M18" s="172" t="s">
        <v>444</v>
      </c>
      <c r="N18" s="172" t="s">
        <v>445</v>
      </c>
      <c r="O18" s="172" t="s">
        <v>446</v>
      </c>
      <c r="P18" s="172" t="s">
        <v>366</v>
      </c>
      <c r="Q18" s="172" t="s">
        <v>338</v>
      </c>
      <c r="R18" s="172" t="s">
        <v>438</v>
      </c>
      <c r="S18" s="172" t="s">
        <v>816</v>
      </c>
      <c r="T18" s="172" t="s">
        <v>361</v>
      </c>
      <c r="U18" s="175" t="s">
        <v>324</v>
      </c>
      <c r="V18" s="176">
        <v>0.2</v>
      </c>
      <c r="W18" s="175" t="s">
        <v>77</v>
      </c>
      <c r="X18" s="176">
        <v>0.8</v>
      </c>
      <c r="Y18" s="67" t="s">
        <v>272</v>
      </c>
      <c r="Z18" s="172" t="s">
        <v>447</v>
      </c>
      <c r="AA18" s="175" t="s">
        <v>324</v>
      </c>
      <c r="AB18" s="178">
        <v>1.48176E-2</v>
      </c>
      <c r="AC18" s="175" t="s">
        <v>77</v>
      </c>
      <c r="AD18" s="178">
        <v>0.8</v>
      </c>
      <c r="AE18" s="67" t="s">
        <v>272</v>
      </c>
      <c r="AF18" s="172" t="s">
        <v>406</v>
      </c>
      <c r="AG18" s="171" t="s">
        <v>364</v>
      </c>
      <c r="AH18" s="183" t="s">
        <v>339</v>
      </c>
      <c r="AI18" s="183" t="s">
        <v>339</v>
      </c>
      <c r="AJ18" s="183" t="s">
        <v>339</v>
      </c>
      <c r="AK18" s="183" t="s">
        <v>339</v>
      </c>
      <c r="AL18" s="183" t="s">
        <v>339</v>
      </c>
      <c r="AM18" s="192" t="s">
        <v>961</v>
      </c>
      <c r="AN18" s="183" t="s">
        <v>686</v>
      </c>
      <c r="AO18" s="183" t="s">
        <v>687</v>
      </c>
      <c r="AP18" s="183" t="s">
        <v>672</v>
      </c>
      <c r="AQ18" s="183" t="s">
        <v>676</v>
      </c>
      <c r="AR18" s="172" t="s">
        <v>448</v>
      </c>
      <c r="AS18" s="172" t="s">
        <v>803</v>
      </c>
      <c r="AT18" s="172" t="s">
        <v>449</v>
      </c>
      <c r="AU18" s="184">
        <v>43349</v>
      </c>
      <c r="AV18" s="185" t="s">
        <v>341</v>
      </c>
      <c r="AW18" s="186" t="s">
        <v>420</v>
      </c>
      <c r="AX18" s="187">
        <v>43592</v>
      </c>
      <c r="AY18" s="188" t="s">
        <v>421</v>
      </c>
      <c r="AZ18" s="189" t="s">
        <v>450</v>
      </c>
      <c r="BA18" s="187">
        <v>43776</v>
      </c>
      <c r="BB18" s="185" t="s">
        <v>451</v>
      </c>
      <c r="BC18" s="186" t="s">
        <v>452</v>
      </c>
      <c r="BD18" s="187">
        <v>43902</v>
      </c>
      <c r="BE18" s="188" t="s">
        <v>347</v>
      </c>
      <c r="BF18" s="189" t="s">
        <v>453</v>
      </c>
      <c r="BG18" s="187">
        <v>43923</v>
      </c>
      <c r="BH18" s="185" t="s">
        <v>439</v>
      </c>
      <c r="BI18" s="186" t="s">
        <v>454</v>
      </c>
      <c r="BJ18" s="187">
        <v>44112</v>
      </c>
      <c r="BK18" s="188" t="s">
        <v>341</v>
      </c>
      <c r="BL18" s="189" t="s">
        <v>455</v>
      </c>
      <c r="BM18" s="187">
        <v>44168</v>
      </c>
      <c r="BN18" s="185" t="s">
        <v>349</v>
      </c>
      <c r="BO18" s="186" t="s">
        <v>441</v>
      </c>
      <c r="BP18" s="187">
        <v>44251</v>
      </c>
      <c r="BQ18" s="188" t="s">
        <v>371</v>
      </c>
      <c r="BR18" s="189" t="s">
        <v>456</v>
      </c>
      <c r="BS18" s="187">
        <v>44452</v>
      </c>
      <c r="BT18" s="185" t="s">
        <v>384</v>
      </c>
      <c r="BU18" s="186" t="s">
        <v>457</v>
      </c>
      <c r="BV18" s="187">
        <v>44533</v>
      </c>
      <c r="BW18" s="188" t="s">
        <v>341</v>
      </c>
      <c r="BX18" s="189" t="s">
        <v>458</v>
      </c>
      <c r="BY18" s="187">
        <v>44898</v>
      </c>
      <c r="BZ18" s="185" t="s">
        <v>341</v>
      </c>
      <c r="CA18" s="186" t="s">
        <v>688</v>
      </c>
      <c r="CB18" s="187" t="s">
        <v>355</v>
      </c>
      <c r="CC18" s="188" t="s">
        <v>356</v>
      </c>
      <c r="CD18" s="190" t="s">
        <v>355</v>
      </c>
      <c r="CE18" s="191" t="str">
        <f>VLOOKUP(A18,Datos!$C$2:$AJ$25,34,0)</f>
        <v>Subdirección de Servicios Administrativos</v>
      </c>
      <c r="CF18" s="147">
        <f>COUNTBLANK(A18:CD18)</f>
        <v>2</v>
      </c>
      <c r="CG18" s="194" t="s">
        <v>259</v>
      </c>
      <c r="CH18" s="193"/>
      <c r="CI18" s="51" t="s">
        <v>877</v>
      </c>
      <c r="CJ18" s="51" t="s">
        <v>830</v>
      </c>
      <c r="CK18" s="51" t="s">
        <v>826</v>
      </c>
      <c r="CL18" s="51" t="s">
        <v>823</v>
      </c>
      <c r="CM18" s="51" t="s">
        <v>823</v>
      </c>
      <c r="CN18" s="51" t="s">
        <v>840</v>
      </c>
      <c r="CO18" s="51" t="s">
        <v>823</v>
      </c>
      <c r="CP18" s="51" t="s">
        <v>845</v>
      </c>
      <c r="CQ18" s="51"/>
      <c r="CR18" s="51" t="s">
        <v>845</v>
      </c>
      <c r="CS18" s="51" t="s">
        <v>852</v>
      </c>
      <c r="CT18" s="51" t="s">
        <v>845</v>
      </c>
      <c r="CU18" s="51" t="s">
        <v>845</v>
      </c>
      <c r="CV18" s="51" t="s">
        <v>845</v>
      </c>
      <c r="CW18" s="51" t="s">
        <v>845</v>
      </c>
      <c r="CX18" s="51" t="s">
        <v>862</v>
      </c>
      <c r="CY18" s="51" t="s">
        <v>845</v>
      </c>
      <c r="CZ18" s="51" t="s">
        <v>845</v>
      </c>
      <c r="DA18" s="51" t="s">
        <v>845</v>
      </c>
      <c r="DB18" s="51" t="s">
        <v>845</v>
      </c>
      <c r="DC18" s="51" t="s">
        <v>845</v>
      </c>
      <c r="DD18" s="51" t="s">
        <v>845</v>
      </c>
      <c r="DF18" s="169" t="str">
        <f>J18</f>
        <v>Corrupción</v>
      </c>
      <c r="DG18" s="254" t="str">
        <f>I18</f>
        <v>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v>
      </c>
      <c r="DH18" s="254"/>
      <c r="DI18" s="254"/>
      <c r="DJ18" s="254"/>
      <c r="DK18" s="254"/>
      <c r="DL18" s="254"/>
      <c r="DM18" s="254"/>
      <c r="DN18" s="169" t="str">
        <f>Y18</f>
        <v>Alto</v>
      </c>
      <c r="DO18" s="169" t="str">
        <f t="shared" si="0"/>
        <v>Alto</v>
      </c>
      <c r="DQ18" s="163" t="e">
        <f>SUM(LEN(#REF!)-LEN(SUBSTITUTE(#REF!,"- Preventivo","")))/LEN("- Preventivo")</f>
        <v>#REF!</v>
      </c>
      <c r="DR18" s="163" t="e">
        <f>SUMIFS($DQ$12:$DQ$31,$A$12:$A$31,A18)</f>
        <v>#REF!</v>
      </c>
      <c r="DS18" s="163" t="e">
        <f>SUM(LEN(#REF!)-LEN(SUBSTITUTE(#REF!,"- Detectivo","")))/LEN("- Detectivo")</f>
        <v>#REF!</v>
      </c>
      <c r="DT18" s="163" t="e">
        <f>SUMIFS($DS$12:$DS$31,$A$12:$A$31,A18)</f>
        <v>#REF!</v>
      </c>
      <c r="DU18" s="163" t="e">
        <f>SUM(LEN(#REF!)-LEN(SUBSTITUTE(#REF!,"- Correctivo","")))/LEN("- Correctivo")</f>
        <v>#REF!</v>
      </c>
      <c r="DV18" s="163" t="e">
        <f>SUMIFS($DU$12:$DU$31,$A$12:$A$31,A18)</f>
        <v>#REF!</v>
      </c>
      <c r="DW18" s="163" t="e">
        <f t="shared" si="1"/>
        <v>#REF!</v>
      </c>
      <c r="DX18" s="163" t="e">
        <f>SUMIFS($DW$12:$DW$31,$A$12:$A$31,A18)</f>
        <v>#REF!</v>
      </c>
      <c r="DY18" s="163" t="e">
        <f>SUM(LEN(#REF!)-LEN(SUBSTITUTE(#REF!,"- Documentado","")))/LEN("- Documentado")</f>
        <v>#REF!</v>
      </c>
      <c r="DZ18" s="163" t="e">
        <f>SUM(LEN(#REF!)-LEN(SUBSTITUTE(#REF!,"- Documentado","")))/LEN("- Documentado")</f>
        <v>#REF!</v>
      </c>
      <c r="EA18" s="163" t="e">
        <f>SUMIFS($DY$12:$DY$31,$A$12:$A$31,A18)+SUMIFS($DZ$12:$DZ$31,$A$12:$A$31,A18)</f>
        <v>#REF!</v>
      </c>
      <c r="EB18" s="163" t="e">
        <f>SUM(LEN(#REF!)-LEN(SUBSTITUTE(#REF!,"- Continua","")))/LEN("- Continua")</f>
        <v>#REF!</v>
      </c>
      <c r="EC18" s="163" t="e">
        <f>SUM(LEN(#REF!)-LEN(SUBSTITUTE(#REF!,"- Continua","")))/LEN("- Continua")</f>
        <v>#REF!</v>
      </c>
      <c r="ED18" s="163" t="e">
        <f>SUMIFS($EB$12:$EB$31,$A$12:$A$31,A18)+SUMIFS($EC$12:$EC$31,$A$12:$A$31,A18)</f>
        <v>#REF!</v>
      </c>
      <c r="EE18" s="163" t="e">
        <f>SUM(LEN(#REF!)-LEN(SUBSTITUTE(#REF!,"- Con registro","")))/LEN("- Con registro")</f>
        <v>#REF!</v>
      </c>
      <c r="EF18" s="163" t="e">
        <f>SUM(LEN(#REF!)-LEN(SUBSTITUTE(#REF!,"- Con registro","")))/LEN("- Con registro")</f>
        <v>#REF!</v>
      </c>
      <c r="EG18" s="163" t="e">
        <f>SUMIFS($EE$12:$EE$31,$A$12:$A$31,A18)+SUMIFS($EF$12:$EF$31,$A$12:$A$31,A18)</f>
        <v>#REF!</v>
      </c>
      <c r="EH18" s="168" t="e">
        <f t="shared" si="2"/>
        <v>#REF!</v>
      </c>
      <c r="EI18" s="168" t="e">
        <f t="shared" si="3"/>
        <v>#REF!</v>
      </c>
      <c r="EJ18" s="168" t="e">
        <f t="shared" si="4"/>
        <v>#REF!</v>
      </c>
      <c r="EK18" s="256" t="e">
        <f t="shared" si="5"/>
        <v>#REF!</v>
      </c>
      <c r="EL18" s="256"/>
      <c r="EM18" s="256"/>
      <c r="EN18" s="256"/>
      <c r="EO18" s="256"/>
      <c r="EP18" s="256"/>
      <c r="EQ18" s="256"/>
      <c r="ER18" s="256"/>
      <c r="ES18" s="256"/>
      <c r="ET18" s="256"/>
    </row>
    <row r="19" spans="1:150" ht="399.95" customHeight="1" x14ac:dyDescent="0.2">
      <c r="A19" s="171" t="s">
        <v>190</v>
      </c>
      <c r="B19" s="171" t="s">
        <v>683</v>
      </c>
      <c r="C19" s="172" t="s">
        <v>684</v>
      </c>
      <c r="D19" s="171" t="s">
        <v>802</v>
      </c>
      <c r="E19" s="173" t="s">
        <v>668</v>
      </c>
      <c r="F19" s="172" t="s">
        <v>685</v>
      </c>
      <c r="G19" s="173">
        <v>142</v>
      </c>
      <c r="H19" s="173" t="s">
        <v>905</v>
      </c>
      <c r="I19" s="174" t="s">
        <v>459</v>
      </c>
      <c r="J19" s="171" t="s">
        <v>63</v>
      </c>
      <c r="K19" s="171" t="s">
        <v>358</v>
      </c>
      <c r="L19" s="171" t="s">
        <v>78</v>
      </c>
      <c r="M19" s="172" t="s">
        <v>444</v>
      </c>
      <c r="N19" s="172" t="s">
        <v>445</v>
      </c>
      <c r="O19" s="172" t="s">
        <v>460</v>
      </c>
      <c r="P19" s="172" t="s">
        <v>366</v>
      </c>
      <c r="Q19" s="172" t="s">
        <v>338</v>
      </c>
      <c r="R19" s="172" t="s">
        <v>438</v>
      </c>
      <c r="S19" s="172" t="s">
        <v>816</v>
      </c>
      <c r="T19" s="172" t="s">
        <v>361</v>
      </c>
      <c r="U19" s="175" t="s">
        <v>324</v>
      </c>
      <c r="V19" s="176">
        <v>0.2</v>
      </c>
      <c r="W19" s="175" t="s">
        <v>77</v>
      </c>
      <c r="X19" s="176">
        <v>0.8</v>
      </c>
      <c r="Y19" s="67" t="s">
        <v>272</v>
      </c>
      <c r="Z19" s="172" t="s">
        <v>447</v>
      </c>
      <c r="AA19" s="175" t="s">
        <v>324</v>
      </c>
      <c r="AB19" s="178">
        <v>2.1167999999999999E-2</v>
      </c>
      <c r="AC19" s="175" t="s">
        <v>77</v>
      </c>
      <c r="AD19" s="178">
        <v>0.8</v>
      </c>
      <c r="AE19" s="67" t="s">
        <v>272</v>
      </c>
      <c r="AF19" s="172" t="s">
        <v>406</v>
      </c>
      <c r="AG19" s="171" t="s">
        <v>364</v>
      </c>
      <c r="AH19" s="183" t="s">
        <v>339</v>
      </c>
      <c r="AI19" s="183" t="s">
        <v>339</v>
      </c>
      <c r="AJ19" s="183" t="s">
        <v>339</v>
      </c>
      <c r="AK19" s="183" t="s">
        <v>339</v>
      </c>
      <c r="AL19" s="183" t="s">
        <v>339</v>
      </c>
      <c r="AM19" s="192" t="s">
        <v>961</v>
      </c>
      <c r="AN19" s="183" t="s">
        <v>686</v>
      </c>
      <c r="AO19" s="183" t="s">
        <v>687</v>
      </c>
      <c r="AP19" s="183" t="s">
        <v>672</v>
      </c>
      <c r="AQ19" s="183" t="s">
        <v>676</v>
      </c>
      <c r="AR19" s="172" t="s">
        <v>461</v>
      </c>
      <c r="AS19" s="172" t="s">
        <v>804</v>
      </c>
      <c r="AT19" s="172" t="s">
        <v>462</v>
      </c>
      <c r="AU19" s="184">
        <v>43349</v>
      </c>
      <c r="AV19" s="185" t="s">
        <v>341</v>
      </c>
      <c r="AW19" s="186" t="s">
        <v>420</v>
      </c>
      <c r="AX19" s="187">
        <v>43592</v>
      </c>
      <c r="AY19" s="188" t="s">
        <v>384</v>
      </c>
      <c r="AZ19" s="189" t="s">
        <v>463</v>
      </c>
      <c r="BA19" s="187">
        <v>43776</v>
      </c>
      <c r="BB19" s="185" t="s">
        <v>439</v>
      </c>
      <c r="BC19" s="186" t="s">
        <v>464</v>
      </c>
      <c r="BD19" s="187">
        <v>43902</v>
      </c>
      <c r="BE19" s="188" t="s">
        <v>439</v>
      </c>
      <c r="BF19" s="189" t="s">
        <v>440</v>
      </c>
      <c r="BG19" s="187">
        <v>44112</v>
      </c>
      <c r="BH19" s="185" t="s">
        <v>421</v>
      </c>
      <c r="BI19" s="186" t="s">
        <v>465</v>
      </c>
      <c r="BJ19" s="187">
        <v>44168</v>
      </c>
      <c r="BK19" s="188" t="s">
        <v>349</v>
      </c>
      <c r="BL19" s="189" t="s">
        <v>441</v>
      </c>
      <c r="BM19" s="187">
        <v>44251</v>
      </c>
      <c r="BN19" s="185" t="s">
        <v>347</v>
      </c>
      <c r="BO19" s="186" t="s">
        <v>442</v>
      </c>
      <c r="BP19" s="187">
        <v>44533</v>
      </c>
      <c r="BQ19" s="188" t="s">
        <v>341</v>
      </c>
      <c r="BR19" s="189" t="s">
        <v>466</v>
      </c>
      <c r="BS19" s="187">
        <v>44898</v>
      </c>
      <c r="BT19" s="185" t="s">
        <v>341</v>
      </c>
      <c r="BU19" s="186" t="s">
        <v>688</v>
      </c>
      <c r="BV19" s="187" t="s">
        <v>355</v>
      </c>
      <c r="BW19" s="188" t="s">
        <v>356</v>
      </c>
      <c r="BX19" s="189" t="s">
        <v>355</v>
      </c>
      <c r="BY19" s="187" t="s">
        <v>355</v>
      </c>
      <c r="BZ19" s="185" t="s">
        <v>356</v>
      </c>
      <c r="CA19" s="186" t="s">
        <v>355</v>
      </c>
      <c r="CB19" s="187" t="s">
        <v>355</v>
      </c>
      <c r="CC19" s="188" t="s">
        <v>356</v>
      </c>
      <c r="CD19" s="190" t="s">
        <v>355</v>
      </c>
      <c r="CE19" s="191" t="str">
        <f>VLOOKUP(A19,Datos!$C$2:$AJ$25,34,0)</f>
        <v>Subdirección de Servicios Administrativos</v>
      </c>
      <c r="CF19" s="147">
        <f>COUNTBLANK(A19:CD19)</f>
        <v>6</v>
      </c>
      <c r="CG19" s="194" t="s">
        <v>259</v>
      </c>
      <c r="CH19" s="193"/>
      <c r="CI19" s="51" t="s">
        <v>877</v>
      </c>
      <c r="CJ19" s="51" t="s">
        <v>830</v>
      </c>
      <c r="CK19" s="51" t="s">
        <v>826</v>
      </c>
      <c r="CL19" s="51" t="s">
        <v>823</v>
      </c>
      <c r="CM19" s="51" t="s">
        <v>823</v>
      </c>
      <c r="CN19" s="51" t="s">
        <v>840</v>
      </c>
      <c r="CO19" s="51" t="s">
        <v>823</v>
      </c>
      <c r="CP19" s="51" t="s">
        <v>845</v>
      </c>
      <c r="CQ19" s="51"/>
      <c r="CR19" s="51" t="s">
        <v>845</v>
      </c>
      <c r="CS19" s="51" t="s">
        <v>852</v>
      </c>
      <c r="CT19" s="51" t="s">
        <v>845</v>
      </c>
      <c r="CU19" s="51" t="s">
        <v>845</v>
      </c>
      <c r="CV19" s="51" t="s">
        <v>845</v>
      </c>
      <c r="CW19" s="51" t="s">
        <v>845</v>
      </c>
      <c r="CX19" s="51" t="s">
        <v>862</v>
      </c>
      <c r="CY19" s="51" t="s">
        <v>845</v>
      </c>
      <c r="CZ19" s="51" t="s">
        <v>845</v>
      </c>
      <c r="DA19" s="51" t="s">
        <v>845</v>
      </c>
      <c r="DB19" s="51" t="s">
        <v>845</v>
      </c>
      <c r="DC19" s="51" t="s">
        <v>845</v>
      </c>
      <c r="DD19" s="51" t="s">
        <v>845</v>
      </c>
      <c r="DF19" s="169" t="str">
        <f>J19</f>
        <v>Corrupción</v>
      </c>
      <c r="DG19" s="254" t="str">
        <f>I19</f>
        <v>Posibilidad de afectación económica (o presupuestal) por inoportunidad en la información, debido a desvío de recursos físicos o económicos en por el escaso seguimiento y control de la información de los bienes de propiedad de la entidad, con el fin de obtener beneficios a nombre propio o de un tercero</v>
      </c>
      <c r="DH19" s="254"/>
      <c r="DI19" s="254"/>
      <c r="DJ19" s="254"/>
      <c r="DK19" s="254"/>
      <c r="DL19" s="254"/>
      <c r="DM19" s="254"/>
      <c r="DN19" s="169" t="str">
        <f>Y19</f>
        <v>Alto</v>
      </c>
      <c r="DO19" s="169" t="str">
        <f t="shared" si="0"/>
        <v>Alto</v>
      </c>
      <c r="DQ19" s="163" t="e">
        <f>SUM(LEN(#REF!)-LEN(SUBSTITUTE(#REF!,"- Preventivo","")))/LEN("- Preventivo")</f>
        <v>#REF!</v>
      </c>
      <c r="DR19" s="163" t="e">
        <f>SUMIFS($DQ$12:$DQ$31,$A$12:$A$31,A19)</f>
        <v>#REF!</v>
      </c>
      <c r="DS19" s="163" t="e">
        <f>SUM(LEN(#REF!)-LEN(SUBSTITUTE(#REF!,"- Detectivo","")))/LEN("- Detectivo")</f>
        <v>#REF!</v>
      </c>
      <c r="DT19" s="163" t="e">
        <f>SUMIFS($DS$12:$DS$31,$A$12:$A$31,A19)</f>
        <v>#REF!</v>
      </c>
      <c r="DU19" s="163" t="e">
        <f>SUM(LEN(#REF!)-LEN(SUBSTITUTE(#REF!,"- Correctivo","")))/LEN("- Correctivo")</f>
        <v>#REF!</v>
      </c>
      <c r="DV19" s="163" t="e">
        <f>SUMIFS($DU$12:$DU$31,$A$12:$A$31,A19)</f>
        <v>#REF!</v>
      </c>
      <c r="DW19" s="163" t="e">
        <f t="shared" si="1"/>
        <v>#REF!</v>
      </c>
      <c r="DX19" s="163" t="e">
        <f>SUMIFS($DW$12:$DW$31,$A$12:$A$31,A19)</f>
        <v>#REF!</v>
      </c>
      <c r="DY19" s="163" t="e">
        <f>SUM(LEN(#REF!)-LEN(SUBSTITUTE(#REF!,"- Documentado","")))/LEN("- Documentado")</f>
        <v>#REF!</v>
      </c>
      <c r="DZ19" s="163" t="e">
        <f>SUM(LEN(#REF!)-LEN(SUBSTITUTE(#REF!,"- Documentado","")))/LEN("- Documentado")</f>
        <v>#REF!</v>
      </c>
      <c r="EA19" s="163" t="e">
        <f>SUMIFS($DY$12:$DY$31,$A$12:$A$31,A19)+SUMIFS($DZ$12:$DZ$31,$A$12:$A$31,A19)</f>
        <v>#REF!</v>
      </c>
      <c r="EB19" s="163" t="e">
        <f>SUM(LEN(#REF!)-LEN(SUBSTITUTE(#REF!,"- Continua","")))/LEN("- Continua")</f>
        <v>#REF!</v>
      </c>
      <c r="EC19" s="163" t="e">
        <f>SUM(LEN(#REF!)-LEN(SUBSTITUTE(#REF!,"- Continua","")))/LEN("- Continua")</f>
        <v>#REF!</v>
      </c>
      <c r="ED19" s="163" t="e">
        <f>SUMIFS($EB$12:$EB$31,$A$12:$A$31,A19)+SUMIFS($EC$12:$EC$31,$A$12:$A$31,A19)</f>
        <v>#REF!</v>
      </c>
      <c r="EE19" s="163" t="e">
        <f>SUM(LEN(#REF!)-LEN(SUBSTITUTE(#REF!,"- Con registro","")))/LEN("- Con registro")</f>
        <v>#REF!</v>
      </c>
      <c r="EF19" s="163" t="e">
        <f>SUM(LEN(#REF!)-LEN(SUBSTITUTE(#REF!,"- Con registro","")))/LEN("- Con registro")</f>
        <v>#REF!</v>
      </c>
      <c r="EG19" s="163" t="e">
        <f>SUMIFS($EE$12:$EE$31,$A$12:$A$31,A19)+SUMIFS($EF$12:$EF$31,$A$12:$A$31,A19)</f>
        <v>#REF!</v>
      </c>
      <c r="EH19" s="168" t="e">
        <f t="shared" si="2"/>
        <v>#REF!</v>
      </c>
      <c r="EI19" s="168" t="e">
        <f t="shared" si="3"/>
        <v>#REF!</v>
      </c>
      <c r="EJ19" s="168" t="e">
        <f t="shared" si="4"/>
        <v>#REF!</v>
      </c>
      <c r="EK19" s="256" t="e">
        <f t="shared" si="5"/>
        <v>#REF!</v>
      </c>
      <c r="EL19" s="256"/>
      <c r="EM19" s="256"/>
      <c r="EN19" s="256"/>
      <c r="EO19" s="256"/>
      <c r="EP19" s="256"/>
      <c r="EQ19" s="256"/>
      <c r="ER19" s="256"/>
      <c r="ES19" s="256"/>
      <c r="ET19" s="256"/>
    </row>
    <row r="20" spans="1:150" ht="399.95" customHeight="1" x14ac:dyDescent="0.2">
      <c r="A20" s="171" t="s">
        <v>805</v>
      </c>
      <c r="B20" s="171" t="s">
        <v>689</v>
      </c>
      <c r="C20" s="172" t="s">
        <v>690</v>
      </c>
      <c r="D20" s="171" t="s">
        <v>802</v>
      </c>
      <c r="E20" s="173" t="s">
        <v>668</v>
      </c>
      <c r="F20" s="172" t="s">
        <v>691</v>
      </c>
      <c r="G20" s="173">
        <v>146</v>
      </c>
      <c r="H20" s="173" t="s">
        <v>906</v>
      </c>
      <c r="I20" s="174" t="s">
        <v>692</v>
      </c>
      <c r="J20" s="171" t="s">
        <v>63</v>
      </c>
      <c r="K20" s="171" t="s">
        <v>358</v>
      </c>
      <c r="L20" s="171" t="s">
        <v>78</v>
      </c>
      <c r="M20" s="172" t="s">
        <v>545</v>
      </c>
      <c r="N20" s="172" t="s">
        <v>546</v>
      </c>
      <c r="O20" s="172" t="s">
        <v>547</v>
      </c>
      <c r="P20" s="172" t="s">
        <v>366</v>
      </c>
      <c r="Q20" s="172" t="s">
        <v>338</v>
      </c>
      <c r="R20" s="172" t="s">
        <v>367</v>
      </c>
      <c r="S20" s="172" t="s">
        <v>816</v>
      </c>
      <c r="T20" s="172" t="s">
        <v>361</v>
      </c>
      <c r="U20" s="175" t="s">
        <v>324</v>
      </c>
      <c r="V20" s="176">
        <v>0.2</v>
      </c>
      <c r="W20" s="175" t="s">
        <v>77</v>
      </c>
      <c r="X20" s="176">
        <v>0.8</v>
      </c>
      <c r="Y20" s="67" t="s">
        <v>272</v>
      </c>
      <c r="Z20" s="172" t="s">
        <v>548</v>
      </c>
      <c r="AA20" s="175" t="s">
        <v>324</v>
      </c>
      <c r="AB20" s="178">
        <v>2.4695999999999999E-2</v>
      </c>
      <c r="AC20" s="175" t="s">
        <v>77</v>
      </c>
      <c r="AD20" s="178">
        <v>0.8</v>
      </c>
      <c r="AE20" s="67" t="s">
        <v>272</v>
      </c>
      <c r="AF20" s="172" t="s">
        <v>549</v>
      </c>
      <c r="AG20" s="171" t="s">
        <v>364</v>
      </c>
      <c r="AH20" s="192" t="s">
        <v>977</v>
      </c>
      <c r="AI20" s="192" t="s">
        <v>976</v>
      </c>
      <c r="AJ20" s="192" t="s">
        <v>975</v>
      </c>
      <c r="AK20" s="183" t="s">
        <v>974</v>
      </c>
      <c r="AL20" s="183" t="s">
        <v>973</v>
      </c>
      <c r="AM20" s="183" t="s">
        <v>340</v>
      </c>
      <c r="AN20" s="183" t="s">
        <v>340</v>
      </c>
      <c r="AO20" s="183" t="s">
        <v>340</v>
      </c>
      <c r="AP20" s="183" t="s">
        <v>340</v>
      </c>
      <c r="AQ20" s="183" t="s">
        <v>340</v>
      </c>
      <c r="AR20" s="172" t="s">
        <v>806</v>
      </c>
      <c r="AS20" s="172" t="s">
        <v>807</v>
      </c>
      <c r="AT20" s="172" t="s">
        <v>808</v>
      </c>
      <c r="AU20" s="184">
        <v>43592</v>
      </c>
      <c r="AV20" s="185" t="s">
        <v>341</v>
      </c>
      <c r="AW20" s="186" t="s">
        <v>525</v>
      </c>
      <c r="AX20" s="187">
        <v>43768</v>
      </c>
      <c r="AY20" s="188" t="s">
        <v>388</v>
      </c>
      <c r="AZ20" s="189" t="s">
        <v>550</v>
      </c>
      <c r="BA20" s="187">
        <v>43902</v>
      </c>
      <c r="BB20" s="185" t="s">
        <v>409</v>
      </c>
      <c r="BC20" s="186" t="s">
        <v>551</v>
      </c>
      <c r="BD20" s="187">
        <v>44071</v>
      </c>
      <c r="BE20" s="188" t="s">
        <v>352</v>
      </c>
      <c r="BF20" s="189" t="s">
        <v>552</v>
      </c>
      <c r="BG20" s="187">
        <v>44167</v>
      </c>
      <c r="BH20" s="185" t="s">
        <v>419</v>
      </c>
      <c r="BI20" s="186" t="s">
        <v>553</v>
      </c>
      <c r="BJ20" s="187">
        <v>44243</v>
      </c>
      <c r="BK20" s="188" t="s">
        <v>384</v>
      </c>
      <c r="BL20" s="189" t="s">
        <v>542</v>
      </c>
      <c r="BM20" s="187">
        <v>44316</v>
      </c>
      <c r="BN20" s="185" t="s">
        <v>349</v>
      </c>
      <c r="BO20" s="186" t="s">
        <v>544</v>
      </c>
      <c r="BP20" s="187">
        <v>44407</v>
      </c>
      <c r="BQ20" s="188" t="s">
        <v>384</v>
      </c>
      <c r="BR20" s="189" t="s">
        <v>543</v>
      </c>
      <c r="BS20" s="187">
        <v>44546</v>
      </c>
      <c r="BT20" s="185" t="s">
        <v>341</v>
      </c>
      <c r="BU20" s="186" t="s">
        <v>554</v>
      </c>
      <c r="BV20" s="187">
        <v>44802</v>
      </c>
      <c r="BW20" s="188" t="s">
        <v>349</v>
      </c>
      <c r="BX20" s="189" t="s">
        <v>626</v>
      </c>
      <c r="BY20" s="187">
        <v>44909</v>
      </c>
      <c r="BZ20" s="185" t="s">
        <v>371</v>
      </c>
      <c r="CA20" s="186" t="s">
        <v>693</v>
      </c>
      <c r="CB20" s="187" t="s">
        <v>355</v>
      </c>
      <c r="CC20" s="188" t="s">
        <v>356</v>
      </c>
      <c r="CD20" s="190" t="s">
        <v>355</v>
      </c>
      <c r="CE20" s="191" t="e">
        <f>VLOOKUP(A20,Datos!$C$2:$AJ$25,34,0)</f>
        <v>#N/A</v>
      </c>
      <c r="CF20" s="147">
        <f>COUNTBLANK(A20:CD20)</f>
        <v>2</v>
      </c>
      <c r="CG20" s="194" t="s">
        <v>259</v>
      </c>
      <c r="CH20" s="193" t="s">
        <v>885</v>
      </c>
      <c r="CI20" s="51" t="s">
        <v>877</v>
      </c>
      <c r="CJ20" s="51" t="s">
        <v>831</v>
      </c>
      <c r="CK20" s="51" t="s">
        <v>845</v>
      </c>
      <c r="CL20" s="51" t="s">
        <v>823</v>
      </c>
      <c r="CM20" s="51" t="s">
        <v>823</v>
      </c>
      <c r="CN20" s="51" t="s">
        <v>840</v>
      </c>
      <c r="CO20" s="51" t="s">
        <v>823</v>
      </c>
      <c r="CP20" s="51" t="s">
        <v>845</v>
      </c>
      <c r="CQ20" s="51"/>
      <c r="CR20" s="51" t="s">
        <v>845</v>
      </c>
      <c r="CS20" s="51" t="s">
        <v>852</v>
      </c>
      <c r="CT20" s="51" t="s">
        <v>845</v>
      </c>
      <c r="CU20" s="51" t="s">
        <v>845</v>
      </c>
      <c r="CV20" s="51" t="s">
        <v>845</v>
      </c>
      <c r="CW20" s="51" t="s">
        <v>845</v>
      </c>
      <c r="CX20" s="51" t="s">
        <v>863</v>
      </c>
      <c r="CY20" s="51" t="s">
        <v>845</v>
      </c>
      <c r="CZ20" s="51" t="s">
        <v>845</v>
      </c>
      <c r="DA20" s="51" t="s">
        <v>845</v>
      </c>
      <c r="DB20" s="51" t="s">
        <v>845</v>
      </c>
      <c r="DC20" s="51" t="s">
        <v>845</v>
      </c>
      <c r="DD20" s="51" t="s">
        <v>845</v>
      </c>
      <c r="DF20" s="169" t="str">
        <f>J20</f>
        <v>Corrupción</v>
      </c>
      <c r="DG20" s="254" t="str">
        <f>I20</f>
        <v>Posibilidad de afectación reputacional por pérdida de credibilidad y desconfianza en la administración de la caja menor, debido a desvío de recursos físicos o económicos en la legalización de la adquisición de bienes y servicios imprevistos, urgentes, imprescindibles e inaplazables para otorgarse beneficios propios o a terceros.</v>
      </c>
      <c r="DH20" s="254"/>
      <c r="DI20" s="254"/>
      <c r="DJ20" s="254"/>
      <c r="DK20" s="254"/>
      <c r="DL20" s="254"/>
      <c r="DM20" s="254"/>
      <c r="DN20" s="169" t="str">
        <f>Y20</f>
        <v>Alto</v>
      </c>
      <c r="DO20" s="169" t="str">
        <f t="shared" si="0"/>
        <v>Alto</v>
      </c>
      <c r="DQ20" s="163" t="e">
        <f>SUM(LEN(#REF!)-LEN(SUBSTITUTE(#REF!,"- Preventivo","")))/LEN("- Preventivo")</f>
        <v>#REF!</v>
      </c>
      <c r="DR20" s="163" t="e">
        <f>SUMIFS($DQ$12:$DQ$31,$A$12:$A$31,A20)</f>
        <v>#REF!</v>
      </c>
      <c r="DS20" s="163" t="e">
        <f>SUM(LEN(#REF!)-LEN(SUBSTITUTE(#REF!,"- Detectivo","")))/LEN("- Detectivo")</f>
        <v>#REF!</v>
      </c>
      <c r="DT20" s="163" t="e">
        <f>SUMIFS($DS$12:$DS$31,$A$12:$A$31,A20)</f>
        <v>#REF!</v>
      </c>
      <c r="DU20" s="163" t="e">
        <f>SUM(LEN(#REF!)-LEN(SUBSTITUTE(#REF!,"- Correctivo","")))/LEN("- Correctivo")</f>
        <v>#REF!</v>
      </c>
      <c r="DV20" s="163" t="e">
        <f>SUMIFS($DU$12:$DU$31,$A$12:$A$31,A20)</f>
        <v>#REF!</v>
      </c>
      <c r="DW20" s="163" t="e">
        <f t="shared" si="1"/>
        <v>#REF!</v>
      </c>
      <c r="DX20" s="163" t="e">
        <f>SUMIFS($DW$12:$DW$31,$A$12:$A$31,A20)</f>
        <v>#REF!</v>
      </c>
      <c r="DY20" s="163" t="e">
        <f>SUM(LEN(#REF!)-LEN(SUBSTITUTE(#REF!,"- Documentado","")))/LEN("- Documentado")</f>
        <v>#REF!</v>
      </c>
      <c r="DZ20" s="163" t="e">
        <f>SUM(LEN(#REF!)-LEN(SUBSTITUTE(#REF!,"- Documentado","")))/LEN("- Documentado")</f>
        <v>#REF!</v>
      </c>
      <c r="EA20" s="163" t="e">
        <f>SUMIFS($DY$12:$DY$31,$A$12:$A$31,A20)+SUMIFS($DZ$12:$DZ$31,$A$12:$A$31,A20)</f>
        <v>#REF!</v>
      </c>
      <c r="EB20" s="163" t="e">
        <f>SUM(LEN(#REF!)-LEN(SUBSTITUTE(#REF!,"- Continua","")))/LEN("- Continua")</f>
        <v>#REF!</v>
      </c>
      <c r="EC20" s="163" t="e">
        <f>SUM(LEN(#REF!)-LEN(SUBSTITUTE(#REF!,"- Continua","")))/LEN("- Continua")</f>
        <v>#REF!</v>
      </c>
      <c r="ED20" s="163" t="e">
        <f>SUMIFS($EB$12:$EB$31,$A$12:$A$31,A20)+SUMIFS($EC$12:$EC$31,$A$12:$A$31,A20)</f>
        <v>#REF!</v>
      </c>
      <c r="EE20" s="163" t="e">
        <f>SUM(LEN(#REF!)-LEN(SUBSTITUTE(#REF!,"- Con registro","")))/LEN("- Con registro")</f>
        <v>#REF!</v>
      </c>
      <c r="EF20" s="163" t="e">
        <f>SUM(LEN(#REF!)-LEN(SUBSTITUTE(#REF!,"- Con registro","")))/LEN("- Con registro")</f>
        <v>#REF!</v>
      </c>
      <c r="EG20" s="163" t="e">
        <f>SUMIFS($EE$12:$EE$31,$A$12:$A$31,A20)+SUMIFS($EF$12:$EF$31,$A$12:$A$31,A20)</f>
        <v>#REF!</v>
      </c>
      <c r="EH20" s="168" t="e">
        <f t="shared" si="2"/>
        <v>#REF!</v>
      </c>
      <c r="EI20" s="168" t="e">
        <f t="shared" si="3"/>
        <v>#REF!</v>
      </c>
      <c r="EJ20" s="168" t="e">
        <f t="shared" si="4"/>
        <v>#REF!</v>
      </c>
      <c r="EK20" s="256" t="e">
        <f t="shared" si="5"/>
        <v>#REF!</v>
      </c>
      <c r="EL20" s="256"/>
      <c r="EM20" s="256"/>
      <c r="EN20" s="256"/>
      <c r="EO20" s="256"/>
      <c r="EP20" s="256"/>
      <c r="EQ20" s="256"/>
      <c r="ER20" s="256"/>
      <c r="ES20" s="256"/>
      <c r="ET20" s="256"/>
    </row>
    <row r="21" spans="1:150" ht="399.95" customHeight="1" x14ac:dyDescent="0.2">
      <c r="A21" s="171" t="s">
        <v>805</v>
      </c>
      <c r="B21" s="171" t="s">
        <v>689</v>
      </c>
      <c r="C21" s="172" t="s">
        <v>690</v>
      </c>
      <c r="D21" s="171" t="s">
        <v>802</v>
      </c>
      <c r="E21" s="173" t="s">
        <v>668</v>
      </c>
      <c r="F21" s="172" t="s">
        <v>694</v>
      </c>
      <c r="G21" s="173">
        <v>147</v>
      </c>
      <c r="H21" s="173" t="s">
        <v>907</v>
      </c>
      <c r="I21" s="174" t="s">
        <v>695</v>
      </c>
      <c r="J21" s="171" t="s">
        <v>63</v>
      </c>
      <c r="K21" s="171" t="s">
        <v>358</v>
      </c>
      <c r="L21" s="171" t="s">
        <v>78</v>
      </c>
      <c r="M21" s="172" t="s">
        <v>696</v>
      </c>
      <c r="N21" s="172" t="s">
        <v>697</v>
      </c>
      <c r="O21" s="172" t="s">
        <v>698</v>
      </c>
      <c r="P21" s="172" t="s">
        <v>366</v>
      </c>
      <c r="Q21" s="172" t="s">
        <v>338</v>
      </c>
      <c r="R21" s="172" t="s">
        <v>367</v>
      </c>
      <c r="S21" s="172" t="s">
        <v>816</v>
      </c>
      <c r="T21" s="172" t="s">
        <v>361</v>
      </c>
      <c r="U21" s="175" t="s">
        <v>324</v>
      </c>
      <c r="V21" s="176">
        <v>0.2</v>
      </c>
      <c r="W21" s="175" t="s">
        <v>77</v>
      </c>
      <c r="X21" s="176">
        <v>0.8</v>
      </c>
      <c r="Y21" s="67" t="s">
        <v>272</v>
      </c>
      <c r="Z21" s="172" t="s">
        <v>556</v>
      </c>
      <c r="AA21" s="175" t="s">
        <v>324</v>
      </c>
      <c r="AB21" s="178">
        <v>8.3999999999999991E-2</v>
      </c>
      <c r="AC21" s="175" t="s">
        <v>77</v>
      </c>
      <c r="AD21" s="178">
        <v>0.8</v>
      </c>
      <c r="AE21" s="67" t="s">
        <v>272</v>
      </c>
      <c r="AF21" s="172" t="s">
        <v>406</v>
      </c>
      <c r="AG21" s="171" t="s">
        <v>364</v>
      </c>
      <c r="AH21" s="183" t="s">
        <v>339</v>
      </c>
      <c r="AI21" s="183" t="s">
        <v>339</v>
      </c>
      <c r="AJ21" s="183" t="s">
        <v>339</v>
      </c>
      <c r="AK21" s="183" t="s">
        <v>339</v>
      </c>
      <c r="AL21" s="183" t="s">
        <v>339</v>
      </c>
      <c r="AM21" s="192" t="s">
        <v>962</v>
      </c>
      <c r="AN21" s="183" t="s">
        <v>699</v>
      </c>
      <c r="AO21" s="183" t="s">
        <v>557</v>
      </c>
      <c r="AP21" s="183" t="s">
        <v>675</v>
      </c>
      <c r="AQ21" s="183" t="s">
        <v>700</v>
      </c>
      <c r="AR21" s="172" t="s">
        <v>809</v>
      </c>
      <c r="AS21" s="172" t="s">
        <v>810</v>
      </c>
      <c r="AT21" s="172" t="s">
        <v>811</v>
      </c>
      <c r="AU21" s="184">
        <v>43593</v>
      </c>
      <c r="AV21" s="185" t="s">
        <v>341</v>
      </c>
      <c r="AW21" s="186" t="s">
        <v>372</v>
      </c>
      <c r="AX21" s="187">
        <v>43783</v>
      </c>
      <c r="AY21" s="188" t="s">
        <v>341</v>
      </c>
      <c r="AZ21" s="189" t="s">
        <v>558</v>
      </c>
      <c r="BA21" s="187">
        <v>43914</v>
      </c>
      <c r="BB21" s="185" t="s">
        <v>409</v>
      </c>
      <c r="BC21" s="186" t="s">
        <v>701</v>
      </c>
      <c r="BD21" s="187">
        <v>44074</v>
      </c>
      <c r="BE21" s="188" t="s">
        <v>369</v>
      </c>
      <c r="BF21" s="189" t="s">
        <v>555</v>
      </c>
      <c r="BG21" s="187">
        <v>44909</v>
      </c>
      <c r="BH21" s="185" t="s">
        <v>495</v>
      </c>
      <c r="BI21" s="186" t="s">
        <v>702</v>
      </c>
      <c r="BJ21" s="187" t="s">
        <v>355</v>
      </c>
      <c r="BK21" s="188" t="s">
        <v>356</v>
      </c>
      <c r="BL21" s="189" t="s">
        <v>355</v>
      </c>
      <c r="BM21" s="187" t="s">
        <v>355</v>
      </c>
      <c r="BN21" s="185" t="s">
        <v>356</v>
      </c>
      <c r="BO21" s="186" t="s">
        <v>355</v>
      </c>
      <c r="BP21" s="187" t="s">
        <v>355</v>
      </c>
      <c r="BQ21" s="188" t="s">
        <v>356</v>
      </c>
      <c r="BR21" s="189" t="s">
        <v>355</v>
      </c>
      <c r="BS21" s="187" t="s">
        <v>355</v>
      </c>
      <c r="BT21" s="185" t="s">
        <v>356</v>
      </c>
      <c r="BU21" s="186" t="s">
        <v>355</v>
      </c>
      <c r="BV21" s="187" t="s">
        <v>355</v>
      </c>
      <c r="BW21" s="188" t="s">
        <v>356</v>
      </c>
      <c r="BX21" s="189" t="s">
        <v>355</v>
      </c>
      <c r="BY21" s="187" t="s">
        <v>355</v>
      </c>
      <c r="BZ21" s="185" t="s">
        <v>356</v>
      </c>
      <c r="CA21" s="186" t="s">
        <v>355</v>
      </c>
      <c r="CB21" s="187" t="s">
        <v>355</v>
      </c>
      <c r="CC21" s="188" t="s">
        <v>356</v>
      </c>
      <c r="CD21" s="190" t="s">
        <v>355</v>
      </c>
      <c r="CE21" s="191" t="e">
        <f>VLOOKUP(A21,Datos!$C$2:$AJ$25,34,0)</f>
        <v>#N/A</v>
      </c>
      <c r="CF21" s="147">
        <f>COUNTBLANK(A21:CD21)</f>
        <v>14</v>
      </c>
      <c r="CG21" s="194" t="s">
        <v>821</v>
      </c>
      <c r="CH21" s="193" t="s">
        <v>918</v>
      </c>
      <c r="CI21" s="51" t="s">
        <v>886</v>
      </c>
      <c r="CJ21" s="51" t="s">
        <v>831</v>
      </c>
      <c r="CK21" s="51" t="s">
        <v>826</v>
      </c>
      <c r="CL21" s="51" t="s">
        <v>823</v>
      </c>
      <c r="CM21" s="51" t="s">
        <v>823</v>
      </c>
      <c r="CN21" s="51" t="s">
        <v>840</v>
      </c>
      <c r="CO21" s="51" t="s">
        <v>823</v>
      </c>
      <c r="CP21" s="51" t="s">
        <v>845</v>
      </c>
      <c r="CQ21" s="51"/>
      <c r="CR21" s="51" t="s">
        <v>845</v>
      </c>
      <c r="CS21" s="51" t="s">
        <v>852</v>
      </c>
      <c r="CT21" s="51" t="s">
        <v>845</v>
      </c>
      <c r="CU21" s="51" t="s">
        <v>845</v>
      </c>
      <c r="CV21" s="51" t="s">
        <v>845</v>
      </c>
      <c r="CW21" s="51" t="s">
        <v>845</v>
      </c>
      <c r="CX21" s="51" t="s">
        <v>864</v>
      </c>
      <c r="CY21" s="51" t="s">
        <v>845</v>
      </c>
      <c r="CZ21" s="51" t="s">
        <v>845</v>
      </c>
      <c r="DA21" s="51" t="s">
        <v>845</v>
      </c>
      <c r="DB21" s="51" t="s">
        <v>845</v>
      </c>
      <c r="DC21" s="51" t="s">
        <v>845</v>
      </c>
      <c r="DD21" s="51" t="s">
        <v>845</v>
      </c>
      <c r="DF21" s="169" t="str">
        <f>J21</f>
        <v>Corrupción</v>
      </c>
      <c r="DG21" s="254" t="str">
        <f>I21</f>
        <v>Posibilidad de afectación reputacional por sanciones de ente de control o ente regulador, debido a uso indebido de información privilegiada durante el manejo de los documentos que se tramitan en la Subdirección de Gestión Documental con el fin de obtener beneficios propios o de terceros.</v>
      </c>
      <c r="DH21" s="254"/>
      <c r="DI21" s="254"/>
      <c r="DJ21" s="254"/>
      <c r="DK21" s="254"/>
      <c r="DL21" s="254"/>
      <c r="DM21" s="254"/>
      <c r="DN21" s="169" t="str">
        <f>Y21</f>
        <v>Alto</v>
      </c>
      <c r="DO21" s="169" t="str">
        <f t="shared" si="0"/>
        <v>Alto</v>
      </c>
      <c r="DQ21" s="163" t="e">
        <f>SUM(LEN(#REF!)-LEN(SUBSTITUTE(#REF!,"- Preventivo","")))/LEN("- Preventivo")</f>
        <v>#REF!</v>
      </c>
      <c r="DR21" s="163" t="e">
        <f>SUMIFS($DQ$12:$DQ$31,$A$12:$A$31,A21)</f>
        <v>#REF!</v>
      </c>
      <c r="DS21" s="163" t="e">
        <f>SUM(LEN(#REF!)-LEN(SUBSTITUTE(#REF!,"- Detectivo","")))/LEN("- Detectivo")</f>
        <v>#REF!</v>
      </c>
      <c r="DT21" s="163" t="e">
        <f>SUMIFS($DS$12:$DS$31,$A$12:$A$31,A21)</f>
        <v>#REF!</v>
      </c>
      <c r="DU21" s="163" t="e">
        <f>SUM(LEN(#REF!)-LEN(SUBSTITUTE(#REF!,"- Correctivo","")))/LEN("- Correctivo")</f>
        <v>#REF!</v>
      </c>
      <c r="DV21" s="163" t="e">
        <f>SUMIFS($DU$12:$DU$31,$A$12:$A$31,A21)</f>
        <v>#REF!</v>
      </c>
      <c r="DW21" s="163" t="e">
        <f t="shared" si="1"/>
        <v>#REF!</v>
      </c>
      <c r="DX21" s="163" t="e">
        <f>SUMIFS($DW$12:$DW$31,$A$12:$A$31,A21)</f>
        <v>#REF!</v>
      </c>
      <c r="DY21" s="163" t="e">
        <f>SUM(LEN(#REF!)-LEN(SUBSTITUTE(#REF!,"- Documentado","")))/LEN("- Documentado")</f>
        <v>#REF!</v>
      </c>
      <c r="DZ21" s="163" t="e">
        <f>SUM(LEN(#REF!)-LEN(SUBSTITUTE(#REF!,"- Documentado","")))/LEN("- Documentado")</f>
        <v>#REF!</v>
      </c>
      <c r="EA21" s="163" t="e">
        <f>SUMIFS($DY$12:$DY$31,$A$12:$A$31,A21)+SUMIFS($DZ$12:$DZ$31,$A$12:$A$31,A21)</f>
        <v>#REF!</v>
      </c>
      <c r="EB21" s="163" t="e">
        <f>SUM(LEN(#REF!)-LEN(SUBSTITUTE(#REF!,"- Continua","")))/LEN("- Continua")</f>
        <v>#REF!</v>
      </c>
      <c r="EC21" s="163" t="e">
        <f>SUM(LEN(#REF!)-LEN(SUBSTITUTE(#REF!,"- Continua","")))/LEN("- Continua")</f>
        <v>#REF!</v>
      </c>
      <c r="ED21" s="163" t="e">
        <f>SUMIFS($EB$12:$EB$31,$A$12:$A$31,A21)+SUMIFS($EC$12:$EC$31,$A$12:$A$31,A21)</f>
        <v>#REF!</v>
      </c>
      <c r="EE21" s="163" t="e">
        <f>SUM(LEN(#REF!)-LEN(SUBSTITUTE(#REF!,"- Con registro","")))/LEN("- Con registro")</f>
        <v>#REF!</v>
      </c>
      <c r="EF21" s="163" t="e">
        <f>SUM(LEN(#REF!)-LEN(SUBSTITUTE(#REF!,"- Con registro","")))/LEN("- Con registro")</f>
        <v>#REF!</v>
      </c>
      <c r="EG21" s="163" t="e">
        <f>SUMIFS($EE$12:$EE$31,$A$12:$A$31,A21)+SUMIFS($EF$12:$EF$31,$A$12:$A$31,A21)</f>
        <v>#REF!</v>
      </c>
      <c r="EH21" s="168" t="e">
        <f t="shared" si="2"/>
        <v>#REF!</v>
      </c>
      <c r="EI21" s="168" t="e">
        <f t="shared" si="3"/>
        <v>#REF!</v>
      </c>
      <c r="EJ21" s="168" t="e">
        <f t="shared" si="4"/>
        <v>#REF!</v>
      </c>
      <c r="EK21" s="256" t="e">
        <f t="shared" si="5"/>
        <v>#REF!</v>
      </c>
      <c r="EL21" s="256"/>
      <c r="EM21" s="256"/>
      <c r="EN21" s="256"/>
      <c r="EO21" s="256"/>
      <c r="EP21" s="256"/>
      <c r="EQ21" s="256"/>
      <c r="ER21" s="256"/>
      <c r="ES21" s="256"/>
      <c r="ET21" s="256"/>
    </row>
    <row r="22" spans="1:150" ht="399.95" customHeight="1" x14ac:dyDescent="0.2">
      <c r="A22" s="171" t="s">
        <v>703</v>
      </c>
      <c r="B22" s="171" t="s">
        <v>704</v>
      </c>
      <c r="C22" s="172" t="s">
        <v>705</v>
      </c>
      <c r="D22" s="171" t="s">
        <v>197</v>
      </c>
      <c r="E22" s="173" t="s">
        <v>668</v>
      </c>
      <c r="F22" s="172" t="s">
        <v>706</v>
      </c>
      <c r="G22" s="173">
        <v>154</v>
      </c>
      <c r="H22" s="173" t="s">
        <v>908</v>
      </c>
      <c r="I22" s="174" t="s">
        <v>560</v>
      </c>
      <c r="J22" s="171" t="s">
        <v>63</v>
      </c>
      <c r="K22" s="171" t="s">
        <v>358</v>
      </c>
      <c r="L22" s="171" t="s">
        <v>78</v>
      </c>
      <c r="M22" s="172" t="s">
        <v>561</v>
      </c>
      <c r="N22" s="172" t="s">
        <v>562</v>
      </c>
      <c r="O22" s="172" t="s">
        <v>563</v>
      </c>
      <c r="P22" s="172" t="s">
        <v>559</v>
      </c>
      <c r="Q22" s="172" t="s">
        <v>338</v>
      </c>
      <c r="R22" s="172" t="s">
        <v>360</v>
      </c>
      <c r="S22" s="172" t="s">
        <v>816</v>
      </c>
      <c r="T22" s="172" t="s">
        <v>361</v>
      </c>
      <c r="U22" s="175" t="s">
        <v>324</v>
      </c>
      <c r="V22" s="176">
        <v>0.2</v>
      </c>
      <c r="W22" s="175" t="s">
        <v>77</v>
      </c>
      <c r="X22" s="176">
        <v>0.8</v>
      </c>
      <c r="Y22" s="67" t="s">
        <v>272</v>
      </c>
      <c r="Z22" s="172" t="s">
        <v>564</v>
      </c>
      <c r="AA22" s="175" t="s">
        <v>324</v>
      </c>
      <c r="AB22" s="178">
        <v>2.1167999999999999E-2</v>
      </c>
      <c r="AC22" s="175" t="s">
        <v>77</v>
      </c>
      <c r="AD22" s="178">
        <v>0.8</v>
      </c>
      <c r="AE22" s="67" t="s">
        <v>272</v>
      </c>
      <c r="AF22" s="172" t="s">
        <v>565</v>
      </c>
      <c r="AG22" s="171" t="s">
        <v>364</v>
      </c>
      <c r="AH22" s="183" t="s">
        <v>339</v>
      </c>
      <c r="AI22" s="183" t="s">
        <v>339</v>
      </c>
      <c r="AJ22" s="183" t="s">
        <v>339</v>
      </c>
      <c r="AK22" s="183" t="s">
        <v>339</v>
      </c>
      <c r="AL22" s="183" t="s">
        <v>339</v>
      </c>
      <c r="AM22" s="192" t="s">
        <v>963</v>
      </c>
      <c r="AN22" s="183" t="s">
        <v>707</v>
      </c>
      <c r="AO22" s="183" t="s">
        <v>708</v>
      </c>
      <c r="AP22" s="183" t="s">
        <v>709</v>
      </c>
      <c r="AQ22" s="183" t="s">
        <v>710</v>
      </c>
      <c r="AR22" s="172" t="s">
        <v>711</v>
      </c>
      <c r="AS22" s="172" t="s">
        <v>712</v>
      </c>
      <c r="AT22" s="172" t="s">
        <v>713</v>
      </c>
      <c r="AU22" s="184">
        <v>43496</v>
      </c>
      <c r="AV22" s="185" t="s">
        <v>341</v>
      </c>
      <c r="AW22" s="186" t="s">
        <v>368</v>
      </c>
      <c r="AX22" s="187">
        <v>43594</v>
      </c>
      <c r="AY22" s="188" t="s">
        <v>417</v>
      </c>
      <c r="AZ22" s="189" t="s">
        <v>566</v>
      </c>
      <c r="BA22" s="187">
        <v>43769</v>
      </c>
      <c r="BB22" s="185" t="s">
        <v>369</v>
      </c>
      <c r="BC22" s="186" t="s">
        <v>567</v>
      </c>
      <c r="BD22" s="187">
        <v>43921</v>
      </c>
      <c r="BE22" s="188" t="s">
        <v>531</v>
      </c>
      <c r="BF22" s="189" t="s">
        <v>714</v>
      </c>
      <c r="BG22" s="187">
        <v>44025</v>
      </c>
      <c r="BH22" s="185" t="s">
        <v>347</v>
      </c>
      <c r="BI22" s="186" t="s">
        <v>568</v>
      </c>
      <c r="BJ22" s="187">
        <v>44534</v>
      </c>
      <c r="BK22" s="188" t="s">
        <v>384</v>
      </c>
      <c r="BL22" s="189" t="s">
        <v>569</v>
      </c>
      <c r="BM22" s="187">
        <v>44249</v>
      </c>
      <c r="BN22" s="185" t="s">
        <v>370</v>
      </c>
      <c r="BO22" s="186" t="s">
        <v>570</v>
      </c>
      <c r="BP22" s="187">
        <v>44302</v>
      </c>
      <c r="BQ22" s="188" t="s">
        <v>384</v>
      </c>
      <c r="BR22" s="189" t="s">
        <v>571</v>
      </c>
      <c r="BS22" s="187">
        <v>44543</v>
      </c>
      <c r="BT22" s="185" t="s">
        <v>341</v>
      </c>
      <c r="BU22" s="186" t="s">
        <v>572</v>
      </c>
      <c r="BV22" s="187">
        <v>44911</v>
      </c>
      <c r="BW22" s="188" t="s">
        <v>370</v>
      </c>
      <c r="BX22" s="189" t="s">
        <v>715</v>
      </c>
      <c r="BY22" s="187" t="s">
        <v>355</v>
      </c>
      <c r="BZ22" s="185" t="s">
        <v>356</v>
      </c>
      <c r="CA22" s="186" t="s">
        <v>355</v>
      </c>
      <c r="CB22" s="187" t="s">
        <v>355</v>
      </c>
      <c r="CC22" s="188" t="s">
        <v>356</v>
      </c>
      <c r="CD22" s="190" t="s">
        <v>355</v>
      </c>
      <c r="CE22" s="191" t="e">
        <f>VLOOKUP(A22,Datos!$C$2:$AJ$25,34,0)</f>
        <v>#N/A</v>
      </c>
      <c r="CF22" s="147">
        <f>COUNTBLANK(A22:CD22)</f>
        <v>4</v>
      </c>
      <c r="CG22" s="194" t="s">
        <v>247</v>
      </c>
      <c r="CH22" s="193" t="s">
        <v>883</v>
      </c>
      <c r="CI22" s="51" t="s">
        <v>884</v>
      </c>
      <c r="CJ22" s="51" t="s">
        <v>832</v>
      </c>
      <c r="CK22" s="51" t="s">
        <v>845</v>
      </c>
      <c r="CL22" s="51" t="s">
        <v>823</v>
      </c>
      <c r="CM22" s="51" t="s">
        <v>823</v>
      </c>
      <c r="CN22" s="51" t="s">
        <v>840</v>
      </c>
      <c r="CO22" s="51" t="s">
        <v>823</v>
      </c>
      <c r="CP22" s="51" t="s">
        <v>845</v>
      </c>
      <c r="CQ22" s="51"/>
      <c r="CR22" s="51" t="s">
        <v>845</v>
      </c>
      <c r="CS22" s="51" t="s">
        <v>852</v>
      </c>
      <c r="CT22" s="51" t="s">
        <v>845</v>
      </c>
      <c r="CU22" s="51" t="s">
        <v>845</v>
      </c>
      <c r="CV22" s="51" t="s">
        <v>845</v>
      </c>
      <c r="CW22" s="51" t="s">
        <v>845</v>
      </c>
      <c r="CX22" s="51" t="s">
        <v>865</v>
      </c>
      <c r="CY22" s="51" t="s">
        <v>845</v>
      </c>
      <c r="CZ22" s="51"/>
      <c r="DA22" s="51"/>
      <c r="DB22" s="51"/>
      <c r="DC22" s="51"/>
      <c r="DD22" s="51" t="s">
        <v>845</v>
      </c>
      <c r="DF22" s="169" t="str">
        <f>J22</f>
        <v>Corrupción</v>
      </c>
      <c r="DG22" s="254" t="str">
        <f>I22</f>
        <v>Posibilidad de afectación reputacional por perdida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v>
      </c>
      <c r="DH22" s="254"/>
      <c r="DI22" s="254"/>
      <c r="DJ22" s="254"/>
      <c r="DK22" s="254"/>
      <c r="DL22" s="254"/>
      <c r="DM22" s="254"/>
      <c r="DN22" s="169" t="str">
        <f>Y22</f>
        <v>Alto</v>
      </c>
      <c r="DO22" s="169" t="str">
        <f t="shared" si="0"/>
        <v>Alto</v>
      </c>
      <c r="DQ22" s="163" t="e">
        <f>SUM(LEN(#REF!)-LEN(SUBSTITUTE(#REF!,"- Preventivo","")))/LEN("- Preventivo")</f>
        <v>#REF!</v>
      </c>
      <c r="DR22" s="163" t="e">
        <f>SUMIFS($DQ$12:$DQ$31,$A$12:$A$31,A22)</f>
        <v>#REF!</v>
      </c>
      <c r="DS22" s="163" t="e">
        <f>SUM(LEN(#REF!)-LEN(SUBSTITUTE(#REF!,"- Detectivo","")))/LEN("- Detectivo")</f>
        <v>#REF!</v>
      </c>
      <c r="DT22" s="163" t="e">
        <f>SUMIFS($DS$12:$DS$31,$A$12:$A$31,A22)</f>
        <v>#REF!</v>
      </c>
      <c r="DU22" s="163" t="e">
        <f>SUM(LEN(#REF!)-LEN(SUBSTITUTE(#REF!,"- Correctivo","")))/LEN("- Correctivo")</f>
        <v>#REF!</v>
      </c>
      <c r="DV22" s="163" t="e">
        <f>SUMIFS($DU$12:$DU$31,$A$12:$A$31,A22)</f>
        <v>#REF!</v>
      </c>
      <c r="DW22" s="163" t="e">
        <f t="shared" si="1"/>
        <v>#REF!</v>
      </c>
      <c r="DX22" s="163" t="e">
        <f>SUMIFS($DW$12:$DW$31,$A$12:$A$31,A22)</f>
        <v>#REF!</v>
      </c>
      <c r="DY22" s="163" t="e">
        <f>SUM(LEN(#REF!)-LEN(SUBSTITUTE(#REF!,"- Documentado","")))/LEN("- Documentado")</f>
        <v>#REF!</v>
      </c>
      <c r="DZ22" s="163" t="e">
        <f>SUM(LEN(#REF!)-LEN(SUBSTITUTE(#REF!,"- Documentado","")))/LEN("- Documentado")</f>
        <v>#REF!</v>
      </c>
      <c r="EA22" s="163" t="e">
        <f>SUMIFS($DY$12:$DY$31,$A$12:$A$31,A22)+SUMIFS($DZ$12:$DZ$31,$A$12:$A$31,A22)</f>
        <v>#REF!</v>
      </c>
      <c r="EB22" s="163" t="e">
        <f>SUM(LEN(#REF!)-LEN(SUBSTITUTE(#REF!,"- Continua","")))/LEN("- Continua")</f>
        <v>#REF!</v>
      </c>
      <c r="EC22" s="163" t="e">
        <f>SUM(LEN(#REF!)-LEN(SUBSTITUTE(#REF!,"- Continua","")))/LEN("- Continua")</f>
        <v>#REF!</v>
      </c>
      <c r="ED22" s="163" t="e">
        <f>SUMIFS($EB$12:$EB$31,$A$12:$A$31,A22)+SUMIFS($EC$12:$EC$31,$A$12:$A$31,A22)</f>
        <v>#REF!</v>
      </c>
      <c r="EE22" s="163" t="e">
        <f>SUM(LEN(#REF!)-LEN(SUBSTITUTE(#REF!,"- Con registro","")))/LEN("- Con registro")</f>
        <v>#REF!</v>
      </c>
      <c r="EF22" s="163" t="e">
        <f>SUM(LEN(#REF!)-LEN(SUBSTITUTE(#REF!,"- Con registro","")))/LEN("- Con registro")</f>
        <v>#REF!</v>
      </c>
      <c r="EG22" s="163" t="e">
        <f>SUMIFS($EE$12:$EE$31,$A$12:$A$31,A22)+SUMIFS($EF$12:$EF$31,$A$12:$A$31,A22)</f>
        <v>#REF!</v>
      </c>
      <c r="EH22" s="168" t="e">
        <f t="shared" si="2"/>
        <v>#REF!</v>
      </c>
      <c r="EI22" s="168" t="e">
        <f t="shared" si="3"/>
        <v>#REF!</v>
      </c>
      <c r="EJ22" s="168" t="e">
        <f t="shared" si="4"/>
        <v>#REF!</v>
      </c>
      <c r="EK22" s="256" t="e">
        <f t="shared" si="5"/>
        <v>#REF!</v>
      </c>
      <c r="EL22" s="256"/>
      <c r="EM22" s="256"/>
      <c r="EN22" s="256"/>
      <c r="EO22" s="256"/>
      <c r="EP22" s="256"/>
      <c r="EQ22" s="256"/>
      <c r="ER22" s="256"/>
      <c r="ES22" s="256"/>
      <c r="ET22" s="256"/>
    </row>
    <row r="23" spans="1:150" ht="399.95" customHeight="1" x14ac:dyDescent="0.2">
      <c r="A23" s="171" t="s">
        <v>703</v>
      </c>
      <c r="B23" s="171" t="s">
        <v>704</v>
      </c>
      <c r="C23" s="172" t="s">
        <v>705</v>
      </c>
      <c r="D23" s="171" t="s">
        <v>197</v>
      </c>
      <c r="E23" s="173" t="s">
        <v>668</v>
      </c>
      <c r="F23" s="172" t="s">
        <v>716</v>
      </c>
      <c r="G23" s="173">
        <v>155</v>
      </c>
      <c r="H23" s="173" t="s">
        <v>909</v>
      </c>
      <c r="I23" s="174" t="s">
        <v>573</v>
      </c>
      <c r="J23" s="171" t="s">
        <v>63</v>
      </c>
      <c r="K23" s="171" t="s">
        <v>358</v>
      </c>
      <c r="L23" s="171" t="s">
        <v>78</v>
      </c>
      <c r="M23" s="172" t="s">
        <v>717</v>
      </c>
      <c r="N23" s="172" t="s">
        <v>562</v>
      </c>
      <c r="O23" s="172" t="s">
        <v>574</v>
      </c>
      <c r="P23" s="172" t="s">
        <v>559</v>
      </c>
      <c r="Q23" s="172" t="s">
        <v>338</v>
      </c>
      <c r="R23" s="172" t="s">
        <v>360</v>
      </c>
      <c r="S23" s="172" t="s">
        <v>816</v>
      </c>
      <c r="T23" s="172" t="s">
        <v>361</v>
      </c>
      <c r="U23" s="175" t="s">
        <v>324</v>
      </c>
      <c r="V23" s="176">
        <v>0.2</v>
      </c>
      <c r="W23" s="175" t="s">
        <v>77</v>
      </c>
      <c r="X23" s="176">
        <v>0.8</v>
      </c>
      <c r="Y23" s="67" t="s">
        <v>272</v>
      </c>
      <c r="Z23" s="172" t="s">
        <v>564</v>
      </c>
      <c r="AA23" s="175" t="s">
        <v>324</v>
      </c>
      <c r="AB23" s="178">
        <v>1.8143999999999997E-2</v>
      </c>
      <c r="AC23" s="175" t="s">
        <v>77</v>
      </c>
      <c r="AD23" s="178">
        <v>0.8</v>
      </c>
      <c r="AE23" s="67" t="s">
        <v>272</v>
      </c>
      <c r="AF23" s="172" t="s">
        <v>565</v>
      </c>
      <c r="AG23" s="171" t="s">
        <v>364</v>
      </c>
      <c r="AH23" s="183" t="s">
        <v>339</v>
      </c>
      <c r="AI23" s="183" t="s">
        <v>339</v>
      </c>
      <c r="AJ23" s="183" t="s">
        <v>339</v>
      </c>
      <c r="AK23" s="183" t="s">
        <v>339</v>
      </c>
      <c r="AL23" s="183" t="s">
        <v>339</v>
      </c>
      <c r="AM23" s="192" t="s">
        <v>964</v>
      </c>
      <c r="AN23" s="183" t="s">
        <v>718</v>
      </c>
      <c r="AO23" s="183" t="s">
        <v>719</v>
      </c>
      <c r="AP23" s="183" t="s">
        <v>720</v>
      </c>
      <c r="AQ23" s="183" t="s">
        <v>682</v>
      </c>
      <c r="AR23" s="172" t="s">
        <v>721</v>
      </c>
      <c r="AS23" s="172" t="s">
        <v>722</v>
      </c>
      <c r="AT23" s="172" t="s">
        <v>723</v>
      </c>
      <c r="AU23" s="184">
        <v>43496</v>
      </c>
      <c r="AV23" s="185" t="s">
        <v>341</v>
      </c>
      <c r="AW23" s="186" t="s">
        <v>368</v>
      </c>
      <c r="AX23" s="187">
        <v>43593</v>
      </c>
      <c r="AY23" s="188" t="s">
        <v>417</v>
      </c>
      <c r="AZ23" s="189" t="s">
        <v>575</v>
      </c>
      <c r="BA23" s="187">
        <v>43769</v>
      </c>
      <c r="BB23" s="185" t="s">
        <v>370</v>
      </c>
      <c r="BC23" s="186" t="s">
        <v>576</v>
      </c>
      <c r="BD23" s="187">
        <v>43921</v>
      </c>
      <c r="BE23" s="188" t="s">
        <v>531</v>
      </c>
      <c r="BF23" s="189" t="s">
        <v>577</v>
      </c>
      <c r="BG23" s="187">
        <v>44025</v>
      </c>
      <c r="BH23" s="185" t="s">
        <v>347</v>
      </c>
      <c r="BI23" s="186" t="s">
        <v>578</v>
      </c>
      <c r="BJ23" s="187">
        <v>44169</v>
      </c>
      <c r="BK23" s="188" t="s">
        <v>370</v>
      </c>
      <c r="BL23" s="189" t="s">
        <v>724</v>
      </c>
      <c r="BM23" s="187">
        <v>44249</v>
      </c>
      <c r="BN23" s="185" t="s">
        <v>370</v>
      </c>
      <c r="BO23" s="186" t="s">
        <v>579</v>
      </c>
      <c r="BP23" s="187">
        <v>44302</v>
      </c>
      <c r="BQ23" s="188" t="s">
        <v>384</v>
      </c>
      <c r="BR23" s="189" t="s">
        <v>580</v>
      </c>
      <c r="BS23" s="187">
        <v>44543</v>
      </c>
      <c r="BT23" s="185" t="s">
        <v>341</v>
      </c>
      <c r="BU23" s="186" t="s">
        <v>581</v>
      </c>
      <c r="BV23" s="187">
        <v>44909</v>
      </c>
      <c r="BW23" s="188" t="s">
        <v>370</v>
      </c>
      <c r="BX23" s="189" t="s">
        <v>725</v>
      </c>
      <c r="BY23" s="187">
        <v>44911</v>
      </c>
      <c r="BZ23" s="185" t="s">
        <v>370</v>
      </c>
      <c r="CA23" s="186" t="s">
        <v>726</v>
      </c>
      <c r="CB23" s="187" t="s">
        <v>355</v>
      </c>
      <c r="CC23" s="188" t="s">
        <v>356</v>
      </c>
      <c r="CD23" s="190" t="s">
        <v>355</v>
      </c>
      <c r="CE23" s="191" t="e">
        <f>VLOOKUP(A23,Datos!$C$2:$AJ$25,34,0)</f>
        <v>#N/A</v>
      </c>
      <c r="CF23" s="147">
        <f>COUNTBLANK(A23:CD23)</f>
        <v>2</v>
      </c>
      <c r="CG23" s="194" t="s">
        <v>247</v>
      </c>
      <c r="CH23" s="193" t="s">
        <v>883</v>
      </c>
      <c r="CI23" s="51" t="s">
        <v>884</v>
      </c>
      <c r="CJ23" s="51" t="s">
        <v>832</v>
      </c>
      <c r="CK23" s="51" t="s">
        <v>845</v>
      </c>
      <c r="CL23" s="51" t="s">
        <v>823</v>
      </c>
      <c r="CM23" s="51" t="s">
        <v>823</v>
      </c>
      <c r="CN23" s="51" t="s">
        <v>840</v>
      </c>
      <c r="CO23" s="51" t="s">
        <v>823</v>
      </c>
      <c r="CP23" s="51" t="s">
        <v>845</v>
      </c>
      <c r="CQ23" s="51"/>
      <c r="CR23" s="51" t="s">
        <v>845</v>
      </c>
      <c r="CS23" s="51" t="s">
        <v>852</v>
      </c>
      <c r="CT23" s="51" t="s">
        <v>845</v>
      </c>
      <c r="CU23" s="51" t="s">
        <v>845</v>
      </c>
      <c r="CV23" s="51" t="s">
        <v>845</v>
      </c>
      <c r="CW23" s="51" t="s">
        <v>845</v>
      </c>
      <c r="CX23" s="51" t="s">
        <v>866</v>
      </c>
      <c r="CY23" s="51" t="s">
        <v>845</v>
      </c>
      <c r="CZ23" s="51"/>
      <c r="DA23" s="51"/>
      <c r="DB23" s="51"/>
      <c r="DC23" s="51"/>
      <c r="DD23" s="51" t="s">
        <v>845</v>
      </c>
      <c r="DF23" s="169" t="str">
        <f>J23</f>
        <v>Corrupción</v>
      </c>
      <c r="DG23" s="254" t="str">
        <f>I23</f>
        <v xml:space="preserve">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v>
      </c>
      <c r="DH23" s="254"/>
      <c r="DI23" s="254"/>
      <c r="DJ23" s="254"/>
      <c r="DK23" s="254"/>
      <c r="DL23" s="254"/>
      <c r="DM23" s="254"/>
      <c r="DN23" s="169" t="str">
        <f>Y23</f>
        <v>Alto</v>
      </c>
      <c r="DO23" s="169" t="str">
        <f t="shared" si="0"/>
        <v>Alto</v>
      </c>
      <c r="DQ23" s="163" t="e">
        <f>SUM(LEN(#REF!)-LEN(SUBSTITUTE(#REF!,"- Preventivo","")))/LEN("- Preventivo")</f>
        <v>#REF!</v>
      </c>
      <c r="DR23" s="163" t="e">
        <f>SUMIFS($DQ$12:$DQ$31,$A$12:$A$31,A23)</f>
        <v>#REF!</v>
      </c>
      <c r="DS23" s="163" t="e">
        <f>SUM(LEN(#REF!)-LEN(SUBSTITUTE(#REF!,"- Detectivo","")))/LEN("- Detectivo")</f>
        <v>#REF!</v>
      </c>
      <c r="DT23" s="163" t="e">
        <f>SUMIFS($DS$12:$DS$31,$A$12:$A$31,A23)</f>
        <v>#REF!</v>
      </c>
      <c r="DU23" s="163" t="e">
        <f>SUM(LEN(#REF!)-LEN(SUBSTITUTE(#REF!,"- Correctivo","")))/LEN("- Correctivo")</f>
        <v>#REF!</v>
      </c>
      <c r="DV23" s="163" t="e">
        <f>SUMIFS($DU$12:$DU$31,$A$12:$A$31,A23)</f>
        <v>#REF!</v>
      </c>
      <c r="DW23" s="163" t="e">
        <f t="shared" si="1"/>
        <v>#REF!</v>
      </c>
      <c r="DX23" s="163" t="e">
        <f>SUMIFS($DW$12:$DW$31,$A$12:$A$31,A23)</f>
        <v>#REF!</v>
      </c>
      <c r="DY23" s="163" t="e">
        <f>SUM(LEN(#REF!)-LEN(SUBSTITUTE(#REF!,"- Documentado","")))/LEN("- Documentado")</f>
        <v>#REF!</v>
      </c>
      <c r="DZ23" s="163" t="e">
        <f>SUM(LEN(#REF!)-LEN(SUBSTITUTE(#REF!,"- Documentado","")))/LEN("- Documentado")</f>
        <v>#REF!</v>
      </c>
      <c r="EA23" s="163" t="e">
        <f>SUMIFS($DY$12:$DY$31,$A$12:$A$31,A23)+SUMIFS($DZ$12:$DZ$31,$A$12:$A$31,A23)</f>
        <v>#REF!</v>
      </c>
      <c r="EB23" s="163" t="e">
        <f>SUM(LEN(#REF!)-LEN(SUBSTITUTE(#REF!,"- Continua","")))/LEN("- Continua")</f>
        <v>#REF!</v>
      </c>
      <c r="EC23" s="163" t="e">
        <f>SUM(LEN(#REF!)-LEN(SUBSTITUTE(#REF!,"- Continua","")))/LEN("- Continua")</f>
        <v>#REF!</v>
      </c>
      <c r="ED23" s="163" t="e">
        <f>SUMIFS($EB$12:$EB$31,$A$12:$A$31,A23)+SUMIFS($EC$12:$EC$31,$A$12:$A$31,A23)</f>
        <v>#REF!</v>
      </c>
      <c r="EE23" s="163" t="e">
        <f>SUM(LEN(#REF!)-LEN(SUBSTITUTE(#REF!,"- Con registro","")))/LEN("- Con registro")</f>
        <v>#REF!</v>
      </c>
      <c r="EF23" s="163" t="e">
        <f>SUM(LEN(#REF!)-LEN(SUBSTITUTE(#REF!,"- Con registro","")))/LEN("- Con registro")</f>
        <v>#REF!</v>
      </c>
      <c r="EG23" s="163" t="e">
        <f>SUMIFS($EE$12:$EE$31,$A$12:$A$31,A23)+SUMIFS($EF$12:$EF$31,$A$12:$A$31,A23)</f>
        <v>#REF!</v>
      </c>
      <c r="EH23" s="168" t="e">
        <f t="shared" si="2"/>
        <v>#REF!</v>
      </c>
      <c r="EI23" s="168" t="e">
        <f t="shared" si="3"/>
        <v>#REF!</v>
      </c>
      <c r="EJ23" s="168" t="e">
        <f t="shared" si="4"/>
        <v>#REF!</v>
      </c>
      <c r="EK23" s="256" t="e">
        <f t="shared" si="5"/>
        <v>#REF!</v>
      </c>
      <c r="EL23" s="256"/>
      <c r="EM23" s="256"/>
      <c r="EN23" s="256"/>
      <c r="EO23" s="256"/>
      <c r="EP23" s="256"/>
      <c r="EQ23" s="256"/>
      <c r="ER23" s="256"/>
      <c r="ES23" s="256"/>
      <c r="ET23" s="256"/>
    </row>
    <row r="24" spans="1:150" ht="399.95" customHeight="1" x14ac:dyDescent="0.2">
      <c r="A24" s="171" t="s">
        <v>703</v>
      </c>
      <c r="B24" s="171" t="s">
        <v>704</v>
      </c>
      <c r="C24" s="172" t="s">
        <v>705</v>
      </c>
      <c r="D24" s="171" t="s">
        <v>197</v>
      </c>
      <c r="E24" s="173" t="s">
        <v>668</v>
      </c>
      <c r="F24" s="172" t="s">
        <v>727</v>
      </c>
      <c r="G24" s="173">
        <v>156</v>
      </c>
      <c r="H24" s="173" t="s">
        <v>910</v>
      </c>
      <c r="I24" s="174" t="s">
        <v>539</v>
      </c>
      <c r="J24" s="171" t="s">
        <v>63</v>
      </c>
      <c r="K24" s="171" t="s">
        <v>358</v>
      </c>
      <c r="L24" s="171" t="s">
        <v>78</v>
      </c>
      <c r="M24" s="172" t="s">
        <v>728</v>
      </c>
      <c r="N24" s="172" t="s">
        <v>359</v>
      </c>
      <c r="O24" s="172" t="s">
        <v>729</v>
      </c>
      <c r="P24" s="172" t="s">
        <v>366</v>
      </c>
      <c r="Q24" s="172" t="s">
        <v>338</v>
      </c>
      <c r="R24" s="172" t="s">
        <v>360</v>
      </c>
      <c r="S24" s="172" t="s">
        <v>816</v>
      </c>
      <c r="T24" s="172" t="s">
        <v>361</v>
      </c>
      <c r="U24" s="175" t="s">
        <v>324</v>
      </c>
      <c r="V24" s="176">
        <v>0.2</v>
      </c>
      <c r="W24" s="175" t="s">
        <v>77</v>
      </c>
      <c r="X24" s="176">
        <v>0.8</v>
      </c>
      <c r="Y24" s="67" t="s">
        <v>272</v>
      </c>
      <c r="Z24" s="172" t="s">
        <v>405</v>
      </c>
      <c r="AA24" s="175" t="s">
        <v>324</v>
      </c>
      <c r="AB24" s="178">
        <v>5.8799999999999991E-2</v>
      </c>
      <c r="AC24" s="175" t="s">
        <v>77</v>
      </c>
      <c r="AD24" s="178">
        <v>0.8</v>
      </c>
      <c r="AE24" s="67" t="s">
        <v>272</v>
      </c>
      <c r="AF24" s="172" t="s">
        <v>540</v>
      </c>
      <c r="AG24" s="171" t="s">
        <v>364</v>
      </c>
      <c r="AH24" s="183" t="s">
        <v>339</v>
      </c>
      <c r="AI24" s="183" t="s">
        <v>339</v>
      </c>
      <c r="AJ24" s="183" t="s">
        <v>339</v>
      </c>
      <c r="AK24" s="183" t="s">
        <v>339</v>
      </c>
      <c r="AL24" s="183" t="s">
        <v>339</v>
      </c>
      <c r="AM24" s="192" t="s">
        <v>965</v>
      </c>
      <c r="AN24" s="183" t="s">
        <v>730</v>
      </c>
      <c r="AO24" s="183" t="s">
        <v>731</v>
      </c>
      <c r="AP24" s="183" t="s">
        <v>720</v>
      </c>
      <c r="AQ24" s="183" t="s">
        <v>732</v>
      </c>
      <c r="AR24" s="172" t="s">
        <v>733</v>
      </c>
      <c r="AS24" s="172" t="s">
        <v>734</v>
      </c>
      <c r="AT24" s="172" t="s">
        <v>735</v>
      </c>
      <c r="AU24" s="184">
        <v>44547</v>
      </c>
      <c r="AV24" s="185" t="s">
        <v>341</v>
      </c>
      <c r="AW24" s="186" t="s">
        <v>525</v>
      </c>
      <c r="AX24" s="187">
        <v>44600</v>
      </c>
      <c r="AY24" s="188" t="s">
        <v>384</v>
      </c>
      <c r="AZ24" s="189" t="s">
        <v>541</v>
      </c>
      <c r="BA24" s="187">
        <v>44911</v>
      </c>
      <c r="BB24" s="185" t="s">
        <v>418</v>
      </c>
      <c r="BC24" s="186" t="s">
        <v>736</v>
      </c>
      <c r="BD24" s="187">
        <v>45035</v>
      </c>
      <c r="BE24" s="188" t="s">
        <v>981</v>
      </c>
      <c r="BF24" s="189" t="s">
        <v>980</v>
      </c>
      <c r="BG24" s="187" t="s">
        <v>355</v>
      </c>
      <c r="BH24" s="185" t="s">
        <v>356</v>
      </c>
      <c r="BI24" s="186" t="s">
        <v>355</v>
      </c>
      <c r="BJ24" s="187" t="s">
        <v>355</v>
      </c>
      <c r="BK24" s="188" t="s">
        <v>356</v>
      </c>
      <c r="BL24" s="189" t="s">
        <v>355</v>
      </c>
      <c r="BM24" s="187" t="s">
        <v>355</v>
      </c>
      <c r="BN24" s="185" t="s">
        <v>356</v>
      </c>
      <c r="BO24" s="186" t="s">
        <v>355</v>
      </c>
      <c r="BP24" s="187" t="s">
        <v>355</v>
      </c>
      <c r="BQ24" s="188" t="s">
        <v>356</v>
      </c>
      <c r="BR24" s="189" t="s">
        <v>355</v>
      </c>
      <c r="BS24" s="187" t="s">
        <v>355</v>
      </c>
      <c r="BT24" s="185" t="s">
        <v>356</v>
      </c>
      <c r="BU24" s="186" t="s">
        <v>355</v>
      </c>
      <c r="BV24" s="187" t="s">
        <v>355</v>
      </c>
      <c r="BW24" s="188" t="s">
        <v>356</v>
      </c>
      <c r="BX24" s="189" t="s">
        <v>355</v>
      </c>
      <c r="BY24" s="187" t="s">
        <v>355</v>
      </c>
      <c r="BZ24" s="185" t="s">
        <v>356</v>
      </c>
      <c r="CA24" s="186" t="s">
        <v>355</v>
      </c>
      <c r="CB24" s="187" t="s">
        <v>355</v>
      </c>
      <c r="CC24" s="188" t="s">
        <v>356</v>
      </c>
      <c r="CD24" s="190" t="s">
        <v>355</v>
      </c>
      <c r="CE24" s="191" t="e">
        <f>VLOOKUP(A24,Datos!$C$2:$AJ$25,34,0)</f>
        <v>#N/A</v>
      </c>
      <c r="CF24" s="147">
        <f>COUNTBLANK(A24:CD24)</f>
        <v>16</v>
      </c>
      <c r="CG24" s="194" t="s">
        <v>247</v>
      </c>
      <c r="CH24" s="193" t="s">
        <v>883</v>
      </c>
      <c r="CI24" s="51" t="s">
        <v>884</v>
      </c>
      <c r="CJ24" s="51" t="s">
        <v>832</v>
      </c>
      <c r="CK24" s="51" t="s">
        <v>845</v>
      </c>
      <c r="CL24" s="51" t="s">
        <v>823</v>
      </c>
      <c r="CM24" s="51" t="s">
        <v>823</v>
      </c>
      <c r="CN24" s="51" t="s">
        <v>840</v>
      </c>
      <c r="CO24" s="51" t="s">
        <v>823</v>
      </c>
      <c r="CP24" s="51" t="s">
        <v>845</v>
      </c>
      <c r="CQ24" s="51"/>
      <c r="CR24" s="51" t="s">
        <v>845</v>
      </c>
      <c r="CS24" s="51" t="s">
        <v>852</v>
      </c>
      <c r="CT24" s="51" t="s">
        <v>845</v>
      </c>
      <c r="CU24" s="51" t="s">
        <v>845</v>
      </c>
      <c r="CV24" s="51" t="s">
        <v>845</v>
      </c>
      <c r="CW24" s="51" t="s">
        <v>845</v>
      </c>
      <c r="CX24" s="51" t="s">
        <v>867</v>
      </c>
      <c r="CY24" s="51" t="s">
        <v>845</v>
      </c>
      <c r="CZ24" s="51"/>
      <c r="DA24" s="51"/>
      <c r="DB24" s="51"/>
      <c r="DC24" s="51"/>
      <c r="DD24" s="51" t="s">
        <v>845</v>
      </c>
      <c r="DF24" s="169" t="str">
        <f>J24</f>
        <v>Corrupción</v>
      </c>
      <c r="DG24" s="254" t="str">
        <f>I24</f>
        <v>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v>
      </c>
      <c r="DH24" s="254"/>
      <c r="DI24" s="254"/>
      <c r="DJ24" s="254"/>
      <c r="DK24" s="254"/>
      <c r="DL24" s="254"/>
      <c r="DM24" s="254"/>
      <c r="DN24" s="169" t="str">
        <f>Y24</f>
        <v>Alto</v>
      </c>
      <c r="DO24" s="169" t="str">
        <f t="shared" si="0"/>
        <v>Alto</v>
      </c>
      <c r="DQ24" s="163" t="e">
        <f>SUM(LEN(#REF!)-LEN(SUBSTITUTE(#REF!,"- Preventivo","")))/LEN("- Preventivo")</f>
        <v>#REF!</v>
      </c>
      <c r="DR24" s="163" t="e">
        <f>SUMIFS($DQ$12:$DQ$31,$A$12:$A$31,A24)</f>
        <v>#REF!</v>
      </c>
      <c r="DS24" s="163" t="e">
        <f>SUM(LEN(#REF!)-LEN(SUBSTITUTE(#REF!,"- Detectivo","")))/LEN("- Detectivo")</f>
        <v>#REF!</v>
      </c>
      <c r="DT24" s="163" t="e">
        <f>SUMIFS($DS$12:$DS$31,$A$12:$A$31,A24)</f>
        <v>#REF!</v>
      </c>
      <c r="DU24" s="163" t="e">
        <f>SUM(LEN(#REF!)-LEN(SUBSTITUTE(#REF!,"- Correctivo","")))/LEN("- Correctivo")</f>
        <v>#REF!</v>
      </c>
      <c r="DV24" s="163" t="e">
        <f>SUMIFS($DU$12:$DU$31,$A$12:$A$31,A24)</f>
        <v>#REF!</v>
      </c>
      <c r="DW24" s="163" t="e">
        <f t="shared" si="1"/>
        <v>#REF!</v>
      </c>
      <c r="DX24" s="163" t="e">
        <f>SUMIFS($DW$12:$DW$31,$A$12:$A$31,A24)</f>
        <v>#REF!</v>
      </c>
      <c r="DY24" s="163" t="e">
        <f>SUM(LEN(#REF!)-LEN(SUBSTITUTE(#REF!,"- Documentado","")))/LEN("- Documentado")</f>
        <v>#REF!</v>
      </c>
      <c r="DZ24" s="163" t="e">
        <f>SUM(LEN(#REF!)-LEN(SUBSTITUTE(#REF!,"- Documentado","")))/LEN("- Documentado")</f>
        <v>#REF!</v>
      </c>
      <c r="EA24" s="163" t="e">
        <f>SUMIFS($DY$12:$DY$31,$A$12:$A$31,A24)+SUMIFS($DZ$12:$DZ$31,$A$12:$A$31,A24)</f>
        <v>#REF!</v>
      </c>
      <c r="EB24" s="163" t="e">
        <f>SUM(LEN(#REF!)-LEN(SUBSTITUTE(#REF!,"- Continua","")))/LEN("- Continua")</f>
        <v>#REF!</v>
      </c>
      <c r="EC24" s="163" t="e">
        <f>SUM(LEN(#REF!)-LEN(SUBSTITUTE(#REF!,"- Continua","")))/LEN("- Continua")</f>
        <v>#REF!</v>
      </c>
      <c r="ED24" s="163" t="e">
        <f>SUMIFS($EB$12:$EB$31,$A$12:$A$31,A24)+SUMIFS($EC$12:$EC$31,$A$12:$A$31,A24)</f>
        <v>#REF!</v>
      </c>
      <c r="EE24" s="163" t="e">
        <f>SUM(LEN(#REF!)-LEN(SUBSTITUTE(#REF!,"- Con registro","")))/LEN("- Con registro")</f>
        <v>#REF!</v>
      </c>
      <c r="EF24" s="163" t="e">
        <f>SUM(LEN(#REF!)-LEN(SUBSTITUTE(#REF!,"- Con registro","")))/LEN("- Con registro")</f>
        <v>#REF!</v>
      </c>
      <c r="EG24" s="163" t="e">
        <f>SUMIFS($EE$12:$EE$31,$A$12:$A$31,A24)+SUMIFS($EF$12:$EF$31,$A$12:$A$31,A24)</f>
        <v>#REF!</v>
      </c>
      <c r="EH24" s="168" t="e">
        <f t="shared" si="2"/>
        <v>#REF!</v>
      </c>
      <c r="EI24" s="168" t="e">
        <f t="shared" si="3"/>
        <v>#REF!</v>
      </c>
      <c r="EJ24" s="168" t="e">
        <f t="shared" si="4"/>
        <v>#REF!</v>
      </c>
      <c r="EK24" s="256" t="e">
        <f t="shared" si="5"/>
        <v>#REF!</v>
      </c>
      <c r="EL24" s="256"/>
      <c r="EM24" s="256"/>
      <c r="EN24" s="256"/>
      <c r="EO24" s="256"/>
      <c r="EP24" s="256"/>
      <c r="EQ24" s="256"/>
      <c r="ER24" s="256"/>
      <c r="ES24" s="256"/>
      <c r="ET24" s="256"/>
    </row>
    <row r="25" spans="1:150" ht="399.95" customHeight="1" x14ac:dyDescent="0.2">
      <c r="A25" s="171" t="s">
        <v>276</v>
      </c>
      <c r="B25" s="171" t="s">
        <v>737</v>
      </c>
      <c r="C25" s="172" t="s">
        <v>738</v>
      </c>
      <c r="D25" s="171" t="s">
        <v>739</v>
      </c>
      <c r="E25" s="173" t="s">
        <v>668</v>
      </c>
      <c r="F25" s="172" t="s">
        <v>849</v>
      </c>
      <c r="G25" s="173">
        <v>169</v>
      </c>
      <c r="H25" s="173" t="s">
        <v>911</v>
      </c>
      <c r="I25" s="174" t="s">
        <v>584</v>
      </c>
      <c r="J25" s="171" t="s">
        <v>63</v>
      </c>
      <c r="K25" s="171" t="s">
        <v>365</v>
      </c>
      <c r="L25" s="171" t="s">
        <v>78</v>
      </c>
      <c r="M25" s="172" t="s">
        <v>585</v>
      </c>
      <c r="N25" s="172" t="s">
        <v>586</v>
      </c>
      <c r="O25" s="172" t="s">
        <v>587</v>
      </c>
      <c r="P25" s="172" t="s">
        <v>740</v>
      </c>
      <c r="Q25" s="172" t="s">
        <v>338</v>
      </c>
      <c r="R25" s="172" t="s">
        <v>588</v>
      </c>
      <c r="S25" s="172" t="s">
        <v>816</v>
      </c>
      <c r="T25" s="172" t="s">
        <v>361</v>
      </c>
      <c r="U25" s="175" t="s">
        <v>324</v>
      </c>
      <c r="V25" s="176">
        <v>0.2</v>
      </c>
      <c r="W25" s="175" t="s">
        <v>51</v>
      </c>
      <c r="X25" s="176">
        <v>1</v>
      </c>
      <c r="Y25" s="67" t="s">
        <v>273</v>
      </c>
      <c r="Z25" s="172" t="s">
        <v>589</v>
      </c>
      <c r="AA25" s="175" t="s">
        <v>324</v>
      </c>
      <c r="AB25" s="178">
        <v>1.2700799999999998E-2</v>
      </c>
      <c r="AC25" s="175" t="s">
        <v>51</v>
      </c>
      <c r="AD25" s="178">
        <v>1</v>
      </c>
      <c r="AE25" s="67" t="s">
        <v>273</v>
      </c>
      <c r="AF25" s="172" t="s">
        <v>507</v>
      </c>
      <c r="AG25" s="171" t="s">
        <v>364</v>
      </c>
      <c r="AH25" s="183" t="s">
        <v>339</v>
      </c>
      <c r="AI25" s="183" t="s">
        <v>339</v>
      </c>
      <c r="AJ25" s="183" t="s">
        <v>339</v>
      </c>
      <c r="AK25" s="183" t="s">
        <v>339</v>
      </c>
      <c r="AL25" s="183" t="s">
        <v>339</v>
      </c>
      <c r="AM25" s="192" t="s">
        <v>966</v>
      </c>
      <c r="AN25" s="183" t="s">
        <v>741</v>
      </c>
      <c r="AO25" s="183" t="s">
        <v>742</v>
      </c>
      <c r="AP25" s="183" t="s">
        <v>675</v>
      </c>
      <c r="AQ25" s="183" t="s">
        <v>743</v>
      </c>
      <c r="AR25" s="172" t="s">
        <v>590</v>
      </c>
      <c r="AS25" s="172" t="s">
        <v>744</v>
      </c>
      <c r="AT25" s="172" t="s">
        <v>591</v>
      </c>
      <c r="AU25" s="184">
        <v>44013</v>
      </c>
      <c r="AV25" s="185" t="s">
        <v>341</v>
      </c>
      <c r="AW25" s="186" t="s">
        <v>592</v>
      </c>
      <c r="AX25" s="187">
        <v>44167</v>
      </c>
      <c r="AY25" s="188" t="s">
        <v>419</v>
      </c>
      <c r="AZ25" s="189" t="s">
        <v>593</v>
      </c>
      <c r="BA25" s="187">
        <v>44245</v>
      </c>
      <c r="BB25" s="185" t="s">
        <v>371</v>
      </c>
      <c r="BC25" s="186" t="s">
        <v>594</v>
      </c>
      <c r="BD25" s="187">
        <v>44319</v>
      </c>
      <c r="BE25" s="188" t="s">
        <v>384</v>
      </c>
      <c r="BF25" s="189" t="s">
        <v>595</v>
      </c>
      <c r="BG25" s="187">
        <v>44392</v>
      </c>
      <c r="BH25" s="185" t="s">
        <v>384</v>
      </c>
      <c r="BI25" s="186" t="s">
        <v>595</v>
      </c>
      <c r="BJ25" s="187">
        <v>44449</v>
      </c>
      <c r="BK25" s="188" t="s">
        <v>583</v>
      </c>
      <c r="BL25" s="189" t="s">
        <v>596</v>
      </c>
      <c r="BM25" s="187">
        <v>44532</v>
      </c>
      <c r="BN25" s="185" t="s">
        <v>341</v>
      </c>
      <c r="BO25" s="186" t="s">
        <v>597</v>
      </c>
      <c r="BP25" s="187">
        <v>44907</v>
      </c>
      <c r="BQ25" s="188" t="s">
        <v>371</v>
      </c>
      <c r="BR25" s="189" t="s">
        <v>868</v>
      </c>
      <c r="BS25" s="187" t="s">
        <v>355</v>
      </c>
      <c r="BT25" s="185" t="s">
        <v>356</v>
      </c>
      <c r="BU25" s="186" t="s">
        <v>355</v>
      </c>
      <c r="BV25" s="187" t="s">
        <v>355</v>
      </c>
      <c r="BW25" s="188" t="s">
        <v>356</v>
      </c>
      <c r="BX25" s="189" t="s">
        <v>355</v>
      </c>
      <c r="BY25" s="187" t="s">
        <v>355</v>
      </c>
      <c r="BZ25" s="185" t="s">
        <v>356</v>
      </c>
      <c r="CA25" s="186" t="s">
        <v>355</v>
      </c>
      <c r="CB25" s="187" t="s">
        <v>355</v>
      </c>
      <c r="CC25" s="188" t="s">
        <v>356</v>
      </c>
      <c r="CD25" s="190" t="s">
        <v>355</v>
      </c>
      <c r="CE25" s="191" t="str">
        <f>VLOOKUP(A25,Datos!$C$2:$AJ$25,34,0)</f>
        <v>Subdirección Financiera</v>
      </c>
      <c r="CF25" s="147">
        <f>COUNTBLANK(A25:CD25)</f>
        <v>8</v>
      </c>
      <c r="CG25" s="194" t="s">
        <v>258</v>
      </c>
      <c r="CH25" s="193" t="s">
        <v>919</v>
      </c>
      <c r="CI25" s="51" t="s">
        <v>888</v>
      </c>
      <c r="CJ25" s="51" t="s">
        <v>833</v>
      </c>
      <c r="CK25" s="51" t="s">
        <v>826</v>
      </c>
      <c r="CL25" s="51" t="s">
        <v>823</v>
      </c>
      <c r="CM25" s="51" t="s">
        <v>823</v>
      </c>
      <c r="CN25" s="51" t="s">
        <v>840</v>
      </c>
      <c r="CO25" s="51" t="s">
        <v>823</v>
      </c>
      <c r="CP25" s="51" t="s">
        <v>845</v>
      </c>
      <c r="CQ25" s="51" t="s">
        <v>848</v>
      </c>
      <c r="CR25" s="51" t="s">
        <v>845</v>
      </c>
      <c r="CS25" s="51" t="s">
        <v>852</v>
      </c>
      <c r="CT25" s="51" t="s">
        <v>845</v>
      </c>
      <c r="CU25" s="51" t="s">
        <v>845</v>
      </c>
      <c r="CV25" s="51" t="s">
        <v>845</v>
      </c>
      <c r="CW25" s="51" t="s">
        <v>845</v>
      </c>
      <c r="CX25" s="51" t="s">
        <v>869</v>
      </c>
      <c r="CY25" s="51" t="s">
        <v>845</v>
      </c>
      <c r="CZ25" s="51" t="s">
        <v>845</v>
      </c>
      <c r="DA25" s="51" t="s">
        <v>845</v>
      </c>
      <c r="DB25" s="51" t="s">
        <v>845</v>
      </c>
      <c r="DC25" s="51" t="s">
        <v>845</v>
      </c>
      <c r="DD25" s="51" t="s">
        <v>845</v>
      </c>
      <c r="DF25" s="169" t="str">
        <f>J25</f>
        <v>Corrupción</v>
      </c>
      <c r="DG25" s="254" t="str">
        <f>I25</f>
        <v xml:space="preserve">Posibilidad de afectación reputacional por  hallazgos y sanciones impuestas por órganos de control, debido a realizar cobros indebidos en el pago de las cuentas de cobro, no realizar descuentos o pagar valores superiores en beneficio propio o de un tercero a que no hay lugar  </v>
      </c>
      <c r="DH25" s="254"/>
      <c r="DI25" s="254"/>
      <c r="DJ25" s="254"/>
      <c r="DK25" s="254"/>
      <c r="DL25" s="254"/>
      <c r="DM25" s="254"/>
      <c r="DN25" s="169" t="str">
        <f>Y25</f>
        <v>Extremo</v>
      </c>
      <c r="DO25" s="169" t="str">
        <f t="shared" si="0"/>
        <v>Extremo</v>
      </c>
      <c r="DQ25" s="163" t="e">
        <f>SUM(LEN(#REF!)-LEN(SUBSTITUTE(#REF!,"- Preventivo","")))/LEN("- Preventivo")</f>
        <v>#REF!</v>
      </c>
      <c r="DR25" s="163" t="e">
        <f>SUMIFS($DQ$12:$DQ$31,$A$12:$A$31,A25)</f>
        <v>#REF!</v>
      </c>
      <c r="DS25" s="163" t="e">
        <f>SUM(LEN(#REF!)-LEN(SUBSTITUTE(#REF!,"- Detectivo","")))/LEN("- Detectivo")</f>
        <v>#REF!</v>
      </c>
      <c r="DT25" s="163" t="e">
        <f>SUMIFS($DS$12:$DS$31,$A$12:$A$31,A25)</f>
        <v>#REF!</v>
      </c>
      <c r="DU25" s="163" t="e">
        <f>SUM(LEN(#REF!)-LEN(SUBSTITUTE(#REF!,"- Correctivo","")))/LEN("- Correctivo")</f>
        <v>#REF!</v>
      </c>
      <c r="DV25" s="163" t="e">
        <f>SUMIFS($DU$12:$DU$31,$A$12:$A$31,A25)</f>
        <v>#REF!</v>
      </c>
      <c r="DW25" s="163" t="e">
        <f t="shared" si="1"/>
        <v>#REF!</v>
      </c>
      <c r="DX25" s="163" t="e">
        <f>SUMIFS($DW$12:$DW$31,$A$12:$A$31,A25)</f>
        <v>#REF!</v>
      </c>
      <c r="DY25" s="163" t="e">
        <f>SUM(LEN(#REF!)-LEN(SUBSTITUTE(#REF!,"- Documentado","")))/LEN("- Documentado")</f>
        <v>#REF!</v>
      </c>
      <c r="DZ25" s="163" t="e">
        <f>SUM(LEN(#REF!)-LEN(SUBSTITUTE(#REF!,"- Documentado","")))/LEN("- Documentado")</f>
        <v>#REF!</v>
      </c>
      <c r="EA25" s="163" t="e">
        <f>SUMIFS($DY$12:$DY$31,$A$12:$A$31,A25)+SUMIFS($DZ$12:$DZ$31,$A$12:$A$31,A25)</f>
        <v>#REF!</v>
      </c>
      <c r="EB25" s="163" t="e">
        <f>SUM(LEN(#REF!)-LEN(SUBSTITUTE(#REF!,"- Continua","")))/LEN("- Continua")</f>
        <v>#REF!</v>
      </c>
      <c r="EC25" s="163" t="e">
        <f>SUM(LEN(#REF!)-LEN(SUBSTITUTE(#REF!,"- Continua","")))/LEN("- Continua")</f>
        <v>#REF!</v>
      </c>
      <c r="ED25" s="163" t="e">
        <f>SUMIFS($EB$12:$EB$31,$A$12:$A$31,A25)+SUMIFS($EC$12:$EC$31,$A$12:$A$31,A25)</f>
        <v>#REF!</v>
      </c>
      <c r="EE25" s="163" t="e">
        <f>SUM(LEN(#REF!)-LEN(SUBSTITUTE(#REF!,"- Con registro","")))/LEN("- Con registro")</f>
        <v>#REF!</v>
      </c>
      <c r="EF25" s="163" t="e">
        <f>SUM(LEN(#REF!)-LEN(SUBSTITUTE(#REF!,"- Con registro","")))/LEN("- Con registro")</f>
        <v>#REF!</v>
      </c>
      <c r="EG25" s="163" t="e">
        <f>SUMIFS($EE$12:$EE$31,$A$12:$A$31,A25)+SUMIFS($EF$12:$EF$31,$A$12:$A$31,A25)</f>
        <v>#REF!</v>
      </c>
      <c r="EH25" s="168" t="e">
        <f t="shared" si="2"/>
        <v>#REF!</v>
      </c>
      <c r="EI25" s="168" t="e">
        <f t="shared" si="3"/>
        <v>#REF!</v>
      </c>
      <c r="EJ25" s="168" t="e">
        <f t="shared" si="4"/>
        <v>#REF!</v>
      </c>
      <c r="EK25" s="256" t="e">
        <f t="shared" si="5"/>
        <v>#REF!</v>
      </c>
      <c r="EL25" s="256"/>
      <c r="EM25" s="256"/>
      <c r="EN25" s="256"/>
      <c r="EO25" s="256"/>
      <c r="EP25" s="256"/>
      <c r="EQ25" s="256"/>
      <c r="ER25" s="256"/>
      <c r="ES25" s="256"/>
      <c r="ET25" s="256"/>
    </row>
    <row r="26" spans="1:150" ht="399.95" customHeight="1" x14ac:dyDescent="0.2">
      <c r="A26" s="171" t="s">
        <v>276</v>
      </c>
      <c r="B26" s="171" t="s">
        <v>737</v>
      </c>
      <c r="C26" s="172" t="s">
        <v>738</v>
      </c>
      <c r="D26" s="171" t="s">
        <v>739</v>
      </c>
      <c r="E26" s="173" t="s">
        <v>668</v>
      </c>
      <c r="F26" s="172" t="s">
        <v>847</v>
      </c>
      <c r="G26" s="173">
        <v>170</v>
      </c>
      <c r="H26" s="173" t="s">
        <v>912</v>
      </c>
      <c r="I26" s="174" t="s">
        <v>598</v>
      </c>
      <c r="J26" s="171" t="s">
        <v>63</v>
      </c>
      <c r="K26" s="171" t="s">
        <v>365</v>
      </c>
      <c r="L26" s="171" t="s">
        <v>52</v>
      </c>
      <c r="M26" s="172" t="s">
        <v>599</v>
      </c>
      <c r="N26" s="172" t="s">
        <v>586</v>
      </c>
      <c r="O26" s="172" t="s">
        <v>600</v>
      </c>
      <c r="P26" s="172" t="s">
        <v>740</v>
      </c>
      <c r="Q26" s="172" t="s">
        <v>338</v>
      </c>
      <c r="R26" s="172" t="s">
        <v>601</v>
      </c>
      <c r="S26" s="172" t="s">
        <v>816</v>
      </c>
      <c r="T26" s="172" t="s">
        <v>361</v>
      </c>
      <c r="U26" s="175" t="s">
        <v>324</v>
      </c>
      <c r="V26" s="176">
        <v>0.2</v>
      </c>
      <c r="W26" s="175" t="s">
        <v>51</v>
      </c>
      <c r="X26" s="176">
        <v>1</v>
      </c>
      <c r="Y26" s="67" t="s">
        <v>273</v>
      </c>
      <c r="Z26" s="172" t="s">
        <v>507</v>
      </c>
      <c r="AA26" s="175" t="s">
        <v>324</v>
      </c>
      <c r="AB26" s="178">
        <v>1.8143999999999997E-2</v>
      </c>
      <c r="AC26" s="175" t="s">
        <v>51</v>
      </c>
      <c r="AD26" s="178">
        <v>1</v>
      </c>
      <c r="AE26" s="67" t="s">
        <v>273</v>
      </c>
      <c r="AF26" s="172" t="s">
        <v>507</v>
      </c>
      <c r="AG26" s="171" t="s">
        <v>364</v>
      </c>
      <c r="AH26" s="183" t="s">
        <v>339</v>
      </c>
      <c r="AI26" s="183" t="s">
        <v>339</v>
      </c>
      <c r="AJ26" s="183" t="s">
        <v>339</v>
      </c>
      <c r="AK26" s="183" t="s">
        <v>339</v>
      </c>
      <c r="AL26" s="183" t="s">
        <v>339</v>
      </c>
      <c r="AM26" s="192" t="s">
        <v>967</v>
      </c>
      <c r="AN26" s="183" t="s">
        <v>741</v>
      </c>
      <c r="AO26" s="183" t="s">
        <v>742</v>
      </c>
      <c r="AP26" s="183" t="s">
        <v>675</v>
      </c>
      <c r="AQ26" s="183" t="s">
        <v>743</v>
      </c>
      <c r="AR26" s="172" t="s">
        <v>602</v>
      </c>
      <c r="AS26" s="172" t="s">
        <v>746</v>
      </c>
      <c r="AT26" s="172" t="s">
        <v>603</v>
      </c>
      <c r="AU26" s="184">
        <v>44013</v>
      </c>
      <c r="AV26" s="185" t="s">
        <v>341</v>
      </c>
      <c r="AW26" s="186" t="s">
        <v>592</v>
      </c>
      <c r="AX26" s="187">
        <v>44167</v>
      </c>
      <c r="AY26" s="188" t="s">
        <v>419</v>
      </c>
      <c r="AZ26" s="189" t="s">
        <v>593</v>
      </c>
      <c r="BA26" s="187">
        <v>44245</v>
      </c>
      <c r="BB26" s="185" t="s">
        <v>371</v>
      </c>
      <c r="BC26" s="186" t="s">
        <v>604</v>
      </c>
      <c r="BD26" s="187">
        <v>44315</v>
      </c>
      <c r="BE26" s="188" t="s">
        <v>384</v>
      </c>
      <c r="BF26" s="189" t="s">
        <v>605</v>
      </c>
      <c r="BG26" s="187">
        <v>44319</v>
      </c>
      <c r="BH26" s="185" t="s">
        <v>384</v>
      </c>
      <c r="BI26" s="186" t="s">
        <v>606</v>
      </c>
      <c r="BJ26" s="187">
        <v>44392</v>
      </c>
      <c r="BK26" s="188" t="s">
        <v>384</v>
      </c>
      <c r="BL26" s="189" t="s">
        <v>607</v>
      </c>
      <c r="BM26" s="187">
        <v>44449</v>
      </c>
      <c r="BN26" s="185" t="s">
        <v>583</v>
      </c>
      <c r="BO26" s="186" t="s">
        <v>608</v>
      </c>
      <c r="BP26" s="187">
        <v>44532</v>
      </c>
      <c r="BQ26" s="188" t="s">
        <v>341</v>
      </c>
      <c r="BR26" s="189" t="s">
        <v>582</v>
      </c>
      <c r="BS26" s="187">
        <v>44907</v>
      </c>
      <c r="BT26" s="185" t="s">
        <v>371</v>
      </c>
      <c r="BU26" s="186" t="s">
        <v>745</v>
      </c>
      <c r="BV26" s="187" t="s">
        <v>355</v>
      </c>
      <c r="BW26" s="188" t="s">
        <v>356</v>
      </c>
      <c r="BX26" s="189" t="s">
        <v>355</v>
      </c>
      <c r="BY26" s="187" t="s">
        <v>355</v>
      </c>
      <c r="BZ26" s="185" t="s">
        <v>356</v>
      </c>
      <c r="CA26" s="186" t="s">
        <v>355</v>
      </c>
      <c r="CB26" s="187" t="s">
        <v>355</v>
      </c>
      <c r="CC26" s="188" t="s">
        <v>356</v>
      </c>
      <c r="CD26" s="190" t="s">
        <v>355</v>
      </c>
      <c r="CE26" s="191" t="str">
        <f>VLOOKUP(A26,Datos!$C$2:$AJ$25,34,0)</f>
        <v>Subdirección Financiera</v>
      </c>
      <c r="CF26" s="147">
        <f>COUNTBLANK(A26:CD26)</f>
        <v>6</v>
      </c>
      <c r="CG26" s="194" t="s">
        <v>258</v>
      </c>
      <c r="CH26" s="193" t="s">
        <v>919</v>
      </c>
      <c r="CI26" s="51" t="s">
        <v>888</v>
      </c>
      <c r="CJ26" s="51" t="s">
        <v>833</v>
      </c>
      <c r="CK26" s="51" t="s">
        <v>826</v>
      </c>
      <c r="CL26" s="51" t="s">
        <v>823</v>
      </c>
      <c r="CM26" s="51" t="s">
        <v>823</v>
      </c>
      <c r="CN26" s="51" t="s">
        <v>840</v>
      </c>
      <c r="CO26" s="51" t="s">
        <v>823</v>
      </c>
      <c r="CP26" s="51" t="s">
        <v>845</v>
      </c>
      <c r="CQ26" s="51" t="s">
        <v>848</v>
      </c>
      <c r="CR26" s="51" t="s">
        <v>845</v>
      </c>
      <c r="CS26" s="51" t="s">
        <v>852</v>
      </c>
      <c r="CT26" s="51" t="s">
        <v>845</v>
      </c>
      <c r="CU26" s="51" t="s">
        <v>845</v>
      </c>
      <c r="CV26" s="51" t="s">
        <v>845</v>
      </c>
      <c r="CW26" s="51" t="s">
        <v>845</v>
      </c>
      <c r="CX26" s="51" t="s">
        <v>869</v>
      </c>
      <c r="CY26" s="51" t="s">
        <v>845</v>
      </c>
      <c r="CZ26" s="51" t="s">
        <v>845</v>
      </c>
      <c r="DA26" s="51" t="s">
        <v>845</v>
      </c>
      <c r="DB26" s="51" t="s">
        <v>845</v>
      </c>
      <c r="DC26" s="51" t="s">
        <v>845</v>
      </c>
      <c r="DD26" s="51" t="s">
        <v>845</v>
      </c>
      <c r="DF26" s="169" t="str">
        <f>J26</f>
        <v>Corrupción</v>
      </c>
      <c r="DG26" s="254" t="str">
        <f>I26</f>
        <v xml:space="preserve">Posibilidad de afectación reputacional por  hallazgos y sanciones impuestas por órganos de control, debido a uso indebido de información privilegiada para el inadecuado registro de los hechos económicos, con el fin de obtener beneficios propios o de terceros  </v>
      </c>
      <c r="DH26" s="254"/>
      <c r="DI26" s="254"/>
      <c r="DJ26" s="254"/>
      <c r="DK26" s="254"/>
      <c r="DL26" s="254"/>
      <c r="DM26" s="254"/>
      <c r="DN26" s="169" t="str">
        <f>Y26</f>
        <v>Extremo</v>
      </c>
      <c r="DO26" s="169" t="str">
        <f t="shared" si="0"/>
        <v>Extremo</v>
      </c>
      <c r="DQ26" s="163" t="e">
        <f>SUM(LEN(#REF!)-LEN(SUBSTITUTE(#REF!,"- Preventivo","")))/LEN("- Preventivo")</f>
        <v>#REF!</v>
      </c>
      <c r="DR26" s="163" t="e">
        <f>SUMIFS($DQ$12:$DQ$31,$A$12:$A$31,A26)</f>
        <v>#REF!</v>
      </c>
      <c r="DS26" s="163" t="e">
        <f>SUM(LEN(#REF!)-LEN(SUBSTITUTE(#REF!,"- Detectivo","")))/LEN("- Detectivo")</f>
        <v>#REF!</v>
      </c>
      <c r="DT26" s="163" t="e">
        <f>SUMIFS($DS$12:$DS$31,$A$12:$A$31,A26)</f>
        <v>#REF!</v>
      </c>
      <c r="DU26" s="163" t="e">
        <f>SUM(LEN(#REF!)-LEN(SUBSTITUTE(#REF!,"- Correctivo","")))/LEN("- Correctivo")</f>
        <v>#REF!</v>
      </c>
      <c r="DV26" s="163" t="e">
        <f>SUMIFS($DU$12:$DU$31,$A$12:$A$31,A26)</f>
        <v>#REF!</v>
      </c>
      <c r="DW26" s="163" t="e">
        <f t="shared" si="1"/>
        <v>#REF!</v>
      </c>
      <c r="DX26" s="163" t="e">
        <f>SUMIFS($DW$12:$DW$31,$A$12:$A$31,A26)</f>
        <v>#REF!</v>
      </c>
      <c r="DY26" s="163" t="e">
        <f>SUM(LEN(#REF!)-LEN(SUBSTITUTE(#REF!,"- Documentado","")))/LEN("- Documentado")</f>
        <v>#REF!</v>
      </c>
      <c r="DZ26" s="163" t="e">
        <f>SUM(LEN(#REF!)-LEN(SUBSTITUTE(#REF!,"- Documentado","")))/LEN("- Documentado")</f>
        <v>#REF!</v>
      </c>
      <c r="EA26" s="163" t="e">
        <f>SUMIFS($DY$12:$DY$31,$A$12:$A$31,A26)+SUMIFS($DZ$12:$DZ$31,$A$12:$A$31,A26)</f>
        <v>#REF!</v>
      </c>
      <c r="EB26" s="163" t="e">
        <f>SUM(LEN(#REF!)-LEN(SUBSTITUTE(#REF!,"- Continua","")))/LEN("- Continua")</f>
        <v>#REF!</v>
      </c>
      <c r="EC26" s="163" t="e">
        <f>SUM(LEN(#REF!)-LEN(SUBSTITUTE(#REF!,"- Continua","")))/LEN("- Continua")</f>
        <v>#REF!</v>
      </c>
      <c r="ED26" s="163" t="e">
        <f>SUMIFS($EB$12:$EB$31,$A$12:$A$31,A26)+SUMIFS($EC$12:$EC$31,$A$12:$A$31,A26)</f>
        <v>#REF!</v>
      </c>
      <c r="EE26" s="163" t="e">
        <f>SUM(LEN(#REF!)-LEN(SUBSTITUTE(#REF!,"- Con registro","")))/LEN("- Con registro")</f>
        <v>#REF!</v>
      </c>
      <c r="EF26" s="163" t="e">
        <f>SUM(LEN(#REF!)-LEN(SUBSTITUTE(#REF!,"- Con registro","")))/LEN("- Con registro")</f>
        <v>#REF!</v>
      </c>
      <c r="EG26" s="163" t="e">
        <f>SUMIFS($EE$12:$EE$31,$A$12:$A$31,A26)+SUMIFS($EF$12:$EF$31,$A$12:$A$31,A26)</f>
        <v>#REF!</v>
      </c>
      <c r="EH26" s="168" t="e">
        <f t="shared" si="2"/>
        <v>#REF!</v>
      </c>
      <c r="EI26" s="168" t="e">
        <f t="shared" si="3"/>
        <v>#REF!</v>
      </c>
      <c r="EJ26" s="168" t="e">
        <f t="shared" si="4"/>
        <v>#REF!</v>
      </c>
      <c r="EK26" s="256" t="e">
        <f t="shared" si="5"/>
        <v>#REF!</v>
      </c>
      <c r="EL26" s="256"/>
      <c r="EM26" s="256"/>
      <c r="EN26" s="256"/>
      <c r="EO26" s="256"/>
      <c r="EP26" s="256"/>
      <c r="EQ26" s="256"/>
      <c r="ER26" s="256"/>
      <c r="ES26" s="256"/>
      <c r="ET26" s="256"/>
    </row>
    <row r="27" spans="1:150" ht="399.95" customHeight="1" x14ac:dyDescent="0.2">
      <c r="A27" s="171" t="s">
        <v>277</v>
      </c>
      <c r="B27" s="171" t="s">
        <v>747</v>
      </c>
      <c r="C27" s="172" t="s">
        <v>748</v>
      </c>
      <c r="D27" s="171" t="s">
        <v>627</v>
      </c>
      <c r="E27" s="173" t="s">
        <v>668</v>
      </c>
      <c r="F27" s="172" t="s">
        <v>749</v>
      </c>
      <c r="G27" s="173">
        <v>175</v>
      </c>
      <c r="H27" s="173" t="s">
        <v>913</v>
      </c>
      <c r="I27" s="174" t="s">
        <v>532</v>
      </c>
      <c r="J27" s="171" t="s">
        <v>63</v>
      </c>
      <c r="K27" s="171" t="s">
        <v>358</v>
      </c>
      <c r="L27" s="171" t="s">
        <v>78</v>
      </c>
      <c r="M27" s="172" t="s">
        <v>533</v>
      </c>
      <c r="N27" s="172" t="s">
        <v>524</v>
      </c>
      <c r="O27" s="172" t="s">
        <v>534</v>
      </c>
      <c r="P27" s="172" t="s">
        <v>366</v>
      </c>
      <c r="Q27" s="172" t="s">
        <v>338</v>
      </c>
      <c r="R27" s="172" t="s">
        <v>367</v>
      </c>
      <c r="S27" s="172" t="s">
        <v>816</v>
      </c>
      <c r="T27" s="172" t="s">
        <v>361</v>
      </c>
      <c r="U27" s="175" t="s">
        <v>324</v>
      </c>
      <c r="V27" s="176">
        <v>0.2</v>
      </c>
      <c r="W27" s="175" t="s">
        <v>101</v>
      </c>
      <c r="X27" s="176">
        <v>0.6</v>
      </c>
      <c r="Y27" s="67" t="s">
        <v>84</v>
      </c>
      <c r="Z27" s="172" t="s">
        <v>750</v>
      </c>
      <c r="AA27" s="175" t="s">
        <v>324</v>
      </c>
      <c r="AB27" s="178">
        <v>3.0239999999999996E-2</v>
      </c>
      <c r="AC27" s="175" t="s">
        <v>101</v>
      </c>
      <c r="AD27" s="178">
        <v>0.6</v>
      </c>
      <c r="AE27" s="67" t="s">
        <v>84</v>
      </c>
      <c r="AF27" s="172" t="s">
        <v>751</v>
      </c>
      <c r="AG27" s="171" t="s">
        <v>364</v>
      </c>
      <c r="AH27" s="183" t="s">
        <v>339</v>
      </c>
      <c r="AI27" s="183" t="s">
        <v>339</v>
      </c>
      <c r="AJ27" s="183" t="s">
        <v>339</v>
      </c>
      <c r="AK27" s="183" t="s">
        <v>339</v>
      </c>
      <c r="AL27" s="183" t="s">
        <v>339</v>
      </c>
      <c r="AM27" s="192" t="s">
        <v>968</v>
      </c>
      <c r="AN27" s="183" t="s">
        <v>752</v>
      </c>
      <c r="AO27" s="183" t="s">
        <v>753</v>
      </c>
      <c r="AP27" s="183" t="s">
        <v>754</v>
      </c>
      <c r="AQ27" s="183" t="s">
        <v>755</v>
      </c>
      <c r="AR27" s="172" t="s">
        <v>756</v>
      </c>
      <c r="AS27" s="172" t="s">
        <v>757</v>
      </c>
      <c r="AT27" s="172" t="s">
        <v>758</v>
      </c>
      <c r="AU27" s="184">
        <v>43599</v>
      </c>
      <c r="AV27" s="185" t="s">
        <v>341</v>
      </c>
      <c r="AW27" s="186" t="s">
        <v>525</v>
      </c>
      <c r="AX27" s="187">
        <v>43767</v>
      </c>
      <c r="AY27" s="188" t="s">
        <v>388</v>
      </c>
      <c r="AZ27" s="189" t="s">
        <v>535</v>
      </c>
      <c r="BA27" s="187">
        <v>43901</v>
      </c>
      <c r="BB27" s="185" t="s">
        <v>371</v>
      </c>
      <c r="BC27" s="186" t="s">
        <v>536</v>
      </c>
      <c r="BD27" s="187">
        <v>44074</v>
      </c>
      <c r="BE27" s="188" t="s">
        <v>349</v>
      </c>
      <c r="BF27" s="189" t="s">
        <v>526</v>
      </c>
      <c r="BG27" s="187">
        <v>44169</v>
      </c>
      <c r="BH27" s="185" t="s">
        <v>384</v>
      </c>
      <c r="BI27" s="186" t="s">
        <v>537</v>
      </c>
      <c r="BJ27" s="187">
        <v>44244</v>
      </c>
      <c r="BK27" s="188" t="s">
        <v>384</v>
      </c>
      <c r="BL27" s="189" t="s">
        <v>538</v>
      </c>
      <c r="BM27" s="187">
        <v>44249</v>
      </c>
      <c r="BN27" s="185" t="s">
        <v>347</v>
      </c>
      <c r="BO27" s="186" t="s">
        <v>527</v>
      </c>
      <c r="BP27" s="187">
        <v>44419</v>
      </c>
      <c r="BQ27" s="188" t="s">
        <v>349</v>
      </c>
      <c r="BR27" s="189" t="s">
        <v>528</v>
      </c>
      <c r="BS27" s="187">
        <v>44544</v>
      </c>
      <c r="BT27" s="185" t="s">
        <v>341</v>
      </c>
      <c r="BU27" s="186" t="s">
        <v>529</v>
      </c>
      <c r="BV27" s="187">
        <v>44645</v>
      </c>
      <c r="BW27" s="188" t="s">
        <v>347</v>
      </c>
      <c r="BX27" s="189" t="s">
        <v>530</v>
      </c>
      <c r="BY27" s="187">
        <v>44897</v>
      </c>
      <c r="BZ27" s="185" t="s">
        <v>370</v>
      </c>
      <c r="CA27" s="186" t="s">
        <v>759</v>
      </c>
      <c r="CB27" s="187">
        <v>45042</v>
      </c>
      <c r="CC27" s="185" t="s">
        <v>982</v>
      </c>
      <c r="CD27" s="190" t="s">
        <v>983</v>
      </c>
      <c r="CE27" s="191" t="str">
        <f>VLOOKUP(A27,Datos!$C$2:$AJ$25,34,0)</f>
        <v>Oficina Jurídica</v>
      </c>
      <c r="CF27" s="147">
        <f>COUNTBLANK(A27:CD27)</f>
        <v>0</v>
      </c>
      <c r="CG27" s="194" t="s">
        <v>628</v>
      </c>
      <c r="CH27" s="193" t="s">
        <v>892</v>
      </c>
      <c r="CI27" s="51" t="s">
        <v>893</v>
      </c>
      <c r="CJ27" s="51" t="s">
        <v>834</v>
      </c>
      <c r="CK27" s="51" t="s">
        <v>845</v>
      </c>
      <c r="CL27" s="51" t="s">
        <v>823</v>
      </c>
      <c r="CM27" s="51" t="s">
        <v>823</v>
      </c>
      <c r="CN27" s="51" t="s">
        <v>840</v>
      </c>
      <c r="CO27" s="51" t="s">
        <v>823</v>
      </c>
      <c r="CP27" s="51" t="s">
        <v>845</v>
      </c>
      <c r="CQ27" s="51"/>
      <c r="CR27" s="51" t="s">
        <v>845</v>
      </c>
      <c r="CS27" s="51" t="s">
        <v>852</v>
      </c>
      <c r="CT27" s="51" t="s">
        <v>845</v>
      </c>
      <c r="CU27" s="51" t="s">
        <v>845</v>
      </c>
      <c r="CV27" s="51" t="s">
        <v>845</v>
      </c>
      <c r="CW27" s="51" t="s">
        <v>845</v>
      </c>
      <c r="CX27" s="51" t="s">
        <v>870</v>
      </c>
      <c r="CY27" s="51" t="s">
        <v>845</v>
      </c>
      <c r="CZ27" s="51" t="s">
        <v>845</v>
      </c>
      <c r="DA27" s="51" t="s">
        <v>845</v>
      </c>
      <c r="DB27" s="51" t="s">
        <v>845</v>
      </c>
      <c r="DC27" s="51" t="s">
        <v>845</v>
      </c>
      <c r="DD27" s="51" t="s">
        <v>845</v>
      </c>
      <c r="DF27" s="169" t="str">
        <f>J27</f>
        <v>Corrupción</v>
      </c>
      <c r="DG27" s="254" t="str">
        <f>I27</f>
        <v>Posibilidad de afectación económica (o presupuestal) por interposición de reclamaciones,  solicitudes de conciliación, demandas y/o decisiones judiciales adversas a los interés de la Entidad, debido a acción u omisión durante la preparación y ejecución de los actos de defensa para favorecer intereses propios o de terceros</v>
      </c>
      <c r="DH27" s="254"/>
      <c r="DI27" s="254"/>
      <c r="DJ27" s="254"/>
      <c r="DK27" s="254"/>
      <c r="DL27" s="254"/>
      <c r="DM27" s="254"/>
      <c r="DN27" s="169" t="str">
        <f>Y27</f>
        <v>Moderado</v>
      </c>
      <c r="DO27" s="169" t="str">
        <f t="shared" si="0"/>
        <v>Moderado</v>
      </c>
      <c r="DQ27" s="163" t="e">
        <f>SUM(LEN(#REF!)-LEN(SUBSTITUTE(#REF!,"- Preventivo","")))/LEN("- Preventivo")</f>
        <v>#REF!</v>
      </c>
      <c r="DR27" s="163" t="e">
        <f>SUMIFS($DQ$12:$DQ$31,$A$12:$A$31,A27)</f>
        <v>#REF!</v>
      </c>
      <c r="DS27" s="163" t="e">
        <f>SUM(LEN(#REF!)-LEN(SUBSTITUTE(#REF!,"- Detectivo","")))/LEN("- Detectivo")</f>
        <v>#REF!</v>
      </c>
      <c r="DT27" s="163" t="e">
        <f>SUMIFS($DS$12:$DS$31,$A$12:$A$31,A27)</f>
        <v>#REF!</v>
      </c>
      <c r="DU27" s="163" t="e">
        <f>SUM(LEN(#REF!)-LEN(SUBSTITUTE(#REF!,"- Correctivo","")))/LEN("- Correctivo")</f>
        <v>#REF!</v>
      </c>
      <c r="DV27" s="163" t="e">
        <f>SUMIFS($DU$12:$DU$31,$A$12:$A$31,A27)</f>
        <v>#REF!</v>
      </c>
      <c r="DW27" s="163" t="e">
        <f t="shared" si="1"/>
        <v>#REF!</v>
      </c>
      <c r="DX27" s="163" t="e">
        <f>SUMIFS($DW$12:$DW$31,$A$12:$A$31,A27)</f>
        <v>#REF!</v>
      </c>
      <c r="DY27" s="163" t="e">
        <f>SUM(LEN(#REF!)-LEN(SUBSTITUTE(#REF!,"- Documentado","")))/LEN("- Documentado")</f>
        <v>#REF!</v>
      </c>
      <c r="DZ27" s="163" t="e">
        <f>SUM(LEN(#REF!)-LEN(SUBSTITUTE(#REF!,"- Documentado","")))/LEN("- Documentado")</f>
        <v>#REF!</v>
      </c>
      <c r="EA27" s="163" t="e">
        <f>SUMIFS($DY$12:$DY$31,$A$12:$A$31,A27)+SUMIFS($DZ$12:$DZ$31,$A$12:$A$31,A27)</f>
        <v>#REF!</v>
      </c>
      <c r="EB27" s="163" t="e">
        <f>SUM(LEN(#REF!)-LEN(SUBSTITUTE(#REF!,"- Continua","")))/LEN("- Continua")</f>
        <v>#REF!</v>
      </c>
      <c r="EC27" s="163" t="e">
        <f>SUM(LEN(#REF!)-LEN(SUBSTITUTE(#REF!,"- Continua","")))/LEN("- Continua")</f>
        <v>#REF!</v>
      </c>
      <c r="ED27" s="163" t="e">
        <f>SUMIFS($EB$12:$EB$31,$A$12:$A$31,A27)+SUMIFS($EC$12:$EC$31,$A$12:$A$31,A27)</f>
        <v>#REF!</v>
      </c>
      <c r="EE27" s="163" t="e">
        <f>SUM(LEN(#REF!)-LEN(SUBSTITUTE(#REF!,"- Con registro","")))/LEN("- Con registro")</f>
        <v>#REF!</v>
      </c>
      <c r="EF27" s="163" t="e">
        <f>SUM(LEN(#REF!)-LEN(SUBSTITUTE(#REF!,"- Con registro","")))/LEN("- Con registro")</f>
        <v>#REF!</v>
      </c>
      <c r="EG27" s="163" t="e">
        <f>SUMIFS($EE$12:$EE$31,$A$12:$A$31,A27)+SUMIFS($EF$12:$EF$31,$A$12:$A$31,A27)</f>
        <v>#REF!</v>
      </c>
      <c r="EH27" s="168" t="e">
        <f t="shared" si="2"/>
        <v>#REF!</v>
      </c>
      <c r="EI27" s="168" t="e">
        <f t="shared" si="3"/>
        <v>#REF!</v>
      </c>
      <c r="EJ27" s="168" t="e">
        <f t="shared" si="4"/>
        <v>#REF!</v>
      </c>
      <c r="EK27" s="256" t="e">
        <f t="shared" si="5"/>
        <v>#REF!</v>
      </c>
      <c r="EL27" s="256"/>
      <c r="EM27" s="256"/>
      <c r="EN27" s="256"/>
      <c r="EO27" s="256"/>
      <c r="EP27" s="256"/>
      <c r="EQ27" s="256"/>
      <c r="ER27" s="256"/>
      <c r="ES27" s="256"/>
      <c r="ET27" s="256"/>
    </row>
    <row r="28" spans="1:150" ht="399.95" customHeight="1" x14ac:dyDescent="0.2">
      <c r="A28" s="171" t="s">
        <v>760</v>
      </c>
      <c r="B28" s="171" t="s">
        <v>761</v>
      </c>
      <c r="C28" s="172" t="s">
        <v>762</v>
      </c>
      <c r="D28" s="171" t="s">
        <v>763</v>
      </c>
      <c r="E28" s="173" t="s">
        <v>38</v>
      </c>
      <c r="F28" s="172" t="s">
        <v>764</v>
      </c>
      <c r="G28" s="173">
        <v>179</v>
      </c>
      <c r="H28" s="173" t="s">
        <v>914</v>
      </c>
      <c r="I28" s="174" t="s">
        <v>473</v>
      </c>
      <c r="J28" s="171" t="s">
        <v>63</v>
      </c>
      <c r="K28" s="171" t="s">
        <v>358</v>
      </c>
      <c r="L28" s="171" t="s">
        <v>52</v>
      </c>
      <c r="M28" s="172" t="s">
        <v>474</v>
      </c>
      <c r="N28" s="172" t="s">
        <v>471</v>
      </c>
      <c r="O28" s="172" t="s">
        <v>765</v>
      </c>
      <c r="P28" s="172" t="s">
        <v>467</v>
      </c>
      <c r="Q28" s="172" t="s">
        <v>338</v>
      </c>
      <c r="R28" s="172" t="s">
        <v>475</v>
      </c>
      <c r="S28" s="172" t="s">
        <v>816</v>
      </c>
      <c r="T28" s="172" t="s">
        <v>361</v>
      </c>
      <c r="U28" s="175" t="s">
        <v>322</v>
      </c>
      <c r="V28" s="176">
        <v>0.4</v>
      </c>
      <c r="W28" s="175" t="s">
        <v>77</v>
      </c>
      <c r="X28" s="176">
        <v>0.8</v>
      </c>
      <c r="Y28" s="67" t="s">
        <v>272</v>
      </c>
      <c r="Z28" s="172" t="s">
        <v>476</v>
      </c>
      <c r="AA28" s="175" t="s">
        <v>324</v>
      </c>
      <c r="AB28" s="178">
        <v>0.11759999999999998</v>
      </c>
      <c r="AC28" s="175" t="s">
        <v>77</v>
      </c>
      <c r="AD28" s="178">
        <v>0.8</v>
      </c>
      <c r="AE28" s="67" t="s">
        <v>272</v>
      </c>
      <c r="AF28" s="172" t="s">
        <v>477</v>
      </c>
      <c r="AG28" s="171" t="s">
        <v>364</v>
      </c>
      <c r="AH28" s="183" t="s">
        <v>339</v>
      </c>
      <c r="AI28" s="183" t="s">
        <v>339</v>
      </c>
      <c r="AJ28" s="183" t="s">
        <v>339</v>
      </c>
      <c r="AK28" s="183" t="s">
        <v>339</v>
      </c>
      <c r="AL28" s="183" t="s">
        <v>339</v>
      </c>
      <c r="AM28" s="192" t="s">
        <v>969</v>
      </c>
      <c r="AN28" s="183" t="s">
        <v>478</v>
      </c>
      <c r="AO28" s="183" t="s">
        <v>766</v>
      </c>
      <c r="AP28" s="183" t="s">
        <v>675</v>
      </c>
      <c r="AQ28" s="183" t="s">
        <v>682</v>
      </c>
      <c r="AR28" s="172" t="s">
        <v>767</v>
      </c>
      <c r="AS28" s="172" t="s">
        <v>768</v>
      </c>
      <c r="AT28" s="172" t="s">
        <v>769</v>
      </c>
      <c r="AU28" s="184">
        <v>43496</v>
      </c>
      <c r="AV28" s="185" t="s">
        <v>341</v>
      </c>
      <c r="AW28" s="186" t="s">
        <v>479</v>
      </c>
      <c r="AX28" s="187">
        <v>43759</v>
      </c>
      <c r="AY28" s="188" t="s">
        <v>418</v>
      </c>
      <c r="AZ28" s="189" t="s">
        <v>480</v>
      </c>
      <c r="BA28" s="187">
        <v>43909</v>
      </c>
      <c r="BB28" s="185" t="s">
        <v>409</v>
      </c>
      <c r="BC28" s="186" t="s">
        <v>481</v>
      </c>
      <c r="BD28" s="187">
        <v>44074</v>
      </c>
      <c r="BE28" s="188" t="s">
        <v>352</v>
      </c>
      <c r="BF28" s="189" t="s">
        <v>482</v>
      </c>
      <c r="BG28" s="187">
        <v>44168</v>
      </c>
      <c r="BH28" s="185" t="s">
        <v>384</v>
      </c>
      <c r="BI28" s="186" t="s">
        <v>483</v>
      </c>
      <c r="BJ28" s="187">
        <v>44249</v>
      </c>
      <c r="BK28" s="188" t="s">
        <v>370</v>
      </c>
      <c r="BL28" s="189" t="s">
        <v>484</v>
      </c>
      <c r="BM28" s="187">
        <v>44404</v>
      </c>
      <c r="BN28" s="185" t="s">
        <v>369</v>
      </c>
      <c r="BO28" s="186" t="s">
        <v>485</v>
      </c>
      <c r="BP28" s="187">
        <v>44455</v>
      </c>
      <c r="BQ28" s="188" t="s">
        <v>349</v>
      </c>
      <c r="BR28" s="189" t="s">
        <v>470</v>
      </c>
      <c r="BS28" s="187">
        <v>44540</v>
      </c>
      <c r="BT28" s="185" t="s">
        <v>341</v>
      </c>
      <c r="BU28" s="186" t="s">
        <v>486</v>
      </c>
      <c r="BV28" s="187">
        <v>44897</v>
      </c>
      <c r="BW28" s="188" t="s">
        <v>370</v>
      </c>
      <c r="BX28" s="189" t="s">
        <v>770</v>
      </c>
      <c r="BY28" s="187" t="s">
        <v>355</v>
      </c>
      <c r="BZ28" s="185" t="s">
        <v>356</v>
      </c>
      <c r="CA28" s="186" t="s">
        <v>355</v>
      </c>
      <c r="CB28" s="187" t="s">
        <v>355</v>
      </c>
      <c r="CC28" s="188" t="s">
        <v>356</v>
      </c>
      <c r="CD28" s="190" t="s">
        <v>355</v>
      </c>
      <c r="CE28" s="191" t="e">
        <f>VLOOKUP(A28,Datos!$C$2:$AJ$25,34,0)</f>
        <v>#N/A</v>
      </c>
      <c r="CF28" s="147">
        <f>COUNTBLANK(A28:CD28)</f>
        <v>4</v>
      </c>
      <c r="CG28" s="194" t="s">
        <v>249</v>
      </c>
      <c r="CH28" s="193" t="s">
        <v>878</v>
      </c>
      <c r="CI28" s="51" t="s">
        <v>879</v>
      </c>
      <c r="CJ28" s="51" t="s">
        <v>835</v>
      </c>
      <c r="CK28" s="51" t="s">
        <v>845</v>
      </c>
      <c r="CL28" s="51" t="s">
        <v>823</v>
      </c>
      <c r="CM28" s="51" t="s">
        <v>823</v>
      </c>
      <c r="CN28" s="51" t="s">
        <v>840</v>
      </c>
      <c r="CO28" s="51" t="s">
        <v>823</v>
      </c>
      <c r="CP28" s="51" t="s">
        <v>845</v>
      </c>
      <c r="CQ28" s="51"/>
      <c r="CR28" s="51" t="s">
        <v>845</v>
      </c>
      <c r="CS28" s="51" t="s">
        <v>852</v>
      </c>
      <c r="CT28" s="51" t="s">
        <v>845</v>
      </c>
      <c r="CU28" s="51" t="s">
        <v>845</v>
      </c>
      <c r="CV28" s="51" t="s">
        <v>845</v>
      </c>
      <c r="CW28" s="51" t="s">
        <v>845</v>
      </c>
      <c r="CX28" s="51" t="s">
        <v>871</v>
      </c>
      <c r="CY28" s="51" t="s">
        <v>845</v>
      </c>
      <c r="CZ28" s="51" t="s">
        <v>845</v>
      </c>
      <c r="DA28" s="51" t="s">
        <v>845</v>
      </c>
      <c r="DB28" s="51" t="s">
        <v>845</v>
      </c>
      <c r="DC28" s="51" t="s">
        <v>845</v>
      </c>
      <c r="DD28" s="51" t="s">
        <v>845</v>
      </c>
      <c r="DF28" s="169" t="str">
        <f>J28</f>
        <v>Corrupción</v>
      </c>
      <c r="DG28" s="254" t="str">
        <f>I28</f>
        <v>Posibilidad de afectación reputacional por pérdida de credibilidad y confianza en la Secretaría General, debido a realización de cobros indebidos durante la prestación del servicio en el canal presencial de la Red CADE dispuesto para el servicio a la ciudadanía</v>
      </c>
      <c r="DH28" s="254"/>
      <c r="DI28" s="254"/>
      <c r="DJ28" s="254"/>
      <c r="DK28" s="254"/>
      <c r="DL28" s="254"/>
      <c r="DM28" s="254"/>
      <c r="DN28" s="169" t="str">
        <f>Y28</f>
        <v>Alto</v>
      </c>
      <c r="DO28" s="169" t="str">
        <f t="shared" ref="DO28:DO31" si="6">AE28</f>
        <v>Alto</v>
      </c>
      <c r="DQ28" s="163" t="e">
        <f>SUM(LEN(#REF!)-LEN(SUBSTITUTE(#REF!,"- Preventivo","")))/LEN("- Preventivo")</f>
        <v>#REF!</v>
      </c>
      <c r="DR28" s="163" t="e">
        <f>SUMIFS($DQ$12:$DQ$31,$A$12:$A$31,A28)</f>
        <v>#REF!</v>
      </c>
      <c r="DS28" s="163" t="e">
        <f>SUM(LEN(#REF!)-LEN(SUBSTITUTE(#REF!,"- Detectivo","")))/LEN("- Detectivo")</f>
        <v>#REF!</v>
      </c>
      <c r="DT28" s="163" t="e">
        <f>SUMIFS($DS$12:$DS$31,$A$12:$A$31,A28)</f>
        <v>#REF!</v>
      </c>
      <c r="DU28" s="163" t="e">
        <f>SUM(LEN(#REF!)-LEN(SUBSTITUTE(#REF!,"- Correctivo","")))/LEN("- Correctivo")</f>
        <v>#REF!</v>
      </c>
      <c r="DV28" s="163" t="e">
        <f>SUMIFS($DU$12:$DU$31,$A$12:$A$31,A28)</f>
        <v>#REF!</v>
      </c>
      <c r="DW28" s="163" t="e">
        <f t="shared" ref="DW28:DW31" si="7">DQ28+DS28+DU28</f>
        <v>#REF!</v>
      </c>
      <c r="DX28" s="163" t="e">
        <f>SUMIFS($DW$12:$DW$31,$A$12:$A$31,A28)</f>
        <v>#REF!</v>
      </c>
      <c r="DY28" s="163" t="e">
        <f>SUM(LEN(#REF!)-LEN(SUBSTITUTE(#REF!,"- Documentado","")))/LEN("- Documentado")</f>
        <v>#REF!</v>
      </c>
      <c r="DZ28" s="163" t="e">
        <f>SUM(LEN(#REF!)-LEN(SUBSTITUTE(#REF!,"- Documentado","")))/LEN("- Documentado")</f>
        <v>#REF!</v>
      </c>
      <c r="EA28" s="163" t="e">
        <f>SUMIFS($DY$12:$DY$31,$A$12:$A$31,A28)+SUMIFS($DZ$12:$DZ$31,$A$12:$A$31,A28)</f>
        <v>#REF!</v>
      </c>
      <c r="EB28" s="163" t="e">
        <f>SUM(LEN(#REF!)-LEN(SUBSTITUTE(#REF!,"- Continua","")))/LEN("- Continua")</f>
        <v>#REF!</v>
      </c>
      <c r="EC28" s="163" t="e">
        <f>SUM(LEN(#REF!)-LEN(SUBSTITUTE(#REF!,"- Continua","")))/LEN("- Continua")</f>
        <v>#REF!</v>
      </c>
      <c r="ED28" s="163" t="e">
        <f>SUMIFS($EB$12:$EB$31,$A$12:$A$31,A28)+SUMIFS($EC$12:$EC$31,$A$12:$A$31,A28)</f>
        <v>#REF!</v>
      </c>
      <c r="EE28" s="163" t="e">
        <f>SUM(LEN(#REF!)-LEN(SUBSTITUTE(#REF!,"- Con registro","")))/LEN("- Con registro")</f>
        <v>#REF!</v>
      </c>
      <c r="EF28" s="163" t="e">
        <f>SUM(LEN(#REF!)-LEN(SUBSTITUTE(#REF!,"- Con registro","")))/LEN("- Con registro")</f>
        <v>#REF!</v>
      </c>
      <c r="EG28" s="163" t="e">
        <f>SUMIFS($EE$12:$EE$31,$A$12:$A$31,A28)+SUMIFS($EF$12:$EF$31,$A$12:$A$31,A28)</f>
        <v>#REF!</v>
      </c>
      <c r="EH28" s="168" t="e">
        <f t="shared" ref="EH28:EH31" si="8">CONCATENATE("El proceso estableció ",DX28," controles frente a los riesgos identificados, de los cuales:
")</f>
        <v>#REF!</v>
      </c>
      <c r="EI28" s="168" t="e">
        <f t="shared" ref="EI28:EI31" si="9">CONCATENATE("- ",DR28," son preventivos, ",DT28," detectivos y ",DV28," correctivos.
")</f>
        <v>#REF!</v>
      </c>
      <c r="EJ28" s="168" t="e">
        <f t="shared" ref="EJ28:EJ31" si="10">CONCATENATE("- ",EA28," están documentados, ",ED28," se aplican continuamente de acuerdo con la periodicidad establecida y en ",EG28," se deja registro de la aplicación.")</f>
        <v>#REF!</v>
      </c>
      <c r="EK28" s="256" t="e">
        <f t="shared" ref="EK28:EK31" si="11">CONCATENATE(EH28,EI28,EJ28)</f>
        <v>#REF!</v>
      </c>
      <c r="EL28" s="256"/>
      <c r="EM28" s="256"/>
      <c r="EN28" s="256"/>
      <c r="EO28" s="256"/>
      <c r="EP28" s="256"/>
      <c r="EQ28" s="256"/>
      <c r="ER28" s="256"/>
      <c r="ES28" s="256"/>
      <c r="ET28" s="256"/>
    </row>
    <row r="29" spans="1:150" ht="399.95" customHeight="1" x14ac:dyDescent="0.2">
      <c r="A29" s="171" t="s">
        <v>760</v>
      </c>
      <c r="B29" s="171" t="s">
        <v>761</v>
      </c>
      <c r="C29" s="172" t="s">
        <v>762</v>
      </c>
      <c r="D29" s="171" t="s">
        <v>763</v>
      </c>
      <c r="E29" s="173" t="s">
        <v>38</v>
      </c>
      <c r="F29" s="172" t="s">
        <v>771</v>
      </c>
      <c r="G29" s="173">
        <v>180</v>
      </c>
      <c r="H29" s="173" t="s">
        <v>915</v>
      </c>
      <c r="I29" s="174" t="s">
        <v>487</v>
      </c>
      <c r="J29" s="171" t="s">
        <v>63</v>
      </c>
      <c r="K29" s="171" t="s">
        <v>337</v>
      </c>
      <c r="L29" s="171" t="s">
        <v>52</v>
      </c>
      <c r="M29" s="172" t="s">
        <v>469</v>
      </c>
      <c r="N29" s="172" t="s">
        <v>471</v>
      </c>
      <c r="O29" s="172" t="s">
        <v>488</v>
      </c>
      <c r="P29" s="172" t="s">
        <v>467</v>
      </c>
      <c r="Q29" s="172" t="s">
        <v>338</v>
      </c>
      <c r="R29" s="172" t="s">
        <v>437</v>
      </c>
      <c r="S29" s="172" t="s">
        <v>816</v>
      </c>
      <c r="T29" s="172" t="s">
        <v>361</v>
      </c>
      <c r="U29" s="175" t="s">
        <v>324</v>
      </c>
      <c r="V29" s="176">
        <v>0.2</v>
      </c>
      <c r="W29" s="175" t="s">
        <v>101</v>
      </c>
      <c r="X29" s="176">
        <v>0.6</v>
      </c>
      <c r="Y29" s="67" t="s">
        <v>84</v>
      </c>
      <c r="Z29" s="172" t="s">
        <v>489</v>
      </c>
      <c r="AA29" s="175" t="s">
        <v>324</v>
      </c>
      <c r="AB29" s="178">
        <v>8.3999999999999991E-2</v>
      </c>
      <c r="AC29" s="175" t="s">
        <v>101</v>
      </c>
      <c r="AD29" s="178">
        <v>0.6</v>
      </c>
      <c r="AE29" s="67" t="s">
        <v>84</v>
      </c>
      <c r="AF29" s="172" t="s">
        <v>490</v>
      </c>
      <c r="AG29" s="171" t="s">
        <v>364</v>
      </c>
      <c r="AH29" s="183" t="s">
        <v>339</v>
      </c>
      <c r="AI29" s="183" t="s">
        <v>339</v>
      </c>
      <c r="AJ29" s="183" t="s">
        <v>339</v>
      </c>
      <c r="AK29" s="183" t="s">
        <v>339</v>
      </c>
      <c r="AL29" s="183" t="s">
        <v>339</v>
      </c>
      <c r="AM29" s="192" t="s">
        <v>970</v>
      </c>
      <c r="AN29" s="183" t="s">
        <v>491</v>
      </c>
      <c r="AO29" s="183" t="s">
        <v>492</v>
      </c>
      <c r="AP29" s="183" t="s">
        <v>675</v>
      </c>
      <c r="AQ29" s="183" t="s">
        <v>772</v>
      </c>
      <c r="AR29" s="172" t="s">
        <v>773</v>
      </c>
      <c r="AS29" s="172" t="s">
        <v>774</v>
      </c>
      <c r="AT29" s="172" t="s">
        <v>775</v>
      </c>
      <c r="AU29" s="184">
        <v>43496</v>
      </c>
      <c r="AV29" s="185" t="s">
        <v>341</v>
      </c>
      <c r="AW29" s="186" t="s">
        <v>468</v>
      </c>
      <c r="AX29" s="187">
        <v>43593</v>
      </c>
      <c r="AY29" s="188" t="s">
        <v>341</v>
      </c>
      <c r="AZ29" s="189" t="s">
        <v>493</v>
      </c>
      <c r="BA29" s="187">
        <v>43759</v>
      </c>
      <c r="BB29" s="185" t="s">
        <v>369</v>
      </c>
      <c r="BC29" s="186" t="s">
        <v>494</v>
      </c>
      <c r="BD29" s="187">
        <v>43909</v>
      </c>
      <c r="BE29" s="188" t="s">
        <v>495</v>
      </c>
      <c r="BF29" s="189" t="s">
        <v>496</v>
      </c>
      <c r="BG29" s="187">
        <v>44074</v>
      </c>
      <c r="BH29" s="185" t="s">
        <v>352</v>
      </c>
      <c r="BI29" s="186" t="s">
        <v>497</v>
      </c>
      <c r="BJ29" s="187">
        <v>44168</v>
      </c>
      <c r="BK29" s="188" t="s">
        <v>369</v>
      </c>
      <c r="BL29" s="189" t="s">
        <v>498</v>
      </c>
      <c r="BM29" s="187">
        <v>44249</v>
      </c>
      <c r="BN29" s="185" t="s">
        <v>371</v>
      </c>
      <c r="BO29" s="186" t="s">
        <v>472</v>
      </c>
      <c r="BP29" s="187">
        <v>44540</v>
      </c>
      <c r="BQ29" s="188" t="s">
        <v>341</v>
      </c>
      <c r="BR29" s="189" t="s">
        <v>499</v>
      </c>
      <c r="BS29" s="187">
        <v>44897</v>
      </c>
      <c r="BT29" s="185" t="s">
        <v>370</v>
      </c>
      <c r="BU29" s="186" t="s">
        <v>776</v>
      </c>
      <c r="BV29" s="187">
        <v>45037</v>
      </c>
      <c r="BW29" s="185" t="s">
        <v>984</v>
      </c>
      <c r="BX29" s="186" t="s">
        <v>985</v>
      </c>
      <c r="BY29" s="187" t="s">
        <v>355</v>
      </c>
      <c r="BZ29" s="185" t="s">
        <v>356</v>
      </c>
      <c r="CA29" s="186" t="s">
        <v>355</v>
      </c>
      <c r="CB29" s="187" t="s">
        <v>355</v>
      </c>
      <c r="CC29" s="188" t="s">
        <v>356</v>
      </c>
      <c r="CD29" s="190" t="s">
        <v>355</v>
      </c>
      <c r="CE29" s="191" t="e">
        <f>VLOOKUP(A29,Datos!$C$2:$AJ$25,34,0)</f>
        <v>#N/A</v>
      </c>
      <c r="CF29" s="147">
        <f>COUNTBLANK(A29:CD29)</f>
        <v>4</v>
      </c>
      <c r="CG29" s="194" t="s">
        <v>249</v>
      </c>
      <c r="CH29" s="193" t="s">
        <v>878</v>
      </c>
      <c r="CI29" s="51" t="s">
        <v>879</v>
      </c>
      <c r="CJ29" s="51" t="s">
        <v>835</v>
      </c>
      <c r="CK29" s="51" t="s">
        <v>845</v>
      </c>
      <c r="CL29" s="51" t="s">
        <v>823</v>
      </c>
      <c r="CM29" s="51" t="s">
        <v>823</v>
      </c>
      <c r="CN29" s="51" t="s">
        <v>840</v>
      </c>
      <c r="CO29" s="51" t="s">
        <v>823</v>
      </c>
      <c r="CP29" s="51" t="s">
        <v>845</v>
      </c>
      <c r="CQ29" s="51"/>
      <c r="CR29" s="51" t="s">
        <v>845</v>
      </c>
      <c r="CS29" s="51" t="s">
        <v>852</v>
      </c>
      <c r="CT29" s="51" t="s">
        <v>845</v>
      </c>
      <c r="CU29" s="51" t="s">
        <v>845</v>
      </c>
      <c r="CV29" s="51" t="s">
        <v>845</v>
      </c>
      <c r="CW29" s="51" t="s">
        <v>845</v>
      </c>
      <c r="CX29" s="51" t="s">
        <v>872</v>
      </c>
      <c r="CY29" s="51" t="s">
        <v>845</v>
      </c>
      <c r="CZ29" s="51" t="s">
        <v>845</v>
      </c>
      <c r="DA29" s="51" t="s">
        <v>845</v>
      </c>
      <c r="DB29" s="51" t="s">
        <v>845</v>
      </c>
      <c r="DC29" s="51" t="s">
        <v>845</v>
      </c>
      <c r="DD29" s="51" t="s">
        <v>845</v>
      </c>
      <c r="DF29" s="169" t="str">
        <f>J29</f>
        <v>Corrupción</v>
      </c>
      <c r="DG29" s="254" t="str">
        <f>I29</f>
        <v>Posibilidad de afectación reputacional por pérdida de confianza de las entidades que prestan el servicio  a la ciudadanía, debido a decisiones ajustadas a intereses propios o de terceros al realizar el seguimiento y monitoreo a las entidades participantes en los puntos de atención</v>
      </c>
      <c r="DH29" s="254"/>
      <c r="DI29" s="254"/>
      <c r="DJ29" s="254"/>
      <c r="DK29" s="254"/>
      <c r="DL29" s="254"/>
      <c r="DM29" s="254"/>
      <c r="DN29" s="169" t="str">
        <f>Y29</f>
        <v>Moderado</v>
      </c>
      <c r="DO29" s="169" t="str">
        <f t="shared" si="6"/>
        <v>Moderado</v>
      </c>
      <c r="DQ29" s="163" t="e">
        <f>SUM(LEN(#REF!)-LEN(SUBSTITUTE(#REF!,"- Preventivo","")))/LEN("- Preventivo")</f>
        <v>#REF!</v>
      </c>
      <c r="DR29" s="163" t="e">
        <f>SUMIFS($DQ$12:$DQ$31,$A$12:$A$31,A29)</f>
        <v>#REF!</v>
      </c>
      <c r="DS29" s="163" t="e">
        <f>SUM(LEN(#REF!)-LEN(SUBSTITUTE(#REF!,"- Detectivo","")))/LEN("- Detectivo")</f>
        <v>#REF!</v>
      </c>
      <c r="DT29" s="163" t="e">
        <f>SUMIFS($DS$12:$DS$31,$A$12:$A$31,A29)</f>
        <v>#REF!</v>
      </c>
      <c r="DU29" s="163" t="e">
        <f>SUM(LEN(#REF!)-LEN(SUBSTITUTE(#REF!,"- Correctivo","")))/LEN("- Correctivo")</f>
        <v>#REF!</v>
      </c>
      <c r="DV29" s="163" t="e">
        <f>SUMIFS($DU$12:$DU$31,$A$12:$A$31,A29)</f>
        <v>#REF!</v>
      </c>
      <c r="DW29" s="163" t="e">
        <f t="shared" si="7"/>
        <v>#REF!</v>
      </c>
      <c r="DX29" s="163" t="e">
        <f>SUMIFS($DW$12:$DW$31,$A$12:$A$31,A29)</f>
        <v>#REF!</v>
      </c>
      <c r="DY29" s="163" t="e">
        <f>SUM(LEN(#REF!)-LEN(SUBSTITUTE(#REF!,"- Documentado","")))/LEN("- Documentado")</f>
        <v>#REF!</v>
      </c>
      <c r="DZ29" s="163" t="e">
        <f>SUM(LEN(#REF!)-LEN(SUBSTITUTE(#REF!,"- Documentado","")))/LEN("- Documentado")</f>
        <v>#REF!</v>
      </c>
      <c r="EA29" s="163" t="e">
        <f>SUMIFS($DY$12:$DY$31,$A$12:$A$31,A29)+SUMIFS($DZ$12:$DZ$31,$A$12:$A$31,A29)</f>
        <v>#REF!</v>
      </c>
      <c r="EB29" s="163" t="e">
        <f>SUM(LEN(#REF!)-LEN(SUBSTITUTE(#REF!,"- Continua","")))/LEN("- Continua")</f>
        <v>#REF!</v>
      </c>
      <c r="EC29" s="163" t="e">
        <f>SUM(LEN(#REF!)-LEN(SUBSTITUTE(#REF!,"- Continua","")))/LEN("- Continua")</f>
        <v>#REF!</v>
      </c>
      <c r="ED29" s="163" t="e">
        <f>SUMIFS($EB$12:$EB$31,$A$12:$A$31,A29)+SUMIFS($EC$12:$EC$31,$A$12:$A$31,A29)</f>
        <v>#REF!</v>
      </c>
      <c r="EE29" s="163" t="e">
        <f>SUM(LEN(#REF!)-LEN(SUBSTITUTE(#REF!,"- Con registro","")))/LEN("- Con registro")</f>
        <v>#REF!</v>
      </c>
      <c r="EF29" s="163" t="e">
        <f>SUM(LEN(#REF!)-LEN(SUBSTITUTE(#REF!,"- Con registro","")))/LEN("- Con registro")</f>
        <v>#REF!</v>
      </c>
      <c r="EG29" s="163" t="e">
        <f>SUMIFS($EE$12:$EE$31,$A$12:$A$31,A29)+SUMIFS($EF$12:$EF$31,$A$12:$A$31,A29)</f>
        <v>#REF!</v>
      </c>
      <c r="EH29" s="168" t="e">
        <f t="shared" si="8"/>
        <v>#REF!</v>
      </c>
      <c r="EI29" s="168" t="e">
        <f t="shared" si="9"/>
        <v>#REF!</v>
      </c>
      <c r="EJ29" s="168" t="e">
        <f t="shared" si="10"/>
        <v>#REF!</v>
      </c>
      <c r="EK29" s="256" t="e">
        <f t="shared" si="11"/>
        <v>#REF!</v>
      </c>
      <c r="EL29" s="256"/>
      <c r="EM29" s="256"/>
      <c r="EN29" s="256"/>
      <c r="EO29" s="256"/>
      <c r="EP29" s="256"/>
      <c r="EQ29" s="256"/>
      <c r="ER29" s="256"/>
      <c r="ES29" s="256"/>
      <c r="ET29" s="256"/>
    </row>
    <row r="30" spans="1:150" ht="399.95" customHeight="1" x14ac:dyDescent="0.2">
      <c r="A30" s="171" t="s">
        <v>760</v>
      </c>
      <c r="B30" s="171" t="s">
        <v>761</v>
      </c>
      <c r="C30" s="172" t="s">
        <v>762</v>
      </c>
      <c r="D30" s="171" t="s">
        <v>763</v>
      </c>
      <c r="E30" s="173" t="s">
        <v>38</v>
      </c>
      <c r="F30" s="172" t="s">
        <v>778</v>
      </c>
      <c r="G30" s="173">
        <v>181</v>
      </c>
      <c r="H30" s="173" t="s">
        <v>916</v>
      </c>
      <c r="I30" s="174" t="s">
        <v>357</v>
      </c>
      <c r="J30" s="171" t="s">
        <v>63</v>
      </c>
      <c r="K30" s="171" t="s">
        <v>358</v>
      </c>
      <c r="L30" s="171" t="s">
        <v>52</v>
      </c>
      <c r="M30" s="172" t="s">
        <v>469</v>
      </c>
      <c r="N30" s="172" t="s">
        <v>471</v>
      </c>
      <c r="O30" s="172" t="s">
        <v>779</v>
      </c>
      <c r="P30" s="172" t="s">
        <v>467</v>
      </c>
      <c r="Q30" s="172" t="s">
        <v>338</v>
      </c>
      <c r="R30" s="172" t="s">
        <v>360</v>
      </c>
      <c r="S30" s="172" t="s">
        <v>816</v>
      </c>
      <c r="T30" s="172" t="s">
        <v>361</v>
      </c>
      <c r="U30" s="175" t="s">
        <v>324</v>
      </c>
      <c r="V30" s="176">
        <v>0.2</v>
      </c>
      <c r="W30" s="175" t="s">
        <v>51</v>
      </c>
      <c r="X30" s="176">
        <v>1</v>
      </c>
      <c r="Y30" s="67" t="s">
        <v>273</v>
      </c>
      <c r="Z30" s="172" t="s">
        <v>362</v>
      </c>
      <c r="AA30" s="175" t="s">
        <v>324</v>
      </c>
      <c r="AB30" s="178">
        <v>5.04E-2</v>
      </c>
      <c r="AC30" s="175" t="s">
        <v>51</v>
      </c>
      <c r="AD30" s="178">
        <v>1</v>
      </c>
      <c r="AE30" s="67" t="s">
        <v>273</v>
      </c>
      <c r="AF30" s="172" t="s">
        <v>363</v>
      </c>
      <c r="AG30" s="171" t="s">
        <v>364</v>
      </c>
      <c r="AH30" s="183" t="s">
        <v>339</v>
      </c>
      <c r="AI30" s="183" t="s">
        <v>339</v>
      </c>
      <c r="AJ30" s="183" t="s">
        <v>339</v>
      </c>
      <c r="AK30" s="183" t="s">
        <v>339</v>
      </c>
      <c r="AL30" s="183" t="s">
        <v>339</v>
      </c>
      <c r="AM30" s="192" t="s">
        <v>971</v>
      </c>
      <c r="AN30" s="183" t="s">
        <v>780</v>
      </c>
      <c r="AO30" s="183" t="s">
        <v>781</v>
      </c>
      <c r="AP30" s="183" t="s">
        <v>782</v>
      </c>
      <c r="AQ30" s="183" t="s">
        <v>682</v>
      </c>
      <c r="AR30" s="172" t="s">
        <v>783</v>
      </c>
      <c r="AS30" s="172" t="s">
        <v>784</v>
      </c>
      <c r="AT30" s="172" t="s">
        <v>785</v>
      </c>
      <c r="AU30" s="184">
        <v>43350</v>
      </c>
      <c r="AV30" s="185" t="s">
        <v>341</v>
      </c>
      <c r="AW30" s="186" t="s">
        <v>342</v>
      </c>
      <c r="AX30" s="187">
        <v>43593</v>
      </c>
      <c r="AY30" s="188" t="s">
        <v>343</v>
      </c>
      <c r="AZ30" s="189" t="s">
        <v>344</v>
      </c>
      <c r="BA30" s="187">
        <v>43755</v>
      </c>
      <c r="BB30" s="185" t="s">
        <v>345</v>
      </c>
      <c r="BC30" s="186" t="s">
        <v>346</v>
      </c>
      <c r="BD30" s="187">
        <v>43896</v>
      </c>
      <c r="BE30" s="188" t="s">
        <v>347</v>
      </c>
      <c r="BF30" s="189" t="s">
        <v>348</v>
      </c>
      <c r="BG30" s="187">
        <v>44056</v>
      </c>
      <c r="BH30" s="185" t="s">
        <v>349</v>
      </c>
      <c r="BI30" s="186" t="s">
        <v>350</v>
      </c>
      <c r="BJ30" s="187">
        <v>44168</v>
      </c>
      <c r="BK30" s="188" t="s">
        <v>345</v>
      </c>
      <c r="BL30" s="189" t="s">
        <v>351</v>
      </c>
      <c r="BM30" s="187">
        <v>44249</v>
      </c>
      <c r="BN30" s="185" t="s">
        <v>352</v>
      </c>
      <c r="BO30" s="186" t="s">
        <v>777</v>
      </c>
      <c r="BP30" s="187">
        <v>44335</v>
      </c>
      <c r="BQ30" s="188" t="s">
        <v>349</v>
      </c>
      <c r="BR30" s="189" t="s">
        <v>353</v>
      </c>
      <c r="BS30" s="187">
        <v>44530</v>
      </c>
      <c r="BT30" s="185" t="s">
        <v>341</v>
      </c>
      <c r="BU30" s="186" t="s">
        <v>354</v>
      </c>
      <c r="BV30" s="187">
        <v>44690</v>
      </c>
      <c r="BW30" s="188" t="s">
        <v>349</v>
      </c>
      <c r="BX30" s="189" t="s">
        <v>632</v>
      </c>
      <c r="BY30" s="187">
        <v>44897</v>
      </c>
      <c r="BZ30" s="185" t="s">
        <v>370</v>
      </c>
      <c r="CA30" s="186" t="s">
        <v>786</v>
      </c>
      <c r="CB30" s="187" t="s">
        <v>355</v>
      </c>
      <c r="CC30" s="188" t="s">
        <v>356</v>
      </c>
      <c r="CD30" s="190" t="s">
        <v>355</v>
      </c>
      <c r="CE30" s="191" t="e">
        <f>VLOOKUP(A30,Datos!$C$2:$AJ$25,34,0)</f>
        <v>#N/A</v>
      </c>
      <c r="CF30" s="147">
        <f>COUNTBLANK(A30:CD30)</f>
        <v>2</v>
      </c>
      <c r="CG30" s="194" t="s">
        <v>820</v>
      </c>
      <c r="CH30" s="193" t="s">
        <v>897</v>
      </c>
      <c r="CI30" s="51" t="s">
        <v>880</v>
      </c>
      <c r="CJ30" s="51" t="s">
        <v>835</v>
      </c>
      <c r="CK30" s="51" t="s">
        <v>826</v>
      </c>
      <c r="CL30" s="51" t="s">
        <v>823</v>
      </c>
      <c r="CM30" s="51" t="s">
        <v>823</v>
      </c>
      <c r="CN30" s="51" t="s">
        <v>840</v>
      </c>
      <c r="CO30" s="51" t="s">
        <v>823</v>
      </c>
      <c r="CP30" s="51" t="s">
        <v>845</v>
      </c>
      <c r="CQ30" s="51"/>
      <c r="CR30" s="51" t="s">
        <v>845</v>
      </c>
      <c r="CS30" s="51" t="s">
        <v>852</v>
      </c>
      <c r="CT30" s="51" t="s">
        <v>845</v>
      </c>
      <c r="CU30" s="51" t="s">
        <v>845</v>
      </c>
      <c r="CV30" s="51" t="s">
        <v>845</v>
      </c>
      <c r="CW30" s="51" t="s">
        <v>845</v>
      </c>
      <c r="CX30" s="51" t="s">
        <v>872</v>
      </c>
      <c r="CY30" s="51" t="s">
        <v>845</v>
      </c>
      <c r="CZ30" s="51" t="s">
        <v>845</v>
      </c>
      <c r="DA30" s="51" t="s">
        <v>845</v>
      </c>
      <c r="DB30" s="51" t="s">
        <v>845</v>
      </c>
      <c r="DC30" s="51" t="s">
        <v>845</v>
      </c>
      <c r="DD30" s="51" t="s">
        <v>845</v>
      </c>
      <c r="DF30" s="169" t="str">
        <f>J30</f>
        <v>Corrupción</v>
      </c>
      <c r="DG30" s="254" t="str">
        <f>I30</f>
        <v>Posibilidad de afectación económica (o presupuestal) por sanción de un ente de control o ente regulador, debido a decisiones ajustadas a intereses propios o de terceros en la ejecución de Proyectos en materia TIC y Transformación digital, para obtener dádivas o beneficios</v>
      </c>
      <c r="DH30" s="254"/>
      <c r="DI30" s="254"/>
      <c r="DJ30" s="254"/>
      <c r="DK30" s="254"/>
      <c r="DL30" s="254"/>
      <c r="DM30" s="254"/>
      <c r="DN30" s="169" t="str">
        <f>Y30</f>
        <v>Extremo</v>
      </c>
      <c r="DO30" s="169" t="str">
        <f t="shared" si="6"/>
        <v>Extremo</v>
      </c>
      <c r="DQ30" s="163" t="e">
        <f>SUM(LEN(#REF!)-LEN(SUBSTITUTE(#REF!,"- Preventivo","")))/LEN("- Preventivo")</f>
        <v>#REF!</v>
      </c>
      <c r="DR30" s="163" t="e">
        <f>SUMIFS($DQ$12:$DQ$31,$A$12:$A$31,A30)</f>
        <v>#REF!</v>
      </c>
      <c r="DS30" s="163" t="e">
        <f>SUM(LEN(#REF!)-LEN(SUBSTITUTE(#REF!,"- Detectivo","")))/LEN("- Detectivo")</f>
        <v>#REF!</v>
      </c>
      <c r="DT30" s="163" t="e">
        <f>SUMIFS($DS$12:$DS$31,$A$12:$A$31,A30)</f>
        <v>#REF!</v>
      </c>
      <c r="DU30" s="163" t="e">
        <f>SUM(LEN(#REF!)-LEN(SUBSTITUTE(#REF!,"- Correctivo","")))/LEN("- Correctivo")</f>
        <v>#REF!</v>
      </c>
      <c r="DV30" s="163" t="e">
        <f>SUMIFS($DU$12:$DU$31,$A$12:$A$31,A30)</f>
        <v>#REF!</v>
      </c>
      <c r="DW30" s="163" t="e">
        <f t="shared" si="7"/>
        <v>#REF!</v>
      </c>
      <c r="DX30" s="163" t="e">
        <f>SUMIFS($DW$12:$DW$31,$A$12:$A$31,A30)</f>
        <v>#REF!</v>
      </c>
      <c r="DY30" s="163" t="e">
        <f>SUM(LEN(#REF!)-LEN(SUBSTITUTE(#REF!,"- Documentado","")))/LEN("- Documentado")</f>
        <v>#REF!</v>
      </c>
      <c r="DZ30" s="163" t="e">
        <f>SUM(LEN(#REF!)-LEN(SUBSTITUTE(#REF!,"- Documentado","")))/LEN("- Documentado")</f>
        <v>#REF!</v>
      </c>
      <c r="EA30" s="163" t="e">
        <f>SUMIFS($DY$12:$DY$31,$A$12:$A$31,A30)+SUMIFS($DZ$12:$DZ$31,$A$12:$A$31,A30)</f>
        <v>#REF!</v>
      </c>
      <c r="EB30" s="163" t="e">
        <f>SUM(LEN(#REF!)-LEN(SUBSTITUTE(#REF!,"- Continua","")))/LEN("- Continua")</f>
        <v>#REF!</v>
      </c>
      <c r="EC30" s="163" t="e">
        <f>SUM(LEN(#REF!)-LEN(SUBSTITUTE(#REF!,"- Continua","")))/LEN("- Continua")</f>
        <v>#REF!</v>
      </c>
      <c r="ED30" s="163" t="e">
        <f>SUMIFS($EB$12:$EB$31,$A$12:$A$31,A30)+SUMIFS($EC$12:$EC$31,$A$12:$A$31,A30)</f>
        <v>#REF!</v>
      </c>
      <c r="EE30" s="163" t="e">
        <f>SUM(LEN(#REF!)-LEN(SUBSTITUTE(#REF!,"- Con registro","")))/LEN("- Con registro")</f>
        <v>#REF!</v>
      </c>
      <c r="EF30" s="163" t="e">
        <f>SUM(LEN(#REF!)-LEN(SUBSTITUTE(#REF!,"- Con registro","")))/LEN("- Con registro")</f>
        <v>#REF!</v>
      </c>
      <c r="EG30" s="163" t="e">
        <f>SUMIFS($EE$12:$EE$31,$A$12:$A$31,A30)+SUMIFS($EF$12:$EF$31,$A$12:$A$31,A30)</f>
        <v>#REF!</v>
      </c>
      <c r="EH30" s="168" t="e">
        <f t="shared" si="8"/>
        <v>#REF!</v>
      </c>
      <c r="EI30" s="168" t="e">
        <f t="shared" si="9"/>
        <v>#REF!</v>
      </c>
      <c r="EJ30" s="168" t="e">
        <f t="shared" si="10"/>
        <v>#REF!</v>
      </c>
      <c r="EK30" s="256" t="e">
        <f t="shared" si="11"/>
        <v>#REF!</v>
      </c>
      <c r="EL30" s="256"/>
      <c r="EM30" s="256"/>
      <c r="EN30" s="256"/>
      <c r="EO30" s="256"/>
      <c r="EP30" s="256"/>
      <c r="EQ30" s="256"/>
      <c r="ER30" s="256"/>
      <c r="ES30" s="256"/>
      <c r="ET30" s="256"/>
    </row>
    <row r="31" spans="1:150" ht="399.95" customHeight="1" x14ac:dyDescent="0.2">
      <c r="A31" s="171" t="s">
        <v>787</v>
      </c>
      <c r="B31" s="171" t="s">
        <v>788</v>
      </c>
      <c r="C31" s="172" t="s">
        <v>789</v>
      </c>
      <c r="D31" s="171" t="s">
        <v>790</v>
      </c>
      <c r="E31" s="173" t="s">
        <v>38</v>
      </c>
      <c r="F31" s="172" t="s">
        <v>791</v>
      </c>
      <c r="G31" s="173">
        <v>197</v>
      </c>
      <c r="H31" s="173" t="s">
        <v>917</v>
      </c>
      <c r="I31" s="174" t="s">
        <v>612</v>
      </c>
      <c r="J31" s="171" t="s">
        <v>63</v>
      </c>
      <c r="K31" s="171" t="s">
        <v>358</v>
      </c>
      <c r="L31" s="171" t="s">
        <v>78</v>
      </c>
      <c r="M31" s="172" t="s">
        <v>613</v>
      </c>
      <c r="N31" s="172" t="s">
        <v>614</v>
      </c>
      <c r="O31" s="172" t="s">
        <v>615</v>
      </c>
      <c r="P31" s="172" t="s">
        <v>609</v>
      </c>
      <c r="Q31" s="172" t="s">
        <v>338</v>
      </c>
      <c r="R31" s="172" t="s">
        <v>360</v>
      </c>
      <c r="S31" s="172" t="s">
        <v>817</v>
      </c>
      <c r="T31" s="172" t="s">
        <v>610</v>
      </c>
      <c r="U31" s="175" t="s">
        <v>324</v>
      </c>
      <c r="V31" s="176">
        <v>0.2</v>
      </c>
      <c r="W31" s="175" t="s">
        <v>77</v>
      </c>
      <c r="X31" s="176">
        <v>0.8</v>
      </c>
      <c r="Y31" s="67" t="s">
        <v>272</v>
      </c>
      <c r="Z31" s="172" t="s">
        <v>405</v>
      </c>
      <c r="AA31" s="175" t="s">
        <v>324</v>
      </c>
      <c r="AB31" s="178">
        <v>2.4695999999999999E-2</v>
      </c>
      <c r="AC31" s="175" t="s">
        <v>77</v>
      </c>
      <c r="AD31" s="178">
        <v>0.8</v>
      </c>
      <c r="AE31" s="67" t="s">
        <v>272</v>
      </c>
      <c r="AF31" s="172" t="s">
        <v>406</v>
      </c>
      <c r="AG31" s="171" t="s">
        <v>364</v>
      </c>
      <c r="AH31" s="192" t="s">
        <v>972</v>
      </c>
      <c r="AI31" s="183" t="s">
        <v>792</v>
      </c>
      <c r="AJ31" s="183" t="s">
        <v>616</v>
      </c>
      <c r="AK31" s="183" t="s">
        <v>664</v>
      </c>
      <c r="AL31" s="183" t="s">
        <v>793</v>
      </c>
      <c r="AM31" s="183" t="s">
        <v>340</v>
      </c>
      <c r="AN31" s="183" t="s">
        <v>340</v>
      </c>
      <c r="AO31" s="183" t="s">
        <v>340</v>
      </c>
      <c r="AP31" s="183" t="s">
        <v>340</v>
      </c>
      <c r="AQ31" s="183" t="s">
        <v>340</v>
      </c>
      <c r="AR31" s="172" t="s">
        <v>794</v>
      </c>
      <c r="AS31" s="172" t="s">
        <v>795</v>
      </c>
      <c r="AT31" s="172" t="s">
        <v>796</v>
      </c>
      <c r="AU31" s="184">
        <v>43496</v>
      </c>
      <c r="AV31" s="185" t="s">
        <v>341</v>
      </c>
      <c r="AW31" s="186" t="s">
        <v>525</v>
      </c>
      <c r="AX31" s="187">
        <v>43599</v>
      </c>
      <c r="AY31" s="188" t="s">
        <v>341</v>
      </c>
      <c r="AZ31" s="189" t="s">
        <v>617</v>
      </c>
      <c r="BA31" s="187">
        <v>43759</v>
      </c>
      <c r="BB31" s="185" t="s">
        <v>419</v>
      </c>
      <c r="BC31" s="186" t="s">
        <v>618</v>
      </c>
      <c r="BD31" s="187">
        <v>43896</v>
      </c>
      <c r="BE31" s="188" t="s">
        <v>418</v>
      </c>
      <c r="BF31" s="189" t="s">
        <v>619</v>
      </c>
      <c r="BG31" s="187">
        <v>44075</v>
      </c>
      <c r="BH31" s="185" t="s">
        <v>349</v>
      </c>
      <c r="BI31" s="186" t="s">
        <v>611</v>
      </c>
      <c r="BJ31" s="187">
        <v>44168</v>
      </c>
      <c r="BK31" s="188" t="s">
        <v>384</v>
      </c>
      <c r="BL31" s="189" t="s">
        <v>537</v>
      </c>
      <c r="BM31" s="187">
        <v>44246</v>
      </c>
      <c r="BN31" s="185" t="s">
        <v>583</v>
      </c>
      <c r="BO31" s="186" t="s">
        <v>620</v>
      </c>
      <c r="BP31" s="187">
        <v>44545</v>
      </c>
      <c r="BQ31" s="188" t="s">
        <v>341</v>
      </c>
      <c r="BR31" s="189" t="s">
        <v>621</v>
      </c>
      <c r="BS31" s="187">
        <v>44904</v>
      </c>
      <c r="BT31" s="185" t="s">
        <v>370</v>
      </c>
      <c r="BU31" s="186" t="s">
        <v>797</v>
      </c>
      <c r="BV31" s="187" t="s">
        <v>355</v>
      </c>
      <c r="BW31" s="188" t="s">
        <v>356</v>
      </c>
      <c r="BX31" s="189" t="s">
        <v>355</v>
      </c>
      <c r="BY31" s="187" t="s">
        <v>355</v>
      </c>
      <c r="BZ31" s="185" t="s">
        <v>356</v>
      </c>
      <c r="CA31" s="186" t="s">
        <v>355</v>
      </c>
      <c r="CB31" s="187" t="s">
        <v>355</v>
      </c>
      <c r="CC31" s="188" t="s">
        <v>356</v>
      </c>
      <c r="CD31" s="190" t="s">
        <v>355</v>
      </c>
      <c r="CE31" s="191" t="e">
        <f>VLOOKUP(A31,Datos!$C$2:$AJ$25,34,0)</f>
        <v>#N/A</v>
      </c>
      <c r="CF31" s="147">
        <f>COUNTBLANK(A31:CD31)</f>
        <v>6</v>
      </c>
      <c r="CG31" s="194" t="s">
        <v>819</v>
      </c>
      <c r="CH31" s="193" t="s">
        <v>890</v>
      </c>
      <c r="CI31" s="51" t="s">
        <v>891</v>
      </c>
      <c r="CJ31" s="51" t="s">
        <v>836</v>
      </c>
      <c r="CK31" s="51" t="s">
        <v>826</v>
      </c>
      <c r="CL31" s="51" t="s">
        <v>823</v>
      </c>
      <c r="CM31" s="51" t="s">
        <v>823</v>
      </c>
      <c r="CN31" s="51" t="s">
        <v>840</v>
      </c>
      <c r="CO31" s="51" t="s">
        <v>823</v>
      </c>
      <c r="CP31" s="51" t="s">
        <v>845</v>
      </c>
      <c r="CQ31" s="51"/>
      <c r="CR31" s="51" t="s">
        <v>845</v>
      </c>
      <c r="CS31" s="51" t="s">
        <v>852</v>
      </c>
      <c r="CT31" s="51" t="s">
        <v>845</v>
      </c>
      <c r="CU31" s="51" t="s">
        <v>845</v>
      </c>
      <c r="CV31" s="51" t="s">
        <v>845</v>
      </c>
      <c r="CW31" s="51" t="s">
        <v>845</v>
      </c>
      <c r="CX31" s="51" t="s">
        <v>873</v>
      </c>
      <c r="CY31" s="51" t="s">
        <v>845</v>
      </c>
      <c r="CZ31" s="51" t="s">
        <v>845</v>
      </c>
      <c r="DA31" s="51" t="s">
        <v>845</v>
      </c>
      <c r="DB31" s="51" t="s">
        <v>845</v>
      </c>
      <c r="DC31" s="51" t="s">
        <v>845</v>
      </c>
      <c r="DD31" s="51" t="s">
        <v>845</v>
      </c>
      <c r="DF31" s="169" t="str">
        <f>J31</f>
        <v>Corrupción</v>
      </c>
      <c r="DG31" s="254" t="str">
        <f>I31</f>
        <v>Posibilidad de afectación económica (o presupuestal) por desviación de recursos públicos destinados a la atención de ayuda humanitaria inmediata, debido a decisiones ajustadas a intereses propios o de terceros para obtener beneficios no autorizados durante la evaluación del otorgamiento dirigido a la población víctima del conflicto armado que llega o reside a la ciudad de Bogotá D.C.</v>
      </c>
      <c r="DH31" s="254"/>
      <c r="DI31" s="254"/>
      <c r="DJ31" s="254"/>
      <c r="DK31" s="254"/>
      <c r="DL31" s="254"/>
      <c r="DM31" s="254"/>
      <c r="DN31" s="169" t="str">
        <f>Y31</f>
        <v>Alto</v>
      </c>
      <c r="DO31" s="169" t="str">
        <f t="shared" si="6"/>
        <v>Alto</v>
      </c>
      <c r="DQ31" s="163" t="e">
        <f>SUM(LEN(#REF!)-LEN(SUBSTITUTE(#REF!,"- Preventivo","")))/LEN("- Preventivo")</f>
        <v>#REF!</v>
      </c>
      <c r="DR31" s="163" t="e">
        <f>SUMIFS($DQ$12:$DQ$31,$A$12:$A$31,A31)</f>
        <v>#REF!</v>
      </c>
      <c r="DS31" s="163" t="e">
        <f>SUM(LEN(#REF!)-LEN(SUBSTITUTE(#REF!,"- Detectivo","")))/LEN("- Detectivo")</f>
        <v>#REF!</v>
      </c>
      <c r="DT31" s="163" t="e">
        <f>SUMIFS($DS$12:$DS$31,$A$12:$A$31,A31)</f>
        <v>#REF!</v>
      </c>
      <c r="DU31" s="163" t="e">
        <f>SUM(LEN(#REF!)-LEN(SUBSTITUTE(#REF!,"- Correctivo","")))/LEN("- Correctivo")</f>
        <v>#REF!</v>
      </c>
      <c r="DV31" s="163" t="e">
        <f>SUMIFS($DU$12:$DU$31,$A$12:$A$31,A31)</f>
        <v>#REF!</v>
      </c>
      <c r="DW31" s="163" t="e">
        <f t="shared" si="7"/>
        <v>#REF!</v>
      </c>
      <c r="DX31" s="163" t="e">
        <f>SUMIFS($DW$12:$DW$31,$A$12:$A$31,A31)</f>
        <v>#REF!</v>
      </c>
      <c r="DY31" s="163" t="e">
        <f>SUM(LEN(#REF!)-LEN(SUBSTITUTE(#REF!,"- Documentado","")))/LEN("- Documentado")</f>
        <v>#REF!</v>
      </c>
      <c r="DZ31" s="163" t="e">
        <f>SUM(LEN(#REF!)-LEN(SUBSTITUTE(#REF!,"- Documentado","")))/LEN("- Documentado")</f>
        <v>#REF!</v>
      </c>
      <c r="EA31" s="163" t="e">
        <f>SUMIFS($DY$12:$DY$31,$A$12:$A$31,A31)+SUMIFS($DZ$12:$DZ$31,$A$12:$A$31,A31)</f>
        <v>#REF!</v>
      </c>
      <c r="EB31" s="163" t="e">
        <f>SUM(LEN(#REF!)-LEN(SUBSTITUTE(#REF!,"- Continua","")))/LEN("- Continua")</f>
        <v>#REF!</v>
      </c>
      <c r="EC31" s="163" t="e">
        <f>SUM(LEN(#REF!)-LEN(SUBSTITUTE(#REF!,"- Continua","")))/LEN("- Continua")</f>
        <v>#REF!</v>
      </c>
      <c r="ED31" s="163" t="e">
        <f>SUMIFS($EB$12:$EB$31,$A$12:$A$31,A31)+SUMIFS($EC$12:$EC$31,$A$12:$A$31,A31)</f>
        <v>#REF!</v>
      </c>
      <c r="EE31" s="163" t="e">
        <f>SUM(LEN(#REF!)-LEN(SUBSTITUTE(#REF!,"- Con registro","")))/LEN("- Con registro")</f>
        <v>#REF!</v>
      </c>
      <c r="EF31" s="163" t="e">
        <f>SUM(LEN(#REF!)-LEN(SUBSTITUTE(#REF!,"- Con registro","")))/LEN("- Con registro")</f>
        <v>#REF!</v>
      </c>
      <c r="EG31" s="163" t="e">
        <f>SUMIFS($EE$12:$EE$31,$A$12:$A$31,A31)+SUMIFS($EF$12:$EF$31,$A$12:$A$31,A31)</f>
        <v>#REF!</v>
      </c>
      <c r="EH31" s="168" t="e">
        <f t="shared" si="8"/>
        <v>#REF!</v>
      </c>
      <c r="EI31" s="168" t="e">
        <f t="shared" si="9"/>
        <v>#REF!</v>
      </c>
      <c r="EJ31" s="168" t="e">
        <f t="shared" si="10"/>
        <v>#REF!</v>
      </c>
      <c r="EK31" s="256" t="e">
        <f t="shared" si="11"/>
        <v>#REF!</v>
      </c>
      <c r="EL31" s="256"/>
      <c r="EM31" s="256"/>
      <c r="EN31" s="256"/>
      <c r="EO31" s="256"/>
      <c r="EP31" s="256"/>
      <c r="EQ31" s="256"/>
      <c r="ER31" s="256"/>
      <c r="ES31" s="256"/>
      <c r="ET31" s="256"/>
    </row>
    <row r="32" spans="1:150" x14ac:dyDescent="0.2">
      <c r="DG32" s="255"/>
      <c r="DH32" s="255"/>
      <c r="DI32" s="255"/>
      <c r="DJ32" s="255"/>
      <c r="DK32" s="255"/>
      <c r="DL32" s="255"/>
      <c r="DM32" s="255"/>
      <c r="EK32" s="255"/>
      <c r="EL32" s="255"/>
      <c r="EM32" s="255"/>
      <c r="EN32" s="255"/>
      <c r="EO32" s="255"/>
      <c r="EP32" s="255"/>
      <c r="EQ32" s="255"/>
      <c r="ER32" s="255"/>
      <c r="ES32" s="255"/>
      <c r="ET32" s="255"/>
    </row>
    <row r="33" spans="111:150" x14ac:dyDescent="0.2">
      <c r="DG33" s="255"/>
      <c r="DH33" s="255"/>
      <c r="DI33" s="255"/>
      <c r="DJ33" s="255"/>
      <c r="DK33" s="255"/>
      <c r="DL33" s="255"/>
      <c r="DM33" s="255"/>
      <c r="EK33" s="255"/>
      <c r="EL33" s="255"/>
      <c r="EM33" s="255"/>
      <c r="EN33" s="255"/>
      <c r="EO33" s="255"/>
      <c r="EP33" s="255"/>
      <c r="EQ33" s="255"/>
      <c r="ER33" s="255"/>
      <c r="ES33" s="255"/>
      <c r="ET33" s="255"/>
    </row>
    <row r="34" spans="111:150" x14ac:dyDescent="0.2">
      <c r="DG34" s="255"/>
      <c r="DH34" s="255"/>
      <c r="DI34" s="255"/>
      <c r="DJ34" s="255"/>
      <c r="DK34" s="255"/>
      <c r="DL34" s="255"/>
      <c r="DM34" s="255"/>
      <c r="EK34" s="255"/>
      <c r="EL34" s="255"/>
      <c r="EM34" s="255"/>
      <c r="EN34" s="255"/>
      <c r="EO34" s="255"/>
      <c r="EP34" s="255"/>
      <c r="EQ34" s="255"/>
      <c r="ER34" s="255"/>
      <c r="ES34" s="255"/>
      <c r="ET34" s="255"/>
    </row>
    <row r="35" spans="111:150" x14ac:dyDescent="0.2">
      <c r="DG35" s="255"/>
      <c r="DH35" s="255"/>
      <c r="DI35" s="255"/>
      <c r="DJ35" s="255"/>
      <c r="DK35" s="255"/>
      <c r="DL35" s="255"/>
      <c r="DM35" s="255"/>
      <c r="EK35" s="255"/>
      <c r="EL35" s="255"/>
      <c r="EM35" s="255"/>
      <c r="EN35" s="255"/>
      <c r="EO35" s="255"/>
      <c r="EP35" s="255"/>
      <c r="EQ35" s="255"/>
      <c r="ER35" s="255"/>
      <c r="ES35" s="255"/>
      <c r="ET35" s="255"/>
    </row>
  </sheetData>
  <sheetProtection formatColumns="0" formatRows="0" autoFilter="0"/>
  <autoFilter ref="A11:ET31" xr:uid="{00000000-0001-0000-0300-000000000000}">
    <filterColumn colId="110" showButton="0"/>
    <filterColumn colId="111" showButton="0"/>
    <filterColumn colId="112" showButton="0"/>
    <filterColumn colId="113" showButton="0"/>
    <filterColumn colId="114" showButton="0"/>
    <filterColumn colId="115" showButton="0"/>
    <filterColumn colId="137" showButton="0"/>
    <filterColumn colId="138" showButton="0"/>
    <filterColumn colId="139" showButton="0"/>
    <filterColumn colId="140" showButton="0"/>
    <filterColumn colId="141" showButton="0"/>
    <filterColumn colId="142" showButton="0"/>
    <filterColumn colId="143" showButton="0"/>
    <filterColumn colId="144" showButton="0"/>
    <filterColumn colId="145" showButton="0"/>
    <filterColumn colId="146" showButton="0"/>
    <filterColumn colId="147" showButton="0"/>
    <filterColumn colId="148" showButton="0"/>
  </autoFilter>
  <mergeCells count="74">
    <mergeCell ref="DQ10:DX10"/>
    <mergeCell ref="EH11:ET11"/>
    <mergeCell ref="EK12:ET12"/>
    <mergeCell ref="EK17:ET17"/>
    <mergeCell ref="EK18:ET18"/>
    <mergeCell ref="DG33:DM33"/>
    <mergeCell ref="DG34:DM34"/>
    <mergeCell ref="DG27:DM27"/>
    <mergeCell ref="DG28:DM28"/>
    <mergeCell ref="DG29:DM29"/>
    <mergeCell ref="DG32:DM32"/>
    <mergeCell ref="EK31:ET31"/>
    <mergeCell ref="EK32:ET32"/>
    <mergeCell ref="EK33:ET33"/>
    <mergeCell ref="EK27:ET27"/>
    <mergeCell ref="EK28:ET28"/>
    <mergeCell ref="EK24:ET24"/>
    <mergeCell ref="EK25:ET25"/>
    <mergeCell ref="EK26:ET26"/>
    <mergeCell ref="EK29:ET29"/>
    <mergeCell ref="EK30:ET30"/>
    <mergeCell ref="EK13:ET13"/>
    <mergeCell ref="EK14:ET14"/>
    <mergeCell ref="EK15:ET15"/>
    <mergeCell ref="EK22:ET22"/>
    <mergeCell ref="EK23:ET23"/>
    <mergeCell ref="EK19:ET19"/>
    <mergeCell ref="EK20:ET20"/>
    <mergeCell ref="EK21:ET21"/>
    <mergeCell ref="EK16:ET16"/>
    <mergeCell ref="EK34:ET34"/>
    <mergeCell ref="EK35:ET35"/>
    <mergeCell ref="DG22:DM22"/>
    <mergeCell ref="DG16:DM16"/>
    <mergeCell ref="DG17:DM17"/>
    <mergeCell ref="DG23:DM23"/>
    <mergeCell ref="DG24:DM24"/>
    <mergeCell ref="DG25:DM25"/>
    <mergeCell ref="DG26:DM26"/>
    <mergeCell ref="DG30:DM30"/>
    <mergeCell ref="DG31:DM31"/>
    <mergeCell ref="DG18:DM18"/>
    <mergeCell ref="DG19:DM19"/>
    <mergeCell ref="DG20:DM20"/>
    <mergeCell ref="DG21:DM21"/>
    <mergeCell ref="DG35:DM35"/>
    <mergeCell ref="DG14:DM14"/>
    <mergeCell ref="DG15:DM15"/>
    <mergeCell ref="DG13:DM13"/>
    <mergeCell ref="DG11:DM11"/>
    <mergeCell ref="DG12:DM12"/>
    <mergeCell ref="DB10:DC10"/>
    <mergeCell ref="AR10:AT10"/>
    <mergeCell ref="CT10:CU10"/>
    <mergeCell ref="CV10:CW10"/>
    <mergeCell ref="CR10:CS10"/>
    <mergeCell ref="CM10:CN10"/>
    <mergeCell ref="CJ10:CK10"/>
    <mergeCell ref="CO10:CQ10"/>
    <mergeCell ref="CX10:CY10"/>
    <mergeCell ref="CZ10:DA10"/>
    <mergeCell ref="AG9:AT9"/>
    <mergeCell ref="AU9:CD10"/>
    <mergeCell ref="AH10:AL10"/>
    <mergeCell ref="AM10:AQ10"/>
    <mergeCell ref="A1:AE1"/>
    <mergeCell ref="M9:O10"/>
    <mergeCell ref="P9:T10"/>
    <mergeCell ref="U9:V9"/>
    <mergeCell ref="W9:Z10"/>
    <mergeCell ref="AA9:AF10"/>
    <mergeCell ref="A2:AE4"/>
    <mergeCell ref="A5:AE5"/>
    <mergeCell ref="U6:AF7"/>
  </mergeCells>
  <conditionalFormatting sqref="Y12:Y31">
    <cfRule type="cellIs" dxfId="21" priority="593" operator="equal">
      <formula>"Bajo"</formula>
    </cfRule>
    <cfRule type="cellIs" dxfId="20" priority="594" operator="equal">
      <formula>"Alto"</formula>
    </cfRule>
    <cfRule type="cellIs" dxfId="19" priority="595" operator="equal">
      <formula>"Extremo"</formula>
    </cfRule>
    <cfRule type="cellIs" dxfId="18" priority="596" operator="equal">
      <formula>"Moderado"</formula>
    </cfRule>
  </conditionalFormatting>
  <conditionalFormatting sqref="AE12:AE31">
    <cfRule type="cellIs" dxfId="17" priority="589" operator="equal">
      <formula>"Alto"</formula>
    </cfRule>
    <cfRule type="cellIs" dxfId="16" priority="590" operator="equal">
      <formula>"Moderado"</formula>
    </cfRule>
    <cfRule type="cellIs" dxfId="15" priority="591" operator="equal">
      <formula>"Extremo"</formula>
    </cfRule>
    <cfRule type="cellIs" dxfId="14" priority="592" operator="equal">
      <formula>"Bajo"</formula>
    </cfRule>
  </conditionalFormatting>
  <pageMargins left="0.19685039370078741" right="0.19685039370078741" top="0.39370078740157483" bottom="0.39370078740157483" header="0.31496062992125984" footer="0.31496062992125984"/>
  <pageSetup scale="10" orientation="portrait" horizontalDpi="1200" verticalDpi="1200" r:id="rId1"/>
  <headerFooter>
    <oddFooter>&amp;C&amp;G
&amp;"Arial,Normal"&amp;8 4202000-FT-1079 Versión 4</oddFooter>
  </headerFooter>
  <colBreaks count="2" manualBreakCount="2">
    <brk id="33" max="121" man="1"/>
    <brk id="79" max="112" man="1"/>
  </colBreaks>
  <drawing r:id="rId2"/>
  <legacyDrawingHF r:id="rId3"/>
  <extLst>
    <ext xmlns:x14="http://schemas.microsoft.com/office/spreadsheetml/2009/9/main" uri="{78C0D931-6437-407d-A8EE-F0AAD7539E65}">
      <x14:conditionalFormattings>
        <x14:conditionalFormatting xmlns:xm="http://schemas.microsoft.com/office/excel/2006/main">
          <x14:cfRule type="cellIs" priority="193" operator="equal" id="{A6230C20-FD9E-4FF0-A43C-45767721E8B1}">
            <xm:f>'\Users\Cesar Arcos\Desktop\Alcaldía Bogotá\Metodología riesgos Alcaldía\Instrumento\Formatos\2021\Nuevos\[2210111-FT-471 Mapa de riesgos del proceso o proyecto de inversión V6.xlsx]Datos'!#REF!</xm:f>
            <x14:dxf>
              <fill>
                <patternFill>
                  <bgColor rgb="FF92D050"/>
                </patternFill>
              </fill>
            </x14:dxf>
          </x14:cfRule>
          <x14:cfRule type="cellIs" priority="194" operator="equal" id="{385B62D5-2D51-4695-85BD-966C94BD1704}">
            <xm:f>'\Users\Cesar Arcos\Desktop\Alcaldía Bogotá\Metodología riesgos Alcaldía\Instrumento\Formatos\2021\Nuevos\[2210111-FT-471 Mapa de riesgos del proceso o proyecto de inversión V6.xlsx]Datos'!#REF!</xm:f>
            <x14:dxf>
              <fill>
                <patternFill>
                  <bgColor rgb="FFFFFF00"/>
                </patternFill>
              </fill>
            </x14:dxf>
          </x14:cfRule>
          <x14:cfRule type="cellIs" priority="195" operator="equal" id="{12A220E1-F347-4846-92B7-61604BE75035}">
            <xm:f>'\Users\Cesar Arcos\Desktop\Alcaldía Bogotá\Metodología riesgos Alcaldía\Instrumento\Formatos\2021\Nuevos\[2210111-FT-471 Mapa de riesgos del proceso o proyecto de inversión V6.xlsx]Datos'!#REF!</xm:f>
            <x14:dxf>
              <fill>
                <patternFill>
                  <bgColor rgb="FFFFC000"/>
                </patternFill>
              </fill>
            </x14:dxf>
          </x14:cfRule>
          <x14:cfRule type="cellIs" priority="196" operator="equal" id="{B275A181-F7C2-4E79-86BC-D524E7972E4B}">
            <xm:f>'\Users\Cesar Arcos\Desktop\Alcaldía Bogotá\Metodología riesgos Alcaldía\Instrumento\Formatos\2021\Nuevos\[2210111-FT-471 Mapa de riesgos del proceso o proyecto de inversión V6.xlsx]Datos'!#REF!</xm:f>
            <x14:dxf>
              <fill>
                <patternFill>
                  <bgColor rgb="FFFF0000"/>
                </patternFill>
              </fill>
            </x14:dxf>
          </x14:cfRule>
          <xm:sqref>Y28:Y31 AE28:AE31 Y12:Y26 AE12:AE26</xm:sqref>
        </x14:conditionalFormatting>
        <x14:conditionalFormatting xmlns:xm="http://schemas.microsoft.com/office/excel/2006/main">
          <x14:cfRule type="cellIs" priority="181" operator="equal" id="{66F524E9-866A-4934-A375-C3A6538F367D}">
            <xm:f>'\Users\Cesar Arcos\Desktop\Alcaldía Bogotá\Metodología riesgos Alcaldía\Instrumento\Formatos\2021\Nuevos\[2210111-FT-471 Mapa de riesgos del proceso o proyecto de inversión V6.xlsx]Datos'!#REF!</xm:f>
            <x14:dxf>
              <fill>
                <patternFill>
                  <bgColor rgb="FF92D050"/>
                </patternFill>
              </fill>
            </x14:dxf>
          </x14:cfRule>
          <x14:cfRule type="cellIs" priority="182" operator="equal" id="{CB6F43A8-3254-46CE-B338-5F3D56C65129}">
            <xm:f>'\Users\Cesar Arcos\Desktop\Alcaldía Bogotá\Metodología riesgos Alcaldía\Instrumento\Formatos\2021\Nuevos\[2210111-FT-471 Mapa de riesgos del proceso o proyecto de inversión V6.xlsx]Datos'!#REF!</xm:f>
            <x14:dxf>
              <fill>
                <patternFill>
                  <bgColor rgb="FFFFFF00"/>
                </patternFill>
              </fill>
            </x14:dxf>
          </x14:cfRule>
          <x14:cfRule type="cellIs" priority="183" operator="equal" id="{CD7F8AF4-6BA9-467A-AEA5-CCDC273BE20F}">
            <xm:f>'\Users\Cesar Arcos\Desktop\Alcaldía Bogotá\Metodología riesgos Alcaldía\Instrumento\Formatos\2021\Nuevos\[2210111-FT-471 Mapa de riesgos del proceso o proyecto de inversión V6.xlsx]Datos'!#REF!</xm:f>
            <x14:dxf>
              <fill>
                <patternFill>
                  <bgColor rgb="FFFFC000"/>
                </patternFill>
              </fill>
            </x14:dxf>
          </x14:cfRule>
          <x14:cfRule type="cellIs" priority="184" operator="equal" id="{2A838B35-6FBC-42C6-A501-759A1C6A3079}">
            <xm:f>'\Users\Cesar Arcos\Desktop\Alcaldía Bogotá\Metodología riesgos Alcaldía\Instrumento\Formatos\2021\Nuevos\[2210111-FT-471 Mapa de riesgos del proceso o proyecto de inversión V6.xlsx]Datos'!#REF!</xm:f>
            <x14:dxf>
              <fill>
                <patternFill>
                  <bgColor rgb="FFFF0000"/>
                </patternFill>
              </fill>
            </x14:dxf>
          </x14:cfRule>
          <xm:sqref>AE27 Y27</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tabColor rgb="FF92D050"/>
  </sheetPr>
  <dimension ref="B2:E17"/>
  <sheetViews>
    <sheetView showGridLines="0" workbookViewId="0"/>
  </sheetViews>
  <sheetFormatPr baseColWidth="10" defaultColWidth="11.42578125" defaultRowHeight="15" x14ac:dyDescent="0.25"/>
  <cols>
    <col min="1" max="1" width="11.42578125" style="69"/>
    <col min="2" max="2" width="37.5703125" style="69" customWidth="1"/>
    <col min="3" max="3" width="48.7109375" style="69" customWidth="1"/>
    <col min="4" max="4" width="12.7109375" style="69" customWidth="1"/>
    <col min="5" max="16384" width="11.42578125" style="69"/>
  </cols>
  <sheetData>
    <row r="2" spans="2:5" x14ac:dyDescent="0.25">
      <c r="B2" s="111" t="s">
        <v>268</v>
      </c>
      <c r="C2" s="111" t="s">
        <v>236</v>
      </c>
      <c r="D2" s="111" t="s">
        <v>265</v>
      </c>
      <c r="E2" s="111" t="s">
        <v>269</v>
      </c>
    </row>
    <row r="3" spans="2:5" ht="15" customHeight="1" x14ac:dyDescent="0.25">
      <c r="B3" s="112" t="s">
        <v>63</v>
      </c>
      <c r="C3" s="107" t="s">
        <v>328</v>
      </c>
      <c r="D3" s="99">
        <v>13</v>
      </c>
      <c r="E3" s="113">
        <f>D3/$D$5</f>
        <v>0.65</v>
      </c>
    </row>
    <row r="4" spans="2:5" ht="15" customHeight="1" x14ac:dyDescent="0.25">
      <c r="B4" s="107"/>
      <c r="C4" s="107" t="s">
        <v>329</v>
      </c>
      <c r="D4" s="99">
        <v>7</v>
      </c>
      <c r="E4" s="113">
        <f>D4/$D$5</f>
        <v>0.35</v>
      </c>
    </row>
    <row r="5" spans="2:5" ht="15" customHeight="1" x14ac:dyDescent="0.25">
      <c r="B5" s="110" t="s">
        <v>267</v>
      </c>
      <c r="C5" s="108"/>
      <c r="D5" s="100">
        <f>SUM(D3:D4)</f>
        <v>20</v>
      </c>
      <c r="E5" s="114">
        <f>SUM(E3:E4)</f>
        <v>1</v>
      </c>
    </row>
    <row r="6" spans="2:5" x14ac:dyDescent="0.25">
      <c r="B6" s="107"/>
      <c r="C6" s="107"/>
      <c r="D6" s="107"/>
      <c r="E6" s="107"/>
    </row>
    <row r="7" spans="2:5" x14ac:dyDescent="0.25">
      <c r="B7" s="107"/>
      <c r="C7" s="107"/>
      <c r="D7" s="107"/>
      <c r="E7" s="107"/>
    </row>
    <row r="8" spans="2:5" x14ac:dyDescent="0.25">
      <c r="B8" s="107"/>
      <c r="C8" s="107"/>
      <c r="D8" s="107"/>
      <c r="E8" s="107"/>
    </row>
    <row r="9" spans="2:5" x14ac:dyDescent="0.25">
      <c r="B9" s="107"/>
      <c r="C9" s="107"/>
      <c r="D9" s="107"/>
      <c r="E9" s="107"/>
    </row>
    <row r="10" spans="2:5" x14ac:dyDescent="0.25">
      <c r="B10" s="107"/>
      <c r="C10" s="107"/>
      <c r="D10" s="107"/>
      <c r="E10" s="107"/>
    </row>
    <row r="11" spans="2:5" x14ac:dyDescent="0.25">
      <c r="B11" s="107"/>
      <c r="C11" s="107"/>
      <c r="D11" s="107"/>
      <c r="E11" s="107"/>
    </row>
    <row r="12" spans="2:5" x14ac:dyDescent="0.25">
      <c r="B12" s="107"/>
      <c r="C12" s="107"/>
      <c r="D12" s="107"/>
      <c r="E12" s="107"/>
    </row>
    <row r="13" spans="2:5" x14ac:dyDescent="0.25">
      <c r="B13" s="107"/>
      <c r="C13" s="107"/>
      <c r="D13" s="107"/>
    </row>
    <row r="14" spans="2:5" x14ac:dyDescent="0.25">
      <c r="B14" s="107"/>
      <c r="C14" s="107"/>
      <c r="D14" s="107"/>
    </row>
    <row r="15" spans="2:5" x14ac:dyDescent="0.25">
      <c r="B15" s="107"/>
      <c r="C15" s="107"/>
      <c r="D15" s="107"/>
    </row>
    <row r="16" spans="2:5" x14ac:dyDescent="0.25">
      <c r="B16" s="107"/>
      <c r="C16" s="107"/>
      <c r="D16" s="107"/>
    </row>
    <row r="17" spans="2:4" x14ac:dyDescent="0.25">
      <c r="B17" s="107"/>
      <c r="C17" s="107"/>
      <c r="D17" s="107"/>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tabColor rgb="FFFFC000"/>
  </sheetPr>
  <dimension ref="A4:E139"/>
  <sheetViews>
    <sheetView showGridLines="0" zoomScale="110" zoomScaleNormal="110" workbookViewId="0"/>
  </sheetViews>
  <sheetFormatPr baseColWidth="10" defaultColWidth="87.140625" defaultRowHeight="15" x14ac:dyDescent="0.25"/>
  <cols>
    <col min="1" max="1" width="78.7109375" style="68" bestFit="1" customWidth="1"/>
    <col min="2" max="2" width="14" style="68" bestFit="1" customWidth="1"/>
    <col min="3" max="3" width="7.7109375" style="68" bestFit="1" customWidth="1"/>
    <col min="4" max="4" width="9.28515625" style="68" bestFit="1" customWidth="1"/>
    <col min="5" max="5" width="12.5703125" style="68" bestFit="1" customWidth="1"/>
    <col min="6" max="9" width="45.7109375" style="68" customWidth="1"/>
    <col min="10" max="16384" width="87.140625" style="68"/>
  </cols>
  <sheetData>
    <row r="4" spans="1:5" ht="30" x14ac:dyDescent="0.25">
      <c r="A4" s="150" t="s">
        <v>278</v>
      </c>
      <c r="B4" s="160" t="s">
        <v>989</v>
      </c>
      <c r="C4" s="161"/>
      <c r="D4"/>
      <c r="E4"/>
    </row>
    <row r="5" spans="1:5" ht="30" x14ac:dyDescent="0.25">
      <c r="A5" s="159" t="s">
        <v>286</v>
      </c>
      <c r="B5" s="201" t="s">
        <v>63</v>
      </c>
      <c r="C5" s="162" t="s">
        <v>244</v>
      </c>
      <c r="D5"/>
      <c r="E5"/>
    </row>
    <row r="6" spans="1:5" x14ac:dyDescent="0.25">
      <c r="A6" s="158" t="s">
        <v>274</v>
      </c>
      <c r="B6" s="199">
        <v>1</v>
      </c>
      <c r="C6" s="152">
        <v>1</v>
      </c>
      <c r="D6"/>
      <c r="E6"/>
    </row>
    <row r="7" spans="1:5" x14ac:dyDescent="0.25">
      <c r="A7" s="158" t="s">
        <v>275</v>
      </c>
      <c r="B7" s="199">
        <v>1</v>
      </c>
      <c r="C7" s="152">
        <v>1</v>
      </c>
      <c r="D7"/>
      <c r="E7"/>
    </row>
    <row r="8" spans="1:5" x14ac:dyDescent="0.25">
      <c r="A8" s="158" t="s">
        <v>190</v>
      </c>
      <c r="B8" s="199">
        <v>2</v>
      </c>
      <c r="C8" s="152">
        <v>2</v>
      </c>
      <c r="D8"/>
      <c r="E8"/>
    </row>
    <row r="9" spans="1:5" x14ac:dyDescent="0.25">
      <c r="A9" s="158" t="s">
        <v>276</v>
      </c>
      <c r="B9" s="199">
        <v>2</v>
      </c>
      <c r="C9" s="152">
        <v>2</v>
      </c>
      <c r="D9"/>
      <c r="E9"/>
    </row>
    <row r="10" spans="1:5" x14ac:dyDescent="0.25">
      <c r="A10" s="158" t="s">
        <v>277</v>
      </c>
      <c r="B10" s="199">
        <v>1</v>
      </c>
      <c r="C10" s="152">
        <v>1</v>
      </c>
      <c r="D10"/>
      <c r="E10"/>
    </row>
    <row r="11" spans="1:5" x14ac:dyDescent="0.25">
      <c r="A11" s="158" t="s">
        <v>651</v>
      </c>
      <c r="B11" s="199">
        <v>2</v>
      </c>
      <c r="C11" s="152">
        <v>2</v>
      </c>
      <c r="D11"/>
      <c r="E11"/>
    </row>
    <row r="12" spans="1:5" x14ac:dyDescent="0.25">
      <c r="A12" s="158" t="s">
        <v>665</v>
      </c>
      <c r="B12" s="199">
        <v>2</v>
      </c>
      <c r="C12" s="152">
        <v>2</v>
      </c>
      <c r="D12"/>
      <c r="E12"/>
    </row>
    <row r="13" spans="1:5" x14ac:dyDescent="0.25">
      <c r="A13" s="158" t="s">
        <v>805</v>
      </c>
      <c r="B13" s="199">
        <v>2</v>
      </c>
      <c r="C13" s="152">
        <v>2</v>
      </c>
      <c r="D13"/>
      <c r="E13"/>
    </row>
    <row r="14" spans="1:5" x14ac:dyDescent="0.25">
      <c r="A14" s="158" t="s">
        <v>703</v>
      </c>
      <c r="B14" s="199">
        <v>3</v>
      </c>
      <c r="C14" s="152">
        <v>3</v>
      </c>
      <c r="D14"/>
      <c r="E14"/>
    </row>
    <row r="15" spans="1:5" x14ac:dyDescent="0.25">
      <c r="A15" s="158" t="s">
        <v>760</v>
      </c>
      <c r="B15" s="199">
        <v>3</v>
      </c>
      <c r="C15" s="152">
        <v>3</v>
      </c>
      <c r="D15"/>
      <c r="E15"/>
    </row>
    <row r="16" spans="1:5" x14ac:dyDescent="0.25">
      <c r="A16" s="157" t="s">
        <v>787</v>
      </c>
      <c r="B16" s="200">
        <v>1</v>
      </c>
      <c r="C16" s="151">
        <v>1</v>
      </c>
      <c r="D16"/>
      <c r="E16"/>
    </row>
    <row r="17" spans="1:5" x14ac:dyDescent="0.25">
      <c r="A17" s="154" t="s">
        <v>244</v>
      </c>
      <c r="B17" s="202">
        <v>20</v>
      </c>
      <c r="C17" s="182">
        <v>20</v>
      </c>
      <c r="D17"/>
      <c r="E17"/>
    </row>
    <row r="18" spans="1:5" x14ac:dyDescent="0.25">
      <c r="A18"/>
      <c r="B18"/>
      <c r="C18"/>
      <c r="D18"/>
      <c r="E18"/>
    </row>
    <row r="19" spans="1:5" x14ac:dyDescent="0.25">
      <c r="A19"/>
      <c r="B19"/>
      <c r="C19"/>
      <c r="D19"/>
      <c r="E19"/>
    </row>
    <row r="20" spans="1:5" x14ac:dyDescent="0.25">
      <c r="A20"/>
      <c r="B20"/>
      <c r="C20"/>
      <c r="D20"/>
      <c r="E20"/>
    </row>
    <row r="21" spans="1:5" x14ac:dyDescent="0.25">
      <c r="A21"/>
      <c r="B21"/>
      <c r="C21"/>
      <c r="D21"/>
      <c r="E21"/>
    </row>
    <row r="22" spans="1:5" x14ac:dyDescent="0.25">
      <c r="A22"/>
      <c r="B22"/>
      <c r="C22"/>
      <c r="D22"/>
      <c r="E22"/>
    </row>
    <row r="23" spans="1:5" x14ac:dyDescent="0.25">
      <c r="A23"/>
      <c r="B23"/>
      <c r="C23"/>
      <c r="D23"/>
      <c r="E23"/>
    </row>
    <row r="24" spans="1:5" x14ac:dyDescent="0.25">
      <c r="A24"/>
      <c r="B24"/>
    </row>
    <row r="25" spans="1:5" x14ac:dyDescent="0.25">
      <c r="A25"/>
      <c r="B25"/>
    </row>
    <row r="26" spans="1:5" x14ac:dyDescent="0.25">
      <c r="A26"/>
      <c r="B26"/>
    </row>
    <row r="27" spans="1:5" x14ac:dyDescent="0.25">
      <c r="A27"/>
      <c r="B27"/>
    </row>
    <row r="28" spans="1:5" x14ac:dyDescent="0.25">
      <c r="A28"/>
      <c r="B28"/>
    </row>
    <row r="29" spans="1:5" x14ac:dyDescent="0.25">
      <c r="A29"/>
    </row>
    <row r="30" spans="1:5" ht="30" x14ac:dyDescent="0.25">
      <c r="A30" s="179" t="s">
        <v>278</v>
      </c>
      <c r="B30" s="180" t="s">
        <v>989</v>
      </c>
      <c r="C30" s="198"/>
      <c r="D30"/>
      <c r="E30"/>
    </row>
    <row r="31" spans="1:5" ht="30" x14ac:dyDescent="0.25">
      <c r="A31" s="179" t="s">
        <v>818</v>
      </c>
      <c r="B31" s="181" t="s">
        <v>63</v>
      </c>
      <c r="C31" s="181" t="s">
        <v>244</v>
      </c>
      <c r="D31"/>
      <c r="E31"/>
    </row>
    <row r="32" spans="1:5" ht="15" customHeight="1" x14ac:dyDescent="0.25">
      <c r="A32" s="156" t="s">
        <v>257</v>
      </c>
      <c r="B32" s="203">
        <v>2</v>
      </c>
      <c r="C32" s="155">
        <v>2</v>
      </c>
      <c r="D32"/>
      <c r="E32"/>
    </row>
    <row r="33" spans="1:5" ht="15" customHeight="1" x14ac:dyDescent="0.25">
      <c r="A33" s="158" t="s">
        <v>247</v>
      </c>
      <c r="B33" s="199">
        <v>3</v>
      </c>
      <c r="C33" s="152">
        <v>3</v>
      </c>
      <c r="D33"/>
      <c r="E33"/>
    </row>
    <row r="34" spans="1:5" ht="15" customHeight="1" x14ac:dyDescent="0.25">
      <c r="A34" s="158" t="s">
        <v>252</v>
      </c>
      <c r="B34" s="199">
        <v>2</v>
      </c>
      <c r="C34" s="152">
        <v>2</v>
      </c>
      <c r="D34"/>
      <c r="E34"/>
    </row>
    <row r="35" spans="1:5" ht="15" customHeight="1" x14ac:dyDescent="0.25">
      <c r="A35" s="158" t="s">
        <v>819</v>
      </c>
      <c r="B35" s="199">
        <v>1</v>
      </c>
      <c r="C35" s="152">
        <v>1</v>
      </c>
      <c r="D35"/>
      <c r="E35"/>
    </row>
    <row r="36" spans="1:5" ht="15" customHeight="1" x14ac:dyDescent="0.25">
      <c r="A36" s="158" t="s">
        <v>820</v>
      </c>
      <c r="B36" s="199">
        <v>1</v>
      </c>
      <c r="C36" s="152">
        <v>1</v>
      </c>
      <c r="D36"/>
      <c r="E36"/>
    </row>
    <row r="37" spans="1:5" x14ac:dyDescent="0.25">
      <c r="A37" s="158" t="s">
        <v>334</v>
      </c>
      <c r="B37" s="199">
        <v>1</v>
      </c>
      <c r="C37" s="152">
        <v>1</v>
      </c>
      <c r="D37"/>
      <c r="E37"/>
    </row>
    <row r="38" spans="1:5" x14ac:dyDescent="0.25">
      <c r="A38" s="158" t="s">
        <v>628</v>
      </c>
      <c r="B38" s="199">
        <v>1</v>
      </c>
      <c r="C38" s="152">
        <v>1</v>
      </c>
      <c r="D38"/>
      <c r="E38"/>
    </row>
    <row r="39" spans="1:5" ht="15" customHeight="1" x14ac:dyDescent="0.25">
      <c r="A39" s="158" t="s">
        <v>821</v>
      </c>
      <c r="B39" s="199">
        <v>1</v>
      </c>
      <c r="C39" s="152">
        <v>1</v>
      </c>
      <c r="D39"/>
      <c r="E39"/>
    </row>
    <row r="40" spans="1:5" ht="15" customHeight="1" x14ac:dyDescent="0.25">
      <c r="A40" s="158" t="s">
        <v>259</v>
      </c>
      <c r="B40" s="199">
        <v>3</v>
      </c>
      <c r="C40" s="152">
        <v>3</v>
      </c>
      <c r="D40"/>
      <c r="E40"/>
    </row>
    <row r="41" spans="1:5" ht="15" customHeight="1" x14ac:dyDescent="0.25">
      <c r="A41" s="158" t="s">
        <v>258</v>
      </c>
      <c r="B41" s="199">
        <v>2</v>
      </c>
      <c r="C41" s="152">
        <v>2</v>
      </c>
      <c r="D41"/>
      <c r="E41"/>
    </row>
    <row r="42" spans="1:5" ht="15" customHeight="1" x14ac:dyDescent="0.25">
      <c r="A42" s="158" t="s">
        <v>249</v>
      </c>
      <c r="B42" s="199">
        <v>2</v>
      </c>
      <c r="C42" s="152">
        <v>2</v>
      </c>
      <c r="D42"/>
      <c r="E42"/>
    </row>
    <row r="43" spans="1:5" x14ac:dyDescent="0.25">
      <c r="A43" s="157" t="s">
        <v>824</v>
      </c>
      <c r="B43" s="200">
        <v>1</v>
      </c>
      <c r="C43" s="153">
        <v>1</v>
      </c>
      <c r="D43"/>
      <c r="E43"/>
    </row>
    <row r="44" spans="1:5" ht="15" customHeight="1" x14ac:dyDescent="0.25">
      <c r="A44" s="197" t="s">
        <v>244</v>
      </c>
      <c r="B44" s="196">
        <v>20</v>
      </c>
      <c r="C44" s="195">
        <v>20</v>
      </c>
      <c r="D44"/>
      <c r="E44"/>
    </row>
    <row r="45" spans="1:5" ht="15" customHeight="1" x14ac:dyDescent="0.25">
      <c r="A45"/>
      <c r="B45"/>
      <c r="C45"/>
      <c r="D45"/>
      <c r="E45"/>
    </row>
    <row r="46" spans="1:5" ht="15" customHeight="1" x14ac:dyDescent="0.25">
      <c r="A46"/>
      <c r="B46"/>
      <c r="C46"/>
      <c r="D46"/>
      <c r="E46"/>
    </row>
    <row r="47" spans="1:5" ht="15" customHeight="1" x14ac:dyDescent="0.25">
      <c r="A47"/>
      <c r="B47"/>
      <c r="C47"/>
      <c r="D47"/>
      <c r="E47"/>
    </row>
    <row r="48" spans="1:5" ht="15" customHeight="1" x14ac:dyDescent="0.25">
      <c r="A48"/>
      <c r="B48"/>
      <c r="C48"/>
      <c r="D48"/>
      <c r="E48"/>
    </row>
    <row r="49" spans="1:5" ht="15" customHeight="1" x14ac:dyDescent="0.25">
      <c r="A49"/>
      <c r="B49"/>
      <c r="C49"/>
      <c r="D49"/>
      <c r="E49"/>
    </row>
    <row r="50" spans="1:5" ht="15" customHeight="1" x14ac:dyDescent="0.25">
      <c r="A50"/>
      <c r="B50"/>
      <c r="C50"/>
      <c r="D50"/>
      <c r="E50"/>
    </row>
    <row r="51" spans="1:5" ht="15" customHeight="1" x14ac:dyDescent="0.25">
      <c r="A51"/>
      <c r="B51"/>
      <c r="C51"/>
      <c r="D51"/>
      <c r="E51"/>
    </row>
    <row r="52" spans="1:5" x14ac:dyDescent="0.25">
      <c r="A52"/>
      <c r="B52"/>
    </row>
    <row r="53" spans="1:5" x14ac:dyDescent="0.25">
      <c r="A53"/>
      <c r="B53"/>
    </row>
    <row r="54" spans="1:5" x14ac:dyDescent="0.25">
      <c r="A54"/>
    </row>
    <row r="55" spans="1:5" x14ac:dyDescent="0.25">
      <c r="A55"/>
    </row>
    <row r="56" spans="1:5" x14ac:dyDescent="0.25">
      <c r="A56"/>
    </row>
    <row r="57" spans="1:5" x14ac:dyDescent="0.25">
      <c r="A57"/>
    </row>
    <row r="58" spans="1:5" x14ac:dyDescent="0.25">
      <c r="A58"/>
    </row>
    <row r="59" spans="1:5" x14ac:dyDescent="0.25">
      <c r="A59"/>
    </row>
    <row r="60" spans="1:5" x14ac:dyDescent="0.25">
      <c r="A60"/>
    </row>
    <row r="61" spans="1:5" x14ac:dyDescent="0.25">
      <c r="A61"/>
    </row>
    <row r="62" spans="1:5" x14ac:dyDescent="0.25">
      <c r="A62"/>
    </row>
    <row r="63" spans="1:5" x14ac:dyDescent="0.25">
      <c r="A63"/>
    </row>
    <row r="64" spans="1:5" x14ac:dyDescent="0.25">
      <c r="A64"/>
    </row>
    <row r="65" spans="1:1" x14ac:dyDescent="0.25">
      <c r="A65"/>
    </row>
    <row r="66" spans="1:1" x14ac:dyDescent="0.25">
      <c r="A66"/>
    </row>
    <row r="67" spans="1:1" x14ac:dyDescent="0.25">
      <c r="A67"/>
    </row>
    <row r="68" spans="1:1" x14ac:dyDescent="0.25">
      <c r="A68"/>
    </row>
    <row r="69" spans="1:1" x14ac:dyDescent="0.25">
      <c r="A69"/>
    </row>
    <row r="70" spans="1:1" x14ac:dyDescent="0.25">
      <c r="A70"/>
    </row>
    <row r="71" spans="1:1" x14ac:dyDescent="0.25">
      <c r="A71"/>
    </row>
    <row r="72" spans="1:1" x14ac:dyDescent="0.25">
      <c r="A72"/>
    </row>
    <row r="73" spans="1:1" x14ac:dyDescent="0.25">
      <c r="A73"/>
    </row>
    <row r="74" spans="1:1" x14ac:dyDescent="0.25">
      <c r="A74"/>
    </row>
    <row r="75" spans="1:1" x14ac:dyDescent="0.25">
      <c r="A75"/>
    </row>
    <row r="76" spans="1:1" x14ac:dyDescent="0.25">
      <c r="A76"/>
    </row>
    <row r="77" spans="1:1" x14ac:dyDescent="0.25">
      <c r="A77"/>
    </row>
    <row r="78" spans="1:1" x14ac:dyDescent="0.25">
      <c r="A78"/>
    </row>
    <row r="79" spans="1:1" x14ac:dyDescent="0.25">
      <c r="A79"/>
    </row>
    <row r="80" spans="1:1" x14ac:dyDescent="0.25">
      <c r="A80"/>
    </row>
    <row r="81" spans="1:1" x14ac:dyDescent="0.25">
      <c r="A81"/>
    </row>
    <row r="82" spans="1:1" x14ac:dyDescent="0.25">
      <c r="A82"/>
    </row>
    <row r="83" spans="1:1" x14ac:dyDescent="0.25">
      <c r="A83"/>
    </row>
    <row r="84" spans="1:1" x14ac:dyDescent="0.25">
      <c r="A84"/>
    </row>
    <row r="85" spans="1:1" x14ac:dyDescent="0.25">
      <c r="A85"/>
    </row>
    <row r="86" spans="1:1" x14ac:dyDescent="0.25">
      <c r="A86"/>
    </row>
    <row r="87" spans="1:1" x14ac:dyDescent="0.25">
      <c r="A87"/>
    </row>
    <row r="88" spans="1:1" x14ac:dyDescent="0.25">
      <c r="A88"/>
    </row>
    <row r="89" spans="1:1" x14ac:dyDescent="0.25">
      <c r="A89"/>
    </row>
    <row r="90" spans="1:1" x14ac:dyDescent="0.25">
      <c r="A90"/>
    </row>
    <row r="91" spans="1:1" x14ac:dyDescent="0.25">
      <c r="A91"/>
    </row>
    <row r="92" spans="1:1" x14ac:dyDescent="0.25">
      <c r="A92"/>
    </row>
    <row r="93" spans="1:1" x14ac:dyDescent="0.25">
      <c r="A93"/>
    </row>
    <row r="94" spans="1:1" x14ac:dyDescent="0.25">
      <c r="A94"/>
    </row>
    <row r="95" spans="1:1" x14ac:dyDescent="0.25">
      <c r="A95"/>
    </row>
    <row r="96" spans="1:1" x14ac:dyDescent="0.25">
      <c r="A96"/>
    </row>
    <row r="97" spans="1:1" x14ac:dyDescent="0.25">
      <c r="A97"/>
    </row>
    <row r="98" spans="1:1" x14ac:dyDescent="0.25">
      <c r="A98"/>
    </row>
    <row r="99" spans="1:1" x14ac:dyDescent="0.25">
      <c r="A99"/>
    </row>
    <row r="100" spans="1:1" x14ac:dyDescent="0.25">
      <c r="A100"/>
    </row>
    <row r="101" spans="1:1" x14ac:dyDescent="0.25">
      <c r="A101"/>
    </row>
    <row r="102" spans="1:1" x14ac:dyDescent="0.25">
      <c r="A102"/>
    </row>
    <row r="103" spans="1:1" x14ac:dyDescent="0.25">
      <c r="A103"/>
    </row>
    <row r="104" spans="1:1" x14ac:dyDescent="0.25">
      <c r="A104"/>
    </row>
    <row r="105" spans="1:1" x14ac:dyDescent="0.25">
      <c r="A105"/>
    </row>
    <row r="106" spans="1:1" x14ac:dyDescent="0.25">
      <c r="A106"/>
    </row>
    <row r="107" spans="1:1" x14ac:dyDescent="0.25">
      <c r="A107"/>
    </row>
    <row r="108" spans="1:1" x14ac:dyDescent="0.25">
      <c r="A108"/>
    </row>
    <row r="109" spans="1:1" x14ac:dyDescent="0.25">
      <c r="A109"/>
    </row>
    <row r="110" spans="1:1" x14ac:dyDescent="0.25">
      <c r="A110"/>
    </row>
    <row r="111" spans="1:1" x14ac:dyDescent="0.25">
      <c r="A111"/>
    </row>
    <row r="112" spans="1:1" x14ac:dyDescent="0.25">
      <c r="A112"/>
    </row>
    <row r="113" spans="1:1" x14ac:dyDescent="0.25">
      <c r="A113"/>
    </row>
    <row r="114" spans="1:1" x14ac:dyDescent="0.25">
      <c r="A114"/>
    </row>
    <row r="115" spans="1:1" x14ac:dyDescent="0.25">
      <c r="A115"/>
    </row>
    <row r="116" spans="1:1" x14ac:dyDescent="0.25">
      <c r="A116"/>
    </row>
    <row r="117" spans="1:1" x14ac:dyDescent="0.25">
      <c r="A117"/>
    </row>
    <row r="118" spans="1:1" x14ac:dyDescent="0.25">
      <c r="A118"/>
    </row>
    <row r="119" spans="1:1" x14ac:dyDescent="0.25">
      <c r="A119"/>
    </row>
    <row r="120" spans="1:1" x14ac:dyDescent="0.25">
      <c r="A120"/>
    </row>
    <row r="121" spans="1:1" x14ac:dyDescent="0.25">
      <c r="A121"/>
    </row>
    <row r="122" spans="1:1" x14ac:dyDescent="0.25">
      <c r="A122"/>
    </row>
    <row r="123" spans="1:1" x14ac:dyDescent="0.25">
      <c r="A123"/>
    </row>
    <row r="124" spans="1:1" x14ac:dyDescent="0.25">
      <c r="A124"/>
    </row>
    <row r="125" spans="1:1" x14ac:dyDescent="0.25">
      <c r="A125"/>
    </row>
    <row r="126" spans="1:1" x14ac:dyDescent="0.25">
      <c r="A126"/>
    </row>
    <row r="127" spans="1:1" x14ac:dyDescent="0.25">
      <c r="A127"/>
    </row>
    <row r="128" spans="1:1" x14ac:dyDescent="0.25">
      <c r="A128"/>
    </row>
    <row r="129" spans="1:1" x14ac:dyDescent="0.25">
      <c r="A129"/>
    </row>
    <row r="130" spans="1:1" x14ac:dyDescent="0.25">
      <c r="A130"/>
    </row>
    <row r="131" spans="1:1" x14ac:dyDescent="0.25">
      <c r="A131"/>
    </row>
    <row r="132" spans="1:1" x14ac:dyDescent="0.25">
      <c r="A132"/>
    </row>
    <row r="133" spans="1:1" x14ac:dyDescent="0.25">
      <c r="A133"/>
    </row>
    <row r="134" spans="1:1" x14ac:dyDescent="0.25">
      <c r="A134"/>
    </row>
    <row r="135" spans="1:1" x14ac:dyDescent="0.25">
      <c r="A135"/>
    </row>
    <row r="136" spans="1:1" x14ac:dyDescent="0.25">
      <c r="A136"/>
    </row>
    <row r="137" spans="1:1" x14ac:dyDescent="0.25">
      <c r="A137"/>
    </row>
    <row r="138" spans="1:1" x14ac:dyDescent="0.25">
      <c r="A138"/>
    </row>
    <row r="139" spans="1:1" x14ac:dyDescent="0.25">
      <c r="A139"/>
    </row>
  </sheetData>
  <pageMargins left="0.7" right="0.7" top="0.75" bottom="0.75" header="0.3" footer="0.3"/>
  <pageSetup paperSize="9" orientation="portrait" r:id="rId3"/>
  <drawing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7">
    <tabColor theme="4" tint="0.59999389629810485"/>
  </sheetPr>
  <dimension ref="B1:R21"/>
  <sheetViews>
    <sheetView showGridLines="0" zoomScale="60" zoomScaleNormal="60" workbookViewId="0"/>
  </sheetViews>
  <sheetFormatPr baseColWidth="10" defaultColWidth="11.42578125" defaultRowHeight="15" x14ac:dyDescent="0.25"/>
  <cols>
    <col min="1" max="1" width="11.42578125" style="69"/>
    <col min="2" max="2" width="5.7109375" style="69" customWidth="1"/>
    <col min="3" max="3" width="6.85546875" style="69" customWidth="1"/>
    <col min="4" max="4" width="19.28515625" style="69" customWidth="1"/>
    <col min="5" max="5" width="4.140625" style="69" customWidth="1"/>
    <col min="6" max="6" width="19.7109375" style="69" customWidth="1"/>
    <col min="7" max="7" width="2" style="69" customWidth="1"/>
    <col min="8" max="8" width="19.7109375" style="69" customWidth="1"/>
    <col min="9" max="9" width="2" style="69" customWidth="1"/>
    <col min="10" max="10" width="19.7109375" style="69" customWidth="1"/>
    <col min="11" max="11" width="2.42578125" style="69" customWidth="1"/>
    <col min="12" max="12" width="19.7109375" style="69" customWidth="1"/>
    <col min="13" max="13" width="2.5703125" style="69" customWidth="1"/>
    <col min="14" max="14" width="19.7109375" style="69" customWidth="1"/>
    <col min="15" max="15" width="5.7109375" style="69" customWidth="1"/>
    <col min="16" max="16384" width="11.42578125" style="69"/>
  </cols>
  <sheetData>
    <row r="1" spans="2:18" ht="19.5" customHeight="1" x14ac:dyDescent="0.25"/>
    <row r="2" spans="2:18" ht="27" customHeight="1" x14ac:dyDescent="0.25">
      <c r="B2" s="259" t="s">
        <v>279</v>
      </c>
      <c r="C2" s="260"/>
      <c r="D2" s="260"/>
      <c r="E2" s="260"/>
      <c r="F2" s="260"/>
      <c r="G2" s="260"/>
      <c r="H2" s="260"/>
      <c r="I2" s="260"/>
      <c r="J2" s="260"/>
      <c r="K2" s="260"/>
      <c r="L2" s="260"/>
      <c r="M2" s="260"/>
      <c r="N2" s="260"/>
      <c r="O2" s="261"/>
    </row>
    <row r="3" spans="2:18" ht="30" customHeight="1" x14ac:dyDescent="0.25">
      <c r="B3" s="262"/>
      <c r="C3" s="263"/>
      <c r="D3" s="263"/>
      <c r="E3" s="263"/>
      <c r="F3" s="263"/>
      <c r="G3" s="263"/>
      <c r="H3" s="263"/>
      <c r="I3" s="263"/>
      <c r="J3" s="263"/>
      <c r="K3" s="263"/>
      <c r="L3" s="263"/>
      <c r="M3" s="263"/>
      <c r="N3" s="263"/>
      <c r="O3" s="264"/>
    </row>
    <row r="4" spans="2:18" ht="19.5" customHeight="1" x14ac:dyDescent="0.25">
      <c r="B4" s="71"/>
      <c r="C4" s="70"/>
      <c r="D4" s="70"/>
      <c r="E4" s="70"/>
      <c r="F4" s="70"/>
      <c r="G4" s="70"/>
      <c r="H4" s="70"/>
      <c r="I4" s="70"/>
      <c r="J4" s="70"/>
      <c r="K4" s="70"/>
      <c r="L4" s="70"/>
      <c r="M4" s="70"/>
      <c r="N4" s="70"/>
      <c r="O4" s="85"/>
    </row>
    <row r="5" spans="2:18" x14ac:dyDescent="0.25">
      <c r="B5" s="71"/>
      <c r="C5" s="73"/>
      <c r="D5" s="72"/>
      <c r="E5" s="73"/>
      <c r="F5" s="72"/>
      <c r="G5" s="72"/>
      <c r="H5" s="72"/>
      <c r="I5" s="73"/>
      <c r="J5" s="72"/>
      <c r="K5" s="73"/>
      <c r="L5" s="72"/>
      <c r="M5" s="73"/>
      <c r="N5" s="72"/>
      <c r="O5" s="85"/>
    </row>
    <row r="6" spans="2:18" ht="40.5" customHeight="1" x14ac:dyDescent="0.25">
      <c r="B6" s="71"/>
      <c r="C6" s="258" t="s">
        <v>271</v>
      </c>
      <c r="D6" s="74" t="str">
        <f>Datos!T2</f>
        <v>Muy alta (5)</v>
      </c>
      <c r="E6" s="73"/>
      <c r="F6" s="72"/>
      <c r="G6" s="72"/>
      <c r="H6" s="72"/>
      <c r="I6" s="76"/>
      <c r="J6" s="75">
        <f>COUNTIFS(Mapa_riesgos!$U$12:$U$31,$D6,Mapa_riesgos!$W$12:$W$31,J$16)</f>
        <v>0</v>
      </c>
      <c r="K6" s="76"/>
      <c r="L6" s="75">
        <f>COUNTIFS(Mapa_riesgos!$U$12:$U$31,$D6,Mapa_riesgos!$W$12:$W$31,L$16)</f>
        <v>0</v>
      </c>
      <c r="M6" s="76"/>
      <c r="N6" s="77">
        <f>COUNTIFS(Mapa_riesgos!$U$12:$U$31,$D6,Mapa_riesgos!$W$12:$W$31,N$16)</f>
        <v>0</v>
      </c>
      <c r="O6" s="85"/>
    </row>
    <row r="7" spans="2:18" ht="12" customHeight="1" x14ac:dyDescent="0.25">
      <c r="B7" s="71"/>
      <c r="C7" s="258"/>
      <c r="D7" s="78"/>
      <c r="E7" s="73"/>
      <c r="F7" s="79"/>
      <c r="G7" s="79"/>
      <c r="H7" s="79"/>
      <c r="I7" s="76"/>
      <c r="J7" s="79"/>
      <c r="K7" s="76"/>
      <c r="L7" s="79"/>
      <c r="M7" s="76"/>
      <c r="N7" s="79"/>
      <c r="O7" s="85"/>
    </row>
    <row r="8" spans="2:18" ht="40.5" customHeight="1" x14ac:dyDescent="0.25">
      <c r="B8" s="71"/>
      <c r="C8" s="258"/>
      <c r="D8" s="74" t="str">
        <f>Datos!T3</f>
        <v>Alta (4)</v>
      </c>
      <c r="E8" s="73"/>
      <c r="F8" s="72"/>
      <c r="G8" s="72"/>
      <c r="H8" s="72"/>
      <c r="I8" s="76"/>
      <c r="J8" s="75">
        <f>COUNTIFS(Mapa_riesgos!$U$12:$U$31,$D8,Mapa_riesgos!$W$12:$W$31,J$16)</f>
        <v>0</v>
      </c>
      <c r="K8" s="76"/>
      <c r="L8" s="75">
        <f>COUNTIFS(Mapa_riesgos!$U$12:$U$31,$D8,Mapa_riesgos!$W$12:$W$31,L$16)</f>
        <v>0</v>
      </c>
      <c r="M8" s="76"/>
      <c r="N8" s="77">
        <f>COUNTIFS(Mapa_riesgos!$U$12:$U$31,$D8,Mapa_riesgos!$W$12:$W$31,N$16)</f>
        <v>0</v>
      </c>
      <c r="O8" s="85"/>
    </row>
    <row r="9" spans="2:18" ht="11.25" customHeight="1" x14ac:dyDescent="0.25">
      <c r="B9" s="71"/>
      <c r="C9" s="258"/>
      <c r="D9" s="78"/>
      <c r="E9" s="73"/>
      <c r="F9" s="79"/>
      <c r="G9" s="79"/>
      <c r="H9" s="79"/>
      <c r="I9" s="76"/>
      <c r="J9" s="79"/>
      <c r="K9" s="76"/>
      <c r="L9" s="79"/>
      <c r="M9" s="76"/>
      <c r="N9" s="79"/>
      <c r="O9" s="85"/>
    </row>
    <row r="10" spans="2:18" ht="40.5" customHeight="1" x14ac:dyDescent="0.25">
      <c r="B10" s="71"/>
      <c r="C10" s="258"/>
      <c r="D10" s="74" t="str">
        <f>Datos!T4</f>
        <v>Media (3)</v>
      </c>
      <c r="E10" s="73"/>
      <c r="F10" s="72"/>
      <c r="G10" s="72"/>
      <c r="H10" s="72"/>
      <c r="I10" s="76"/>
      <c r="J10" s="80">
        <f>COUNTIFS(Mapa_riesgos!$U$12:$U$31,$D10,Mapa_riesgos!$W$12:$W$31,J$16)</f>
        <v>0</v>
      </c>
      <c r="K10" s="76"/>
      <c r="L10" s="75">
        <f>COUNTIFS(Mapa_riesgos!$U$12:$U$31,$D10,Mapa_riesgos!$W$12:$W$31,L$16)</f>
        <v>0</v>
      </c>
      <c r="M10" s="76"/>
      <c r="N10" s="77">
        <f>COUNTIFS(Mapa_riesgos!$U$12:$U$31,$D10,Mapa_riesgos!$W$12:$W$31,N$16)</f>
        <v>0</v>
      </c>
      <c r="O10" s="85"/>
      <c r="Q10" s="101"/>
      <c r="R10" s="102"/>
    </row>
    <row r="11" spans="2:18" ht="9" customHeight="1" x14ac:dyDescent="0.25">
      <c r="B11" s="71"/>
      <c r="C11" s="258"/>
      <c r="D11" s="78"/>
      <c r="E11" s="73"/>
      <c r="F11" s="79"/>
      <c r="G11" s="79"/>
      <c r="H11" s="79"/>
      <c r="I11" s="76"/>
      <c r="J11" s="79"/>
      <c r="K11" s="76"/>
      <c r="L11" s="79"/>
      <c r="M11" s="76"/>
      <c r="N11" s="79"/>
      <c r="O11" s="85"/>
    </row>
    <row r="12" spans="2:18" ht="40.5" customHeight="1" x14ac:dyDescent="0.25">
      <c r="B12" s="71"/>
      <c r="C12" s="258"/>
      <c r="D12" s="74" t="str">
        <f>Datos!T5</f>
        <v>Baja (2)</v>
      </c>
      <c r="E12" s="73"/>
      <c r="F12" s="72"/>
      <c r="G12" s="72"/>
      <c r="H12" s="72"/>
      <c r="I12" s="76"/>
      <c r="J12" s="80">
        <f>COUNTIFS(Mapa_riesgos!$U$12:$U$31,$D12,Mapa_riesgos!$W$12:$W$31,J$16)</f>
        <v>0</v>
      </c>
      <c r="K12" s="76"/>
      <c r="L12" s="75">
        <f>COUNTIFS(Mapa_riesgos!$U$12:$U$31,$D12,Mapa_riesgos!$W$12:$W$31,L$16)</f>
        <v>1</v>
      </c>
      <c r="M12" s="76"/>
      <c r="N12" s="77">
        <f>COUNTIFS(Mapa_riesgos!$U$12:$U$31,$D12,Mapa_riesgos!$W$12:$W$31,N$16)</f>
        <v>0</v>
      </c>
      <c r="O12" s="85"/>
      <c r="Q12" s="101"/>
      <c r="R12" s="103"/>
    </row>
    <row r="13" spans="2:18" ht="9.75" customHeight="1" x14ac:dyDescent="0.25">
      <c r="B13" s="71"/>
      <c r="C13" s="258"/>
      <c r="D13" s="78"/>
      <c r="E13" s="73"/>
      <c r="F13" s="79"/>
      <c r="G13" s="79"/>
      <c r="H13" s="79"/>
      <c r="I13" s="76"/>
      <c r="J13" s="79"/>
      <c r="K13" s="76"/>
      <c r="L13" s="79"/>
      <c r="M13" s="76"/>
      <c r="N13" s="79"/>
      <c r="O13" s="85"/>
    </row>
    <row r="14" spans="2:18" ht="40.5" customHeight="1" x14ac:dyDescent="0.25">
      <c r="B14" s="71"/>
      <c r="C14" s="258"/>
      <c r="D14" s="74" t="str">
        <f>Datos!T6</f>
        <v>Muy baja (1)</v>
      </c>
      <c r="E14" s="73"/>
      <c r="F14" s="72"/>
      <c r="G14" s="72"/>
      <c r="H14" s="72"/>
      <c r="I14" s="76"/>
      <c r="J14" s="80">
        <f>COUNTIFS(Mapa_riesgos!$U$12:$U$31,$D14,Mapa_riesgos!$W$12:$W$31,J$16)</f>
        <v>2</v>
      </c>
      <c r="K14" s="76"/>
      <c r="L14" s="75">
        <f>COUNTIFS(Mapa_riesgos!$U$12:$U$31,$D14,Mapa_riesgos!$W$12:$W$31,L$16)</f>
        <v>11</v>
      </c>
      <c r="M14" s="76"/>
      <c r="N14" s="77">
        <f>COUNTIFS(Mapa_riesgos!$U$12:$U$31,$D14,Mapa_riesgos!$W$12:$W$31,N$16)</f>
        <v>6</v>
      </c>
      <c r="O14" s="85"/>
    </row>
    <row r="15" spans="2:18" ht="27.75" customHeight="1" x14ac:dyDescent="0.25">
      <c r="B15" s="71"/>
      <c r="C15" s="73"/>
      <c r="D15" s="72"/>
      <c r="E15" s="73"/>
      <c r="F15" s="204"/>
      <c r="G15" s="204"/>
      <c r="H15" s="204"/>
      <c r="I15" s="73"/>
      <c r="J15" s="72"/>
      <c r="K15" s="73"/>
      <c r="L15" s="72"/>
      <c r="M15" s="73"/>
      <c r="N15" s="72"/>
      <c r="O15" s="85"/>
    </row>
    <row r="16" spans="2:18" ht="41.25" customHeight="1" x14ac:dyDescent="0.25">
      <c r="B16" s="71"/>
      <c r="C16" s="73"/>
      <c r="D16" s="73"/>
      <c r="E16" s="73"/>
      <c r="F16" s="205"/>
      <c r="G16" s="206"/>
      <c r="H16" s="205"/>
      <c r="I16" s="81"/>
      <c r="J16" s="74" t="str">
        <f>Datos!U4</f>
        <v>Moderado (3)</v>
      </c>
      <c r="K16" s="81"/>
      <c r="L16" s="74" t="str">
        <f>Datos!U3</f>
        <v>Mayor (4)</v>
      </c>
      <c r="M16" s="81"/>
      <c r="N16" s="74" t="str">
        <f>Datos!U2</f>
        <v>Catastrófico (5)</v>
      </c>
      <c r="O16" s="85"/>
    </row>
    <row r="17" spans="2:15" ht="41.25" customHeight="1" x14ac:dyDescent="0.25">
      <c r="B17" s="71"/>
      <c r="C17" s="73"/>
      <c r="D17" s="73"/>
      <c r="E17" s="73"/>
      <c r="F17" s="207"/>
      <c r="G17" s="207"/>
      <c r="H17" s="207"/>
      <c r="I17" s="83"/>
      <c r="J17" s="84"/>
      <c r="K17" s="83"/>
      <c r="L17" s="84" t="s">
        <v>270</v>
      </c>
      <c r="M17" s="83"/>
      <c r="N17" s="82"/>
      <c r="O17" s="85"/>
    </row>
    <row r="18" spans="2:15" ht="18" customHeight="1" x14ac:dyDescent="0.25">
      <c r="B18" s="71"/>
      <c r="C18" s="73"/>
      <c r="D18" s="73"/>
      <c r="E18" s="73"/>
      <c r="F18" s="73"/>
      <c r="G18" s="73"/>
      <c r="H18" s="73"/>
      <c r="I18" s="73"/>
      <c r="J18" s="73"/>
      <c r="K18" s="73"/>
      <c r="L18" s="73"/>
      <c r="M18" s="73"/>
      <c r="N18" s="73"/>
      <c r="O18" s="85"/>
    </row>
    <row r="19" spans="2:15" ht="26.25" customHeight="1" x14ac:dyDescent="0.25">
      <c r="B19" s="71"/>
      <c r="C19" s="73"/>
      <c r="D19" s="84" t="s">
        <v>224</v>
      </c>
      <c r="E19" s="73"/>
      <c r="F19" s="86"/>
      <c r="G19" s="76"/>
      <c r="H19" s="86">
        <f>+F8+F10+H8+H10+H12+J10+J12+J14</f>
        <v>2</v>
      </c>
      <c r="I19" s="76"/>
      <c r="J19" s="86">
        <f>+F6+H6+J6+J8+L6+L8+L10+L12+L14</f>
        <v>12</v>
      </c>
      <c r="K19" s="76"/>
      <c r="L19" s="86">
        <f>+N6+N8+N10+N12+N14</f>
        <v>6</v>
      </c>
      <c r="M19" s="83"/>
      <c r="N19" s="83"/>
      <c r="O19" s="85"/>
    </row>
    <row r="20" spans="2:15" ht="26.25" customHeight="1" x14ac:dyDescent="0.3">
      <c r="B20" s="71"/>
      <c r="C20" s="73"/>
      <c r="D20" s="87">
        <f>SUM(F6:N14)</f>
        <v>20</v>
      </c>
      <c r="E20" s="73"/>
      <c r="F20" s="86"/>
      <c r="G20" s="88"/>
      <c r="H20" s="89" t="s">
        <v>84</v>
      </c>
      <c r="I20" s="88"/>
      <c r="J20" s="90" t="s">
        <v>272</v>
      </c>
      <c r="K20" s="88"/>
      <c r="L20" s="91" t="s">
        <v>273</v>
      </c>
      <c r="M20" s="73"/>
      <c r="N20" s="73"/>
      <c r="O20" s="85"/>
    </row>
    <row r="21" spans="2:15" x14ac:dyDescent="0.25">
      <c r="B21" s="92"/>
      <c r="C21" s="93"/>
      <c r="D21" s="93"/>
      <c r="E21" s="93"/>
      <c r="F21" s="93"/>
      <c r="G21" s="93"/>
      <c r="H21" s="93"/>
      <c r="I21" s="93"/>
      <c r="J21" s="93"/>
      <c r="K21" s="93"/>
      <c r="L21" s="93"/>
      <c r="M21" s="93"/>
      <c r="N21" s="93"/>
      <c r="O21" s="94"/>
    </row>
  </sheetData>
  <mergeCells count="2">
    <mergeCell ref="C6:C14"/>
    <mergeCell ref="B2:O3"/>
  </mergeCells>
  <conditionalFormatting sqref="J10 J12 J14">
    <cfRule type="cellIs" dxfId="5" priority="3" operator="equal">
      <formula>0</formula>
    </cfRule>
  </conditionalFormatting>
  <conditionalFormatting sqref="J8 L8 L10 L12 L14 L6 J6">
    <cfRule type="cellIs" dxfId="4" priority="2" operator="equal">
      <formula>0</formula>
    </cfRule>
  </conditionalFormatting>
  <conditionalFormatting sqref="N6 N8 N10 N12 N14">
    <cfRule type="cellIs" dxfId="3" priority="1" operator="equal">
      <formula>0</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theme="0" tint="-0.249977111117893"/>
  </sheetPr>
  <dimension ref="A1:F27"/>
  <sheetViews>
    <sheetView showGridLines="0" zoomScaleNormal="100" workbookViewId="0"/>
  </sheetViews>
  <sheetFormatPr baseColWidth="10" defaultRowHeight="15" x14ac:dyDescent="0.25"/>
  <cols>
    <col min="1" max="1" width="23.140625" style="139" customWidth="1"/>
    <col min="2" max="2" width="31.140625" style="139" customWidth="1"/>
    <col min="3" max="3" width="14.42578125" style="139" customWidth="1"/>
    <col min="4" max="4" width="32.85546875" style="139" customWidth="1"/>
    <col min="5" max="5" width="14.42578125" style="139" customWidth="1"/>
    <col min="6" max="16384" width="11.42578125" style="139"/>
  </cols>
  <sheetData>
    <row r="1" spans="1:6" ht="27" customHeight="1" x14ac:dyDescent="0.25">
      <c r="A1" s="97"/>
      <c r="B1" s="97"/>
      <c r="C1" s="97"/>
      <c r="D1" s="97"/>
      <c r="E1" s="97"/>
      <c r="F1" s="97"/>
    </row>
    <row r="2" spans="1:6" x14ac:dyDescent="0.25">
      <c r="A2" s="97"/>
      <c r="B2" s="140" t="s">
        <v>223</v>
      </c>
      <c r="C2" s="140" t="s">
        <v>265</v>
      </c>
      <c r="D2" s="140" t="s">
        <v>225</v>
      </c>
      <c r="E2" s="140" t="s">
        <v>265</v>
      </c>
      <c r="F2" s="97"/>
    </row>
    <row r="3" spans="1:6" x14ac:dyDescent="0.25">
      <c r="A3" s="97"/>
      <c r="B3" s="141" t="s">
        <v>273</v>
      </c>
      <c r="C3" s="148">
        <f>COUNTIFS(Mapa_riesgos!$Y$12:$Y$31,$B$3)</f>
        <v>6</v>
      </c>
      <c r="D3" s="141" t="s">
        <v>273</v>
      </c>
      <c r="E3" s="148">
        <f>COUNTIFS(Mapa_riesgos!$Y$12:$Y$31,$B$3,Mapa_riesgos!$AE$12:$AE$31,D3)</f>
        <v>6</v>
      </c>
      <c r="F3" s="97"/>
    </row>
    <row r="4" spans="1:6" x14ac:dyDescent="0.25">
      <c r="A4" s="97"/>
      <c r="B4" s="142"/>
      <c r="C4" s="148"/>
      <c r="D4" s="143" t="s">
        <v>272</v>
      </c>
      <c r="E4" s="148">
        <f>COUNTIFS(Mapa_riesgos!$Y$12:$Y$31,$B$3,Mapa_riesgos!$AE$12:$AE$31,D4)</f>
        <v>0</v>
      </c>
      <c r="F4" s="97"/>
    </row>
    <row r="5" spans="1:6" x14ac:dyDescent="0.25">
      <c r="A5" s="97"/>
      <c r="B5" s="142"/>
      <c r="C5" s="148"/>
      <c r="D5" s="144" t="s">
        <v>84</v>
      </c>
      <c r="E5" s="148">
        <f>COUNTIFS(Mapa_riesgos!$Y$12:$Y$31,$B$3,Mapa_riesgos!$AE$12:$AE$31,D5)</f>
        <v>0</v>
      </c>
      <c r="F5" s="97"/>
    </row>
    <row r="6" spans="1:6" x14ac:dyDescent="0.25">
      <c r="A6" s="97"/>
      <c r="B6" s="143" t="s">
        <v>272</v>
      </c>
      <c r="C6" s="148">
        <f>COUNTIFS(Mapa_riesgos!$Y$12:$Y$31,$B$6)</f>
        <v>12</v>
      </c>
      <c r="D6" s="141" t="s">
        <v>273</v>
      </c>
      <c r="E6" s="148">
        <f>COUNTIFS(Mapa_riesgos!$Y$12:$Y$31,$B$6,Mapa_riesgos!$AE$12:$AE$31,D6)</f>
        <v>0</v>
      </c>
      <c r="F6" s="97"/>
    </row>
    <row r="7" spans="1:6" x14ac:dyDescent="0.25">
      <c r="A7" s="97"/>
      <c r="B7" s="142"/>
      <c r="C7" s="148"/>
      <c r="D7" s="143" t="s">
        <v>272</v>
      </c>
      <c r="E7" s="148">
        <f>COUNTIFS(Mapa_riesgos!$Y$12:$Y$31,$B$6,Mapa_riesgos!$AE$12:$AE$31,D7)</f>
        <v>12</v>
      </c>
      <c r="F7" s="97"/>
    </row>
    <row r="8" spans="1:6" x14ac:dyDescent="0.25">
      <c r="A8" s="97"/>
      <c r="B8" s="142"/>
      <c r="C8" s="148"/>
      <c r="D8" s="144" t="s">
        <v>84</v>
      </c>
      <c r="E8" s="148">
        <f>COUNTIFS(Mapa_riesgos!$Y$12:$Y$31,$B$6,Mapa_riesgos!$AE$12:$AE$31,D8)</f>
        <v>0</v>
      </c>
      <c r="F8" s="97"/>
    </row>
    <row r="9" spans="1:6" x14ac:dyDescent="0.25">
      <c r="A9" s="97"/>
      <c r="B9" s="144" t="s">
        <v>84</v>
      </c>
      <c r="C9" s="148">
        <f>COUNTIFS(Mapa_riesgos!$Y$12:$Y$31,$B$9)</f>
        <v>2</v>
      </c>
      <c r="D9" s="141" t="s">
        <v>273</v>
      </c>
      <c r="E9" s="148">
        <f>COUNTIFS(Mapa_riesgos!$Y$12:$Y$31,$B$9,Mapa_riesgos!$AE$12:$AE$31,D9)</f>
        <v>0</v>
      </c>
      <c r="F9" s="97"/>
    </row>
    <row r="10" spans="1:6" x14ac:dyDescent="0.25">
      <c r="A10" s="97"/>
      <c r="B10" s="142"/>
      <c r="C10" s="148"/>
      <c r="D10" s="143" t="s">
        <v>272</v>
      </c>
      <c r="E10" s="148">
        <f>COUNTIFS(Mapa_riesgos!$Y$12:$Y$31,$B$9,Mapa_riesgos!$AE$12:$AE$31,D10)</f>
        <v>0</v>
      </c>
      <c r="F10" s="97"/>
    </row>
    <row r="11" spans="1:6" x14ac:dyDescent="0.25">
      <c r="A11" s="97"/>
      <c r="B11" s="142"/>
      <c r="C11" s="148"/>
      <c r="D11" s="144" t="s">
        <v>84</v>
      </c>
      <c r="E11" s="148">
        <f>COUNTIFS(Mapa_riesgos!$Y$12:$Y$31,$B$9,Mapa_riesgos!$AE$12:$AE$31,D11)</f>
        <v>2</v>
      </c>
      <c r="F11" s="97"/>
    </row>
    <row r="12" spans="1:6" x14ac:dyDescent="0.25">
      <c r="A12" s="97"/>
      <c r="B12" s="145"/>
      <c r="C12" s="98"/>
      <c r="D12" s="145"/>
      <c r="E12" s="98"/>
      <c r="F12" s="97"/>
    </row>
    <row r="13" spans="1:6" x14ac:dyDescent="0.25">
      <c r="A13" s="97"/>
      <c r="B13" s="146" t="s">
        <v>266</v>
      </c>
      <c r="C13" s="146"/>
      <c r="D13" s="98"/>
      <c r="E13" s="98">
        <f>SUM(E3:E11)</f>
        <v>20</v>
      </c>
      <c r="F13" s="97"/>
    </row>
    <row r="14" spans="1:6" x14ac:dyDescent="0.25">
      <c r="A14" s="97"/>
      <c r="B14" s="97"/>
      <c r="C14" s="97"/>
      <c r="D14" s="97"/>
      <c r="E14" s="97"/>
      <c r="F14" s="97"/>
    </row>
    <row r="15" spans="1:6" x14ac:dyDescent="0.25">
      <c r="A15" s="97"/>
      <c r="B15" s="97"/>
      <c r="C15" s="97"/>
      <c r="D15" s="97"/>
      <c r="E15" s="97"/>
      <c r="F15" s="97"/>
    </row>
    <row r="16" spans="1:6" x14ac:dyDescent="0.25">
      <c r="A16" s="97"/>
      <c r="B16" s="97"/>
      <c r="C16" s="97"/>
      <c r="D16" s="97"/>
      <c r="E16" s="97"/>
      <c r="F16" s="97"/>
    </row>
    <row r="17" spans="1:6" x14ac:dyDescent="0.25">
      <c r="A17" s="97"/>
      <c r="B17" s="97"/>
      <c r="C17" s="97"/>
      <c r="D17" s="97"/>
      <c r="E17" s="97"/>
      <c r="F17" s="97"/>
    </row>
    <row r="18" spans="1:6" x14ac:dyDescent="0.25">
      <c r="A18" s="97"/>
      <c r="B18" s="97"/>
      <c r="C18" s="97"/>
      <c r="D18" s="97"/>
      <c r="E18" s="97"/>
      <c r="F18" s="97"/>
    </row>
    <row r="19" spans="1:6" x14ac:dyDescent="0.25">
      <c r="A19" s="97"/>
      <c r="B19" s="97"/>
      <c r="C19" s="97"/>
      <c r="D19" s="97"/>
      <c r="E19" s="97"/>
      <c r="F19" s="97"/>
    </row>
    <row r="20" spans="1:6" x14ac:dyDescent="0.25">
      <c r="A20" s="97"/>
      <c r="B20" s="97"/>
      <c r="C20" s="97"/>
      <c r="D20" s="97"/>
      <c r="E20" s="97"/>
      <c r="F20" s="97"/>
    </row>
    <row r="21" spans="1:6" x14ac:dyDescent="0.25">
      <c r="A21" s="97"/>
      <c r="B21" s="97"/>
      <c r="C21" s="97"/>
      <c r="D21" s="97"/>
      <c r="E21" s="97"/>
      <c r="F21" s="97"/>
    </row>
    <row r="22" spans="1:6" x14ac:dyDescent="0.25">
      <c r="A22" s="97"/>
      <c r="B22" s="97"/>
      <c r="C22" s="97"/>
      <c r="D22" s="97"/>
      <c r="E22" s="97"/>
      <c r="F22" s="97"/>
    </row>
    <row r="23" spans="1:6" x14ac:dyDescent="0.25">
      <c r="A23" s="97"/>
      <c r="B23" s="97"/>
      <c r="C23" s="97"/>
      <c r="D23" s="97"/>
      <c r="E23" s="97"/>
      <c r="F23" s="97"/>
    </row>
    <row r="24" spans="1:6" x14ac:dyDescent="0.25">
      <c r="A24" s="97"/>
      <c r="B24" s="97"/>
      <c r="C24" s="97"/>
      <c r="D24" s="97"/>
      <c r="E24" s="97"/>
      <c r="F24" s="97"/>
    </row>
    <row r="25" spans="1:6" x14ac:dyDescent="0.25">
      <c r="A25" s="97"/>
      <c r="B25" s="97"/>
      <c r="C25" s="97"/>
      <c r="D25" s="97"/>
      <c r="E25" s="97"/>
      <c r="F25" s="97"/>
    </row>
    <row r="26" spans="1:6" x14ac:dyDescent="0.25">
      <c r="A26" s="97"/>
      <c r="B26" s="97"/>
      <c r="C26" s="97"/>
      <c r="D26" s="97"/>
      <c r="E26" s="97"/>
      <c r="F26" s="97"/>
    </row>
    <row r="27" spans="1:6" x14ac:dyDescent="0.25">
      <c r="B27" s="97"/>
      <c r="C27" s="97"/>
      <c r="D27" s="97"/>
      <c r="E27" s="97"/>
      <c r="F27" s="97"/>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tabColor theme="4" tint="0.59999389629810485"/>
  </sheetPr>
  <dimension ref="B1:R21"/>
  <sheetViews>
    <sheetView showGridLines="0" zoomScale="60" zoomScaleNormal="60" workbookViewId="0"/>
  </sheetViews>
  <sheetFormatPr baseColWidth="10" defaultColWidth="11.42578125" defaultRowHeight="15" x14ac:dyDescent="0.25"/>
  <cols>
    <col min="1" max="1" width="11.42578125" style="69" customWidth="1"/>
    <col min="2" max="2" width="5.7109375" style="69" customWidth="1"/>
    <col min="3" max="3" width="6.85546875" style="69" customWidth="1"/>
    <col min="4" max="4" width="19.28515625" style="69" customWidth="1"/>
    <col min="5" max="5" width="4.140625" style="69" customWidth="1"/>
    <col min="6" max="6" width="19.7109375" style="69" customWidth="1"/>
    <col min="7" max="7" width="2" style="69" customWidth="1"/>
    <col min="8" max="8" width="19.7109375" style="69" customWidth="1"/>
    <col min="9" max="9" width="2" style="69" customWidth="1"/>
    <col min="10" max="10" width="19.7109375" style="69" customWidth="1"/>
    <col min="11" max="11" width="2.42578125" style="69" customWidth="1"/>
    <col min="12" max="12" width="19.7109375" style="69" customWidth="1"/>
    <col min="13" max="13" width="2.5703125" style="69" customWidth="1"/>
    <col min="14" max="14" width="19.7109375" style="69" customWidth="1"/>
    <col min="15" max="15" width="5.7109375" style="69" customWidth="1"/>
    <col min="16" max="16384" width="11.42578125" style="69"/>
  </cols>
  <sheetData>
    <row r="1" spans="2:18" ht="20.25" customHeight="1" x14ac:dyDescent="0.25"/>
    <row r="2" spans="2:18" ht="27" customHeight="1" x14ac:dyDescent="0.25">
      <c r="B2" s="259" t="s">
        <v>280</v>
      </c>
      <c r="C2" s="260"/>
      <c r="D2" s="260"/>
      <c r="E2" s="260"/>
      <c r="F2" s="260"/>
      <c r="G2" s="260"/>
      <c r="H2" s="260"/>
      <c r="I2" s="260"/>
      <c r="J2" s="260"/>
      <c r="K2" s="260"/>
      <c r="L2" s="260"/>
      <c r="M2" s="260"/>
      <c r="N2" s="260"/>
      <c r="O2" s="261"/>
      <c r="P2" s="95"/>
    </row>
    <row r="3" spans="2:18" ht="30" customHeight="1" x14ac:dyDescent="0.25">
      <c r="B3" s="262"/>
      <c r="C3" s="263"/>
      <c r="D3" s="263"/>
      <c r="E3" s="263"/>
      <c r="F3" s="263"/>
      <c r="G3" s="263"/>
      <c r="H3" s="263"/>
      <c r="I3" s="263"/>
      <c r="J3" s="263"/>
      <c r="K3" s="263"/>
      <c r="L3" s="263"/>
      <c r="M3" s="263"/>
      <c r="N3" s="263"/>
      <c r="O3" s="264"/>
      <c r="P3" s="95"/>
    </row>
    <row r="4" spans="2:18" ht="20.25" customHeight="1" x14ac:dyDescent="0.25">
      <c r="B4" s="71"/>
      <c r="C4" s="73"/>
      <c r="D4" s="73"/>
      <c r="E4" s="73"/>
      <c r="F4" s="73"/>
      <c r="G4" s="73"/>
      <c r="H4" s="73"/>
      <c r="I4" s="73"/>
      <c r="J4" s="73"/>
      <c r="K4" s="73"/>
      <c r="L4" s="73"/>
      <c r="M4" s="73"/>
      <c r="N4" s="73"/>
      <c r="O4" s="85"/>
      <c r="P4" s="71"/>
    </row>
    <row r="5" spans="2:18" x14ac:dyDescent="0.25">
      <c r="B5" s="71"/>
      <c r="C5" s="73"/>
      <c r="D5" s="72"/>
      <c r="E5" s="73"/>
      <c r="F5" s="72"/>
      <c r="G5" s="72"/>
      <c r="H5" s="72"/>
      <c r="I5" s="73"/>
      <c r="J5" s="72"/>
      <c r="K5" s="73"/>
      <c r="L5" s="72"/>
      <c r="M5" s="73"/>
      <c r="N5" s="72"/>
      <c r="O5" s="85"/>
      <c r="P5" s="71"/>
    </row>
    <row r="6" spans="2:18" ht="40.5" customHeight="1" x14ac:dyDescent="0.25">
      <c r="B6" s="71"/>
      <c r="C6" s="258" t="s">
        <v>271</v>
      </c>
      <c r="D6" s="74" t="str">
        <f>Datos!T2</f>
        <v>Muy alta (5)</v>
      </c>
      <c r="E6" s="73"/>
      <c r="F6" s="72"/>
      <c r="G6" s="72"/>
      <c r="H6" s="72"/>
      <c r="I6" s="76"/>
      <c r="J6" s="75">
        <f>COUNTIFS(Mapa_riesgos!$AA$12:$AA$31,$D6,Mapa_riesgos!$AC$12:$AC$31,J$16)</f>
        <v>0</v>
      </c>
      <c r="K6" s="76"/>
      <c r="L6" s="75">
        <f>COUNTIFS(Mapa_riesgos!$AA$12:$AA$31,$D6,Mapa_riesgos!$AC$12:$AC$31,L$16)</f>
        <v>0</v>
      </c>
      <c r="M6" s="76"/>
      <c r="N6" s="77">
        <f>COUNTIFS(Mapa_riesgos!$AA$12:$AA$31,$D6,Mapa_riesgos!$AC$12:$AC$31,N$16)</f>
        <v>0</v>
      </c>
      <c r="O6" s="85"/>
      <c r="P6" s="71"/>
    </row>
    <row r="7" spans="2:18" ht="12" customHeight="1" x14ac:dyDescent="0.25">
      <c r="B7" s="71"/>
      <c r="C7" s="258"/>
      <c r="D7" s="78"/>
      <c r="E7" s="73"/>
      <c r="F7" s="79"/>
      <c r="G7" s="79"/>
      <c r="H7" s="79"/>
      <c r="I7" s="76"/>
      <c r="J7" s="79"/>
      <c r="K7" s="76"/>
      <c r="L7" s="79"/>
      <c r="M7" s="76"/>
      <c r="N7" s="79"/>
      <c r="O7" s="85"/>
      <c r="P7" s="71"/>
    </row>
    <row r="8" spans="2:18" ht="40.5" customHeight="1" x14ac:dyDescent="0.25">
      <c r="B8" s="71"/>
      <c r="C8" s="258"/>
      <c r="D8" s="74" t="str">
        <f>Datos!T3</f>
        <v>Alta (4)</v>
      </c>
      <c r="E8" s="73"/>
      <c r="F8" s="72"/>
      <c r="G8" s="72"/>
      <c r="H8" s="72"/>
      <c r="I8" s="76"/>
      <c r="J8" s="75">
        <f>COUNTIFS(Mapa_riesgos!$AA$12:$AA$31,$D8,Mapa_riesgos!$AC$12:$AC$31,J$16)</f>
        <v>0</v>
      </c>
      <c r="K8" s="76"/>
      <c r="L8" s="75">
        <f>COUNTIFS(Mapa_riesgos!$AA$12:$AA$31,$D8,Mapa_riesgos!$AC$12:$AC$31,L$16)</f>
        <v>0</v>
      </c>
      <c r="M8" s="76"/>
      <c r="N8" s="77">
        <f>COUNTIFS(Mapa_riesgos!$AA$12:$AA$31,$D8,Mapa_riesgos!$AC$12:$AC$31,N$16)</f>
        <v>0</v>
      </c>
      <c r="O8" s="85"/>
      <c r="P8" s="71"/>
    </row>
    <row r="9" spans="2:18" ht="11.25" customHeight="1" x14ac:dyDescent="0.25">
      <c r="B9" s="71"/>
      <c r="C9" s="258"/>
      <c r="D9" s="78"/>
      <c r="E9" s="73"/>
      <c r="F9" s="79"/>
      <c r="G9" s="79"/>
      <c r="H9" s="79"/>
      <c r="I9" s="76"/>
      <c r="J9" s="79"/>
      <c r="K9" s="76"/>
      <c r="L9" s="79"/>
      <c r="M9" s="76"/>
      <c r="N9" s="79"/>
      <c r="O9" s="85"/>
      <c r="P9" s="71"/>
    </row>
    <row r="10" spans="2:18" ht="40.5" customHeight="1" x14ac:dyDescent="0.25">
      <c r="B10" s="71"/>
      <c r="C10" s="258"/>
      <c r="D10" s="74" t="str">
        <f>Datos!T4</f>
        <v>Media (3)</v>
      </c>
      <c r="E10" s="73"/>
      <c r="F10" s="72"/>
      <c r="G10" s="72"/>
      <c r="H10" s="72"/>
      <c r="I10" s="76"/>
      <c r="J10" s="80">
        <f>COUNTIFS(Mapa_riesgos!$AA$12:$AA$31,$D10,Mapa_riesgos!$AC$12:$AC$31,J$16)</f>
        <v>0</v>
      </c>
      <c r="K10" s="76"/>
      <c r="L10" s="75">
        <f>COUNTIFS(Mapa_riesgos!$AA$12:$AA$31,$D10,Mapa_riesgos!$AC$12:$AC$31,L$16)</f>
        <v>0</v>
      </c>
      <c r="M10" s="76"/>
      <c r="N10" s="77">
        <f>COUNTIFS(Mapa_riesgos!$AA$12:$AA$31,$D10,Mapa_riesgos!$AC$12:$AC$31,N$16)</f>
        <v>0</v>
      </c>
      <c r="O10" s="85"/>
      <c r="P10" s="71"/>
      <c r="R10" s="102"/>
    </row>
    <row r="11" spans="2:18" ht="9" customHeight="1" x14ac:dyDescent="0.25">
      <c r="B11" s="71"/>
      <c r="C11" s="258"/>
      <c r="D11" s="78"/>
      <c r="E11" s="73"/>
      <c r="F11" s="79"/>
      <c r="G11" s="79"/>
      <c r="H11" s="79"/>
      <c r="I11" s="76"/>
      <c r="J11" s="79"/>
      <c r="K11" s="76"/>
      <c r="L11" s="79"/>
      <c r="M11" s="76"/>
      <c r="N11" s="79"/>
      <c r="O11" s="85"/>
      <c r="P11" s="71"/>
    </row>
    <row r="12" spans="2:18" ht="40.5" customHeight="1" x14ac:dyDescent="0.25">
      <c r="B12" s="71"/>
      <c r="C12" s="258"/>
      <c r="D12" s="74" t="str">
        <f>Datos!T5</f>
        <v>Baja (2)</v>
      </c>
      <c r="E12" s="73"/>
      <c r="F12" s="72"/>
      <c r="G12" s="72"/>
      <c r="H12" s="72"/>
      <c r="I12" s="76"/>
      <c r="J12" s="80">
        <f>COUNTIFS(Mapa_riesgos!$AA$12:$AA$31,$D12,Mapa_riesgos!$AC$12:$AC$31,J$16)</f>
        <v>0</v>
      </c>
      <c r="K12" s="76"/>
      <c r="L12" s="75">
        <f>COUNTIFS(Mapa_riesgos!$AA$12:$AA$31,$D12,Mapa_riesgos!$AC$12:$AC$31,L$16)</f>
        <v>0</v>
      </c>
      <c r="M12" s="76"/>
      <c r="N12" s="77">
        <f>COUNTIFS(Mapa_riesgos!$AA$12:$AA$31,$D12,Mapa_riesgos!$AC$12:$AC$31,N$16)</f>
        <v>0</v>
      </c>
      <c r="O12" s="85"/>
      <c r="P12" s="71"/>
      <c r="R12" s="103"/>
    </row>
    <row r="13" spans="2:18" ht="9.75" customHeight="1" x14ac:dyDescent="0.25">
      <c r="B13" s="71"/>
      <c r="C13" s="258"/>
      <c r="D13" s="78"/>
      <c r="E13" s="73"/>
      <c r="F13" s="79"/>
      <c r="G13" s="79"/>
      <c r="H13" s="79"/>
      <c r="I13" s="76"/>
      <c r="J13" s="79"/>
      <c r="K13" s="76"/>
      <c r="L13" s="79"/>
      <c r="M13" s="76"/>
      <c r="N13" s="79"/>
      <c r="O13" s="85"/>
      <c r="P13" s="71"/>
    </row>
    <row r="14" spans="2:18" ht="40.5" customHeight="1" x14ac:dyDescent="0.25">
      <c r="B14" s="71"/>
      <c r="C14" s="258"/>
      <c r="D14" s="74" t="str">
        <f>Datos!T6</f>
        <v>Muy baja (1)</v>
      </c>
      <c r="E14" s="73"/>
      <c r="F14" s="72"/>
      <c r="G14" s="72"/>
      <c r="H14" s="72"/>
      <c r="I14" s="76"/>
      <c r="J14" s="80">
        <f>COUNTIFS(Mapa_riesgos!$AA$12:$AA$31,$D14,Mapa_riesgos!$AC$12:$AC$31,J$16)</f>
        <v>2</v>
      </c>
      <c r="K14" s="76"/>
      <c r="L14" s="75">
        <f>COUNTIFS(Mapa_riesgos!$AA$12:$AA$31,$D14,Mapa_riesgos!$AC$12:$AC$31,L$16)</f>
        <v>12</v>
      </c>
      <c r="M14" s="76"/>
      <c r="N14" s="77">
        <f>COUNTIFS(Mapa_riesgos!$AA$12:$AA$31,$D14,Mapa_riesgos!$AC$12:$AC$31,N$16)</f>
        <v>6</v>
      </c>
      <c r="O14" s="85"/>
      <c r="P14" s="71"/>
    </row>
    <row r="15" spans="2:18" ht="27.75" customHeight="1" x14ac:dyDescent="0.25">
      <c r="B15" s="71"/>
      <c r="C15" s="73"/>
      <c r="D15" s="72"/>
      <c r="E15" s="73"/>
      <c r="F15" s="204"/>
      <c r="G15" s="204"/>
      <c r="H15" s="204"/>
      <c r="I15" s="73"/>
      <c r="J15" s="72"/>
      <c r="K15" s="73"/>
      <c r="L15" s="72"/>
      <c r="M15" s="73"/>
      <c r="N15" s="72"/>
      <c r="O15" s="85"/>
      <c r="P15" s="71"/>
    </row>
    <row r="16" spans="2:18" ht="41.25" customHeight="1" x14ac:dyDescent="0.25">
      <c r="B16" s="71"/>
      <c r="C16" s="73"/>
      <c r="D16" s="73"/>
      <c r="E16" s="73"/>
      <c r="F16" s="204"/>
      <c r="G16" s="204"/>
      <c r="H16" s="204"/>
      <c r="I16" s="81"/>
      <c r="J16" s="74" t="str">
        <f>Datos!U4</f>
        <v>Moderado (3)</v>
      </c>
      <c r="K16" s="81"/>
      <c r="L16" s="74" t="str">
        <f>Datos!U3</f>
        <v>Mayor (4)</v>
      </c>
      <c r="M16" s="81"/>
      <c r="N16" s="74" t="str">
        <f>Datos!U2</f>
        <v>Catastrófico (5)</v>
      </c>
      <c r="O16" s="85"/>
      <c r="P16" s="71"/>
    </row>
    <row r="17" spans="2:16" ht="41.25" customHeight="1" x14ac:dyDescent="0.25">
      <c r="B17" s="71"/>
      <c r="C17" s="73"/>
      <c r="D17" s="73"/>
      <c r="E17" s="73"/>
      <c r="F17" s="207"/>
      <c r="G17" s="207"/>
      <c r="H17" s="207"/>
      <c r="I17" s="83"/>
      <c r="J17" s="84"/>
      <c r="K17" s="83"/>
      <c r="L17" s="84" t="s">
        <v>270</v>
      </c>
      <c r="M17" s="83"/>
      <c r="N17" s="82"/>
      <c r="O17" s="85"/>
      <c r="P17" s="71"/>
    </row>
    <row r="18" spans="2:16" ht="18" customHeight="1" x14ac:dyDescent="0.25">
      <c r="B18" s="71"/>
      <c r="C18" s="73"/>
      <c r="D18" s="73"/>
      <c r="E18" s="73"/>
      <c r="F18" s="73"/>
      <c r="G18" s="73"/>
      <c r="H18" s="73"/>
      <c r="I18" s="73"/>
      <c r="J18" s="73"/>
      <c r="K18" s="73"/>
      <c r="L18" s="73"/>
      <c r="M18" s="73"/>
      <c r="N18" s="73"/>
      <c r="O18" s="85"/>
      <c r="P18" s="71"/>
    </row>
    <row r="19" spans="2:16" ht="26.25" x14ac:dyDescent="0.25">
      <c r="B19" s="71"/>
      <c r="C19" s="73"/>
      <c r="D19" s="84" t="s">
        <v>224</v>
      </c>
      <c r="E19" s="73"/>
      <c r="F19" s="86"/>
      <c r="G19" s="76"/>
      <c r="H19" s="86">
        <f>+F8+F10+H8+H10+H12+J10+J12+J14</f>
        <v>2</v>
      </c>
      <c r="I19" s="76"/>
      <c r="J19" s="86">
        <f>+F6+H6+J6+J8+L6+L8+L10+L12+L14</f>
        <v>12</v>
      </c>
      <c r="K19" s="76"/>
      <c r="L19" s="86">
        <f>+N6+N8+N10+N12+N14</f>
        <v>6</v>
      </c>
      <c r="M19" s="83"/>
      <c r="N19" s="83"/>
      <c r="O19" s="85"/>
      <c r="P19" s="71"/>
    </row>
    <row r="20" spans="2:16" ht="26.25" customHeight="1" x14ac:dyDescent="0.3">
      <c r="B20" s="71"/>
      <c r="C20" s="73"/>
      <c r="D20" s="87">
        <f>SUM(F6:N14)</f>
        <v>20</v>
      </c>
      <c r="E20" s="73"/>
      <c r="F20" s="86"/>
      <c r="G20" s="88"/>
      <c r="H20" s="89" t="s">
        <v>84</v>
      </c>
      <c r="I20" s="88"/>
      <c r="J20" s="90" t="s">
        <v>272</v>
      </c>
      <c r="K20" s="88"/>
      <c r="L20" s="91" t="s">
        <v>273</v>
      </c>
      <c r="M20" s="73"/>
      <c r="N20" s="73"/>
      <c r="O20" s="85"/>
      <c r="P20" s="71"/>
    </row>
    <row r="21" spans="2:16" x14ac:dyDescent="0.25">
      <c r="B21" s="92"/>
      <c r="C21" s="93"/>
      <c r="D21" s="93"/>
      <c r="E21" s="93"/>
      <c r="F21" s="93"/>
      <c r="G21" s="93"/>
      <c r="H21" s="93"/>
      <c r="I21" s="93"/>
      <c r="J21" s="93"/>
      <c r="K21" s="93"/>
      <c r="L21" s="93"/>
      <c r="M21" s="93"/>
      <c r="N21" s="93"/>
      <c r="O21" s="94"/>
      <c r="P21" s="71"/>
    </row>
  </sheetData>
  <mergeCells count="2">
    <mergeCell ref="C6:C14"/>
    <mergeCell ref="B2:O3"/>
  </mergeCells>
  <conditionalFormatting sqref="J10 J12 J14">
    <cfRule type="cellIs" dxfId="2" priority="3" operator="equal">
      <formula>0</formula>
    </cfRule>
  </conditionalFormatting>
  <conditionalFormatting sqref="J6 L6 J8 L8 L10 L12 L14">
    <cfRule type="cellIs" dxfId="1" priority="2" operator="equal">
      <formula>0</formula>
    </cfRule>
  </conditionalFormatting>
  <conditionalFormatting sqref="N6 N8 N10 N12 N14">
    <cfRule type="cellIs" dxfId="0" priority="1" operator="equal">
      <formula>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28</vt:i4>
      </vt:variant>
    </vt:vector>
  </HeadingPairs>
  <TitlesOfParts>
    <vt:vector size="37" baseType="lpstr">
      <vt:lpstr>Datos</vt:lpstr>
      <vt:lpstr>Listas</vt:lpstr>
      <vt:lpstr>DinámicaTipología_Categoría</vt:lpstr>
      <vt:lpstr>Mapa_riesgos</vt:lpstr>
      <vt:lpstr>Tipología_Categoría</vt:lpstr>
      <vt:lpstr>Procesos_riesgos</vt:lpstr>
      <vt:lpstr>Valoración Inicial</vt:lpstr>
      <vt:lpstr>Eficacia acciones</vt:lpstr>
      <vt:lpstr>Valoración Final</vt:lpstr>
      <vt:lpstr>Agente_generador_externas</vt:lpstr>
      <vt:lpstr>Agente_generador_internas</vt:lpstr>
      <vt:lpstr>Amenazas</vt:lpstr>
      <vt:lpstr>Mapa_riesgos!Área_de_impresión</vt:lpstr>
      <vt:lpstr>Calificación_control</vt:lpstr>
      <vt:lpstr>Categorías_Corrupción</vt:lpstr>
      <vt:lpstr>Categorías_Gestión</vt:lpstr>
      <vt:lpstr>Debilidades</vt:lpstr>
      <vt:lpstr>Dependencias</vt:lpstr>
      <vt:lpstr>Detecta_efectos</vt:lpstr>
      <vt:lpstr>Ejecución</vt:lpstr>
      <vt:lpstr>Escalas_impacto</vt:lpstr>
      <vt:lpstr>Escalas_probabilidad</vt:lpstr>
      <vt:lpstr>Evidencia</vt:lpstr>
      <vt:lpstr>Fechas_terminacion_acciones</vt:lpstr>
      <vt:lpstr>Fuente</vt:lpstr>
      <vt:lpstr>Mitiga_causas</vt:lpstr>
      <vt:lpstr>Otros_procesos_afectados</vt:lpstr>
      <vt:lpstr>Preposiciones</vt:lpstr>
      <vt:lpstr>Procesos</vt:lpstr>
      <vt:lpstr>Propósito_impacto</vt:lpstr>
      <vt:lpstr>Propósito_probabilidad</vt:lpstr>
      <vt:lpstr>Respuestas</vt:lpstr>
      <vt:lpstr>Riesgos_estratégicos</vt:lpstr>
      <vt:lpstr>Tipo_riesgo</vt:lpstr>
      <vt:lpstr>Trámites_y_OPAs</vt:lpstr>
      <vt:lpstr>X</vt:lpstr>
      <vt:lpstr>Zonas_riesgo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Cesar Arcos</dc:creator>
  <cp:keywords/>
  <dc:description/>
  <cp:lastModifiedBy>CESAR</cp:lastModifiedBy>
  <cp:revision/>
  <cp:lastPrinted>2023-03-28T14:26:00Z</cp:lastPrinted>
  <dcterms:created xsi:type="dcterms:W3CDTF">2019-02-01T14:35:23Z</dcterms:created>
  <dcterms:modified xsi:type="dcterms:W3CDTF">2023-05-17T15:30:26Z</dcterms:modified>
  <cp:category/>
  <cp:contentStatus/>
</cp:coreProperties>
</file>