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07"/>
  <workbookPr/>
  <mc:AlternateContent xmlns:mc="http://schemas.openxmlformats.org/markup-compatibility/2006">
    <mc:Choice Requires="x15">
      <x15ac:absPath xmlns:x15ac="http://schemas.microsoft.com/office/spreadsheetml/2010/11/ac" url="C:\Users\Matisse\Downloads\"/>
    </mc:Choice>
  </mc:AlternateContent>
  <xr:revisionPtr revIDLastSave="0" documentId="13_ncr:1_{CFFFE237-BF6F-4F4D-A66C-4FAA6DCCFBC5}" xr6:coauthVersionLast="47" xr6:coauthVersionMax="47" xr10:uidLastSave="{00000000-0000-0000-0000-000000000000}"/>
  <bookViews>
    <workbookView xWindow="-110" yWindow="-110" windowWidth="19420" windowHeight="10420" firstSheet="1" activeTab="1" xr2:uid="{00000000-000D-0000-FFFF-FFFF00000000}"/>
  </bookViews>
  <sheets>
    <sheet name="Cronograma" sheetId="1" state="hidden" r:id="rId1"/>
    <sheet name="Seguimiento_PIGA" sheetId="5" r:id="rId2"/>
  </sheets>
  <definedNames>
    <definedName name="_xlnm._FilterDatabase" localSheetId="1" hidden="1">Seguimiento_PIGA!$A$10:$AP$10</definedName>
    <definedName name="_xlnm.Print_Area" localSheetId="1">Seguimiento_PIGA!$A$1:$V$63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4" i="5" l="1"/>
  <c r="J45" i="5"/>
  <c r="J46" i="5"/>
  <c r="J47" i="5"/>
  <c r="J48" i="5"/>
  <c r="J49" i="5"/>
  <c r="J50" i="5"/>
  <c r="J51" i="5"/>
  <c r="R38" i="5" l="1"/>
  <c r="R37" i="5"/>
  <c r="R36" i="5"/>
  <c r="N45" i="5"/>
  <c r="N52" i="5"/>
  <c r="N51" i="5"/>
  <c r="N50" i="5"/>
  <c r="N49" i="5"/>
  <c r="N48" i="5"/>
  <c r="N47" i="5"/>
  <c r="N46" i="5"/>
  <c r="N37" i="5"/>
  <c r="N36" i="5"/>
  <c r="N35" i="5"/>
  <c r="N24" i="5"/>
  <c r="R28" i="5" l="1"/>
  <c r="R27" i="5"/>
  <c r="R26" i="5"/>
  <c r="R25" i="5"/>
  <c r="R24" i="5"/>
  <c r="J38" i="5"/>
  <c r="J37" i="5"/>
  <c r="J36" i="5"/>
  <c r="J24" i="5"/>
  <c r="U55" i="5"/>
  <c r="T55" i="5"/>
  <c r="U54" i="5"/>
  <c r="T54" i="5"/>
  <c r="U53" i="5"/>
  <c r="T53" i="5"/>
  <c r="U52" i="5"/>
  <c r="T52" i="5"/>
  <c r="U51" i="5"/>
  <c r="T51" i="5"/>
  <c r="U50" i="5"/>
  <c r="T50" i="5"/>
  <c r="U49" i="5"/>
  <c r="T49" i="5"/>
  <c r="U48" i="5"/>
  <c r="T48" i="5"/>
  <c r="U47" i="5"/>
  <c r="T47" i="5"/>
  <c r="U46" i="5"/>
  <c r="T46" i="5"/>
  <c r="U45" i="5"/>
  <c r="T45" i="5"/>
  <c r="U42" i="5"/>
  <c r="T42" i="5"/>
  <c r="U41" i="5"/>
  <c r="T41" i="5"/>
  <c r="U40" i="5"/>
  <c r="T40" i="5"/>
  <c r="U39" i="5"/>
  <c r="T39" i="5"/>
  <c r="U38" i="5"/>
  <c r="T38" i="5"/>
  <c r="U37" i="5"/>
  <c r="T37" i="5"/>
  <c r="U36" i="5"/>
  <c r="T36" i="5"/>
  <c r="U35" i="5"/>
  <c r="T35" i="5"/>
  <c r="U32" i="5"/>
  <c r="T32" i="5"/>
  <c r="U31" i="5"/>
  <c r="T31" i="5"/>
  <c r="U30" i="5"/>
  <c r="T30" i="5"/>
  <c r="U29" i="5"/>
  <c r="T29" i="5"/>
  <c r="U28" i="5"/>
  <c r="V28" i="5" s="1"/>
  <c r="T28" i="5"/>
  <c r="U27" i="5"/>
  <c r="V27" i="5" s="1"/>
  <c r="T27" i="5"/>
  <c r="U26" i="5"/>
  <c r="V26" i="5" s="1"/>
  <c r="T26" i="5"/>
  <c r="U25" i="5"/>
  <c r="T25" i="5"/>
  <c r="U24" i="5"/>
  <c r="T24" i="5"/>
  <c r="F37" i="5"/>
  <c r="F36" i="5"/>
  <c r="F35" i="5"/>
  <c r="F28" i="5"/>
  <c r="F26" i="5"/>
  <c r="F24" i="5"/>
  <c r="Q56" i="5"/>
  <c r="P56" i="5"/>
  <c r="M56" i="5"/>
  <c r="L56" i="5"/>
  <c r="I56" i="5"/>
  <c r="H56" i="5"/>
  <c r="F48" i="5"/>
  <c r="E56" i="5"/>
  <c r="D56" i="5"/>
  <c r="V40" i="5" l="1"/>
  <c r="V55" i="5"/>
  <c r="V48" i="5"/>
  <c r="V37" i="5"/>
  <c r="V53" i="5"/>
  <c r="V42" i="5"/>
  <c r="V25" i="5"/>
  <c r="R56" i="5"/>
  <c r="V41" i="5"/>
  <c r="V52" i="5"/>
  <c r="V38" i="5"/>
  <c r="V29" i="5"/>
  <c r="V54" i="5"/>
  <c r="V51" i="5"/>
  <c r="V46" i="5"/>
  <c r="V35" i="5"/>
  <c r="N56" i="5"/>
  <c r="V49" i="5"/>
  <c r="V39" i="5"/>
  <c r="V32" i="5"/>
  <c r="V50" i="5"/>
  <c r="V47" i="5"/>
  <c r="V45" i="5"/>
  <c r="V36" i="5"/>
  <c r="V31" i="5"/>
  <c r="V30" i="5"/>
  <c r="V24" i="5"/>
  <c r="J56" i="5"/>
  <c r="T21" i="5" l="1"/>
  <c r="J42" i="5" l="1"/>
  <c r="F54" i="5" l="1"/>
  <c r="F53" i="5"/>
  <c r="J52" i="5"/>
  <c r="R52" i="5"/>
  <c r="F52" i="5"/>
  <c r="N53" i="5"/>
  <c r="R53" i="5"/>
  <c r="F55" i="5"/>
  <c r="J40" i="5"/>
  <c r="J55" i="5"/>
  <c r="N55" i="5"/>
  <c r="R55" i="5"/>
  <c r="R30" i="5"/>
  <c r="R42" i="5"/>
  <c r="J54" i="5"/>
  <c r="N54" i="5"/>
  <c r="R54" i="5"/>
  <c r="R13" i="5"/>
  <c r="R41" i="5"/>
  <c r="J30" i="5"/>
  <c r="F39" i="5"/>
  <c r="F41" i="5"/>
  <c r="N41" i="5"/>
  <c r="F40" i="5"/>
  <c r="J41" i="5"/>
  <c r="F42" i="5"/>
  <c r="N42" i="5"/>
  <c r="R40" i="5"/>
  <c r="R39" i="5"/>
  <c r="N40" i="5"/>
  <c r="F32" i="5"/>
  <c r="F30" i="5"/>
  <c r="F13" i="5"/>
  <c r="F29" i="5"/>
  <c r="J29" i="5"/>
  <c r="J32" i="5"/>
  <c r="N31" i="5"/>
  <c r="F31" i="5"/>
  <c r="J31" i="5"/>
  <c r="N29" i="5"/>
  <c r="N32" i="5"/>
  <c r="N30" i="5"/>
  <c r="R32" i="5"/>
  <c r="R31" i="5"/>
  <c r="N15" i="5"/>
  <c r="U15" i="5"/>
  <c r="J15" i="5"/>
  <c r="T15" i="5"/>
  <c r="F14" i="5"/>
  <c r="J14" i="5"/>
  <c r="N14" i="5"/>
  <c r="T14" i="5"/>
  <c r="U14" i="5"/>
  <c r="J13" i="5"/>
  <c r="N13" i="5"/>
  <c r="U13" i="5"/>
  <c r="R14" i="5"/>
  <c r="R15" i="5"/>
  <c r="T13" i="5" l="1"/>
  <c r="V13" i="5" s="1"/>
  <c r="R29" i="5"/>
  <c r="J39" i="5"/>
  <c r="N39" i="5"/>
  <c r="J53" i="5"/>
  <c r="V14" i="5"/>
  <c r="V15" i="5"/>
  <c r="C56" i="5" l="1"/>
  <c r="N18" i="5"/>
  <c r="J21" i="5"/>
  <c r="J20" i="5"/>
  <c r="J19" i="5"/>
  <c r="J18" i="5"/>
  <c r="F20" i="5" l="1"/>
  <c r="F18" i="5"/>
  <c r="U20" i="5"/>
  <c r="N20" i="5"/>
  <c r="T19" i="5"/>
  <c r="T34" i="5"/>
  <c r="J34" i="5"/>
  <c r="F19" i="5"/>
  <c r="F21" i="5"/>
  <c r="F34" i="5"/>
  <c r="U19" i="5"/>
  <c r="U21" i="5"/>
  <c r="R34" i="5"/>
  <c r="U34" i="5"/>
  <c r="U18" i="5"/>
  <c r="N19" i="5"/>
  <c r="N21" i="5"/>
  <c r="N34" i="5"/>
  <c r="T18" i="5"/>
  <c r="T20" i="5"/>
  <c r="F15" i="5"/>
  <c r="R23" i="5"/>
  <c r="N23" i="5"/>
  <c r="U44" i="5"/>
  <c r="F23" i="5"/>
  <c r="J17" i="5"/>
  <c r="F44" i="5"/>
  <c r="J23" i="5"/>
  <c r="N44" i="5"/>
  <c r="U17" i="5"/>
  <c r="R17" i="5"/>
  <c r="N17" i="5"/>
  <c r="R21" i="5" l="1"/>
  <c r="V21" i="5"/>
  <c r="R19" i="5"/>
  <c r="V19" i="5"/>
  <c r="N12" i="5"/>
  <c r="V18" i="5"/>
  <c r="V34" i="5"/>
  <c r="R18" i="5"/>
  <c r="V20" i="5"/>
  <c r="R20" i="5"/>
  <c r="T17" i="5"/>
  <c r="V17" i="5" s="1"/>
  <c r="F17" i="5"/>
  <c r="T23" i="5"/>
  <c r="J12" i="5"/>
  <c r="U23" i="5"/>
  <c r="T12" i="5"/>
  <c r="U12" i="5"/>
  <c r="T44" i="5"/>
  <c r="V44" i="5" s="1"/>
  <c r="R12" i="5"/>
  <c r="F12" i="5"/>
  <c r="R44" i="5"/>
  <c r="U56" i="5" l="1"/>
  <c r="T56" i="5"/>
  <c r="V23" i="5"/>
  <c r="V12" i="5"/>
  <c r="F56" i="5"/>
  <c r="V56" i="5" l="1"/>
</calcChain>
</file>

<file path=xl/sharedStrings.xml><?xml version="1.0" encoding="utf-8"?>
<sst xmlns="http://schemas.openxmlformats.org/spreadsheetml/2006/main" count="261" uniqueCount="193">
  <si>
    <t>DESCRIPCION DE LA ACTIVIDAD</t>
  </si>
  <si>
    <t>INTENSIDAD HORARIA</t>
  </si>
  <si>
    <t>PROVEEDOR</t>
  </si>
  <si>
    <t>ENERO</t>
  </si>
  <si>
    <t>FEBRERO</t>
  </si>
  <si>
    <t>MARZO</t>
  </si>
  <si>
    <t>ABRIL</t>
  </si>
  <si>
    <t>MAYO</t>
  </si>
  <si>
    <t>JUNIO</t>
  </si>
  <si>
    <t>JULIO</t>
  </si>
  <si>
    <t>AGOSTO</t>
  </si>
  <si>
    <t>SEPTIEMBRE</t>
  </si>
  <si>
    <t>OCTUBRE</t>
  </si>
  <si>
    <t>NOVIEMBRE</t>
  </si>
  <si>
    <t>DICIEMBRE</t>
  </si>
  <si>
    <t>FORTALECIMIENTO DE LA GESTIÓN INSTITUCIONAL -30%</t>
  </si>
  <si>
    <t>Actualización Plan Estratégico de Seguridad Vial</t>
  </si>
  <si>
    <t>DAF</t>
  </si>
  <si>
    <t>Indicadores Plan Estratégico de Seguridad Vial</t>
  </si>
  <si>
    <t xml:space="preserve">Control Documentación </t>
  </si>
  <si>
    <t>Capacitación Contratistas Entidad</t>
  </si>
  <si>
    <t>Consumo combustible</t>
  </si>
  <si>
    <t>Informe Mantenimiento Vehículos</t>
  </si>
  <si>
    <t>Chequeo preoperacional</t>
  </si>
  <si>
    <t>VEHICULOS SEGUROS -20%</t>
  </si>
  <si>
    <t>INFRAESTRUCTURA SEGURA -10%</t>
  </si>
  <si>
    <t>ATENCIÓN A VÍCTIMAS -10%</t>
  </si>
  <si>
    <t>Talento Humano</t>
  </si>
  <si>
    <t>Talento Humano y DAF</t>
  </si>
  <si>
    <t>Sub Dirección Serv Administrativos</t>
  </si>
  <si>
    <t>Prueba Teorico Practica - Conductores</t>
  </si>
  <si>
    <t>Cronograma Actividades Plan Estratégico de Seguridad Vial 2020</t>
  </si>
  <si>
    <t>Capacitacion en Competencias en Seguridad Vial</t>
  </si>
  <si>
    <t>PIC- SENA</t>
  </si>
  <si>
    <t>Vivir con Sentidos / Seguridad Salud en el Trabajo</t>
  </si>
  <si>
    <t>Incidentes de Transtito - Leccion aprendida</t>
  </si>
  <si>
    <t>Capacitación Personal Planta Entidad -Induccion</t>
  </si>
  <si>
    <t>Miguel Terraza</t>
  </si>
  <si>
    <t>Seguridad y Saluden el Trabajo</t>
  </si>
  <si>
    <t>COMPORTAMIENTO HUMANO -30%</t>
  </si>
  <si>
    <t>Instalación de Señalización Vertical Archivo de Bogotá</t>
  </si>
  <si>
    <t>Capacitación atención a victimas</t>
  </si>
  <si>
    <t>ARL</t>
  </si>
  <si>
    <t>Semana de la Seguridad Vial</t>
  </si>
  <si>
    <t xml:space="preserve">Informe de Gestión </t>
  </si>
  <si>
    <t>Mantenimiento parqueaderos Centro de Memoria</t>
  </si>
  <si>
    <t>Instalación planos Rutas Seguras sala de Conductores</t>
  </si>
  <si>
    <t>Mantenimiento señalización Horizontal Manzana Liévano</t>
  </si>
  <si>
    <t>Adecuación Parqueaderos Imprenta Distrital - Zona  de Carga</t>
  </si>
  <si>
    <t>SDM - DAF</t>
  </si>
  <si>
    <t>Sensibilización - BICIPENSANTE - Archivo de Bogotá</t>
  </si>
  <si>
    <t>Sensibilización - BICIPENSANTE - Manzana Liévano</t>
  </si>
  <si>
    <t># actividades</t>
  </si>
  <si>
    <t>Programado</t>
  </si>
  <si>
    <t>Ejecutado</t>
  </si>
  <si>
    <t>Acumulado Trimestre 1</t>
  </si>
  <si>
    <t>Acumulado Trimestre 2</t>
  </si>
  <si>
    <t>Acumulado Trimestre 3</t>
  </si>
  <si>
    <t>Acumulado Trimestre 4</t>
  </si>
  <si>
    <t>Reporte anual</t>
  </si>
  <si>
    <t>RESPONSABLE</t>
  </si>
  <si>
    <t>Observaciones</t>
  </si>
  <si>
    <t>TOTALES</t>
  </si>
  <si>
    <t>PONDERACIÓN PROGRAMAS</t>
  </si>
  <si>
    <t>El porcentaje correspondiente a cada programa  del plan institucional de gestión ambiental,  fue determinado teniendo en cuenta los criterios de frecuencia y complejidad  los cuales indican los pesos que se debe determinar en cada uno.</t>
  </si>
  <si>
    <t>%Ejecutado</t>
  </si>
  <si>
    <t>PROGRAMA PRÁCTICAS SOSTENIBLES -%</t>
  </si>
  <si>
    <t>PROGRAMACIÓN Y EJECUCIÓN TRIMESTRAL DE ACTIVIDADES</t>
  </si>
  <si>
    <t>Realizar cada (2) meses, un informe de análisis de los consumos, identificando las sedes que más ahorran, inventarios hidrosanitarios y fugas (si aplica), con el fin de generar estrategias de disminución en la Secretaría General.</t>
  </si>
  <si>
    <t>Identificar cada dos (2) meses, las tres sedes con mayor ahorro en el consumo de agua en el bimestre, frente al periodo anterior,  producto de estrategias implementadas, a fin de generar reconocimiento ambiental PODIUM.</t>
  </si>
  <si>
    <t>Desarrollar la actividad correspondiente al ahorro de agua en el marco de la campaña ambiental PIGA del 2023.</t>
  </si>
  <si>
    <t>Realizar durante la vigencia, cinco (5) actividades para fomentar el ahorro del agua en las tres sedes  con mayor consumo identificadas en el seguimiento bimestral al consumo de agua.</t>
  </si>
  <si>
    <t>Dirección Administrativa y Financiera</t>
  </si>
  <si>
    <t>Realizar en cada (2) meses, un informe que incluya: el análisis de los consumos, las sedes que más ahorran, inventarios lumínicos, con el fin de generar estrategias de disminución en la Secretaría General.</t>
  </si>
  <si>
    <t>Identificar cada dos (2) meses, las sedes con mayor ahorro en el consumo de energía en el bimestre, frente al periodo anterior,  producto de estrategias implementadas., para generar reconocimiento ambiental PODIUM.</t>
  </si>
  <si>
    <t>Desarrollar las actividades correspondiente al ahorro de energía en el marco de la campaña ambiental PIGA del 2023.</t>
  </si>
  <si>
    <t>Realizar durante la vigencia, cinco (5) actividades para fomentar el ahorro de energía en las tres sedes  con mayor consumo identificadas en el seguimiento bimestral al consumo de energía.</t>
  </si>
  <si>
    <t>Instalar en el segundo semestre en tres (3)  sedes de la entidad sensores de presencialidad en algunos de sus baños.</t>
  </si>
  <si>
    <t>PROGRAMA USO EFICIENTE DE LA ENERGÍA 20 %</t>
  </si>
  <si>
    <t>Gestionar mensualmente de manera integral la totalidad de residuos aprovechables generados por la Secretaría General, con gestores autorizados en cumplimiento de la normatividad vigente.</t>
  </si>
  <si>
    <t>Gestionar mensualmente de manera integral la totalidad de residuos peligrosos ,residuos de aparatos eléctricos, electrónicos y especiales generados por la Secretaría General, con gestores autorizados en cumplimiento de la normatividad vigente.</t>
  </si>
  <si>
    <t xml:space="preserve">Desarrollar una actividad correspondiente a la gestión de los residuos ordinarios en el marco de la campaña ambiental PIGA del 2023 </t>
  </si>
  <si>
    <t xml:space="preserve">Desarrollar una actividad correspondiente a la gestión del aceite vegetal usado en el marco de la campaña ambiental PIGA del 2023 </t>
  </si>
  <si>
    <t xml:space="preserve">Desarrollar una actividad correspondiente a la gestión de residuos peligrosos y residuos de aparatos eléctricos y electrónicos en el marco de la campaña ambiental PIGA del 2023 </t>
  </si>
  <si>
    <t>Actualizar una vez al año, el Plan de Gestión Integral de Residuos Peligrosos- RESPEL de la sede Imprenta Distrital.</t>
  </si>
  <si>
    <t>Actualizar una vez al año, el Plan de Gestión Integral de Residuos Peligrosos y RAEE de las sedes.</t>
  </si>
  <si>
    <t>Realizar en cada semestre, una (1) socialización sobre el manejo adecuado de los productos químicos dirigidos a los funcionarios y contratistas que manipulen dichos productos de la Secretaría General.</t>
  </si>
  <si>
    <t>Realizar siete (7) reportes sobre la gestión de residuos a los entes externos que se requieran como parte del cumplimiento normativo.</t>
  </si>
  <si>
    <t>Entregar elementos para la gestión de residuos en las sedes de la entidad.</t>
  </si>
  <si>
    <t>PROGRAMA GESTIÓN INTEGRAL DE RESIDUOS 20%</t>
  </si>
  <si>
    <t>PROGRAMA USO EFICIENTE DEL AGUA 20%</t>
  </si>
  <si>
    <t>Realizar en la vigencia, tres (3) socializaciones a contratistas de la SG, que generen impacto ambiental significativo para fortalecer la implementación de obligaciones ambientales conforme al contrato suscrito.</t>
  </si>
  <si>
    <t>Realizar dos (2) socializaciones a Supervisores y/o Apoyos a la Supervisión acerca de las cláusulas ambientales y su seguimiento.</t>
  </si>
  <si>
    <t>Realizar mensualmente la aprobación de inclusión o exclusión de cláusulas ambientales en los  procesos de contratación de la entidad en la etapa precontractual.</t>
  </si>
  <si>
    <t>Verificar mensualmente la inclusión de cláusulas ambientales en los contratos suscritos por la Entidad.</t>
  </si>
  <si>
    <t>Consolidar (2) veces durante la vigencia, la información sobre permisos ambientales, ordenes de servicio, certificados de gestión de residuos peligrosos  y/o especiales, entre otros documentos, generados en la ejecución de los contratos de: plantas eléctricas, ascensores y mantenimiento de vehículos propios.</t>
  </si>
  <si>
    <t>Realizar cuatrimestralmente el seguimiento a las cláusulas ambientales de los contratos vigentes en la entidad.</t>
  </si>
  <si>
    <t>Realizar tres (3) informes de avance de las diferentes actividades implementadas en el programa de Consumo Sostenible.</t>
  </si>
  <si>
    <t>Desarrollar la actividad correspondiente a los plásticos de un solo uso en el marco de la campaña ambiental PIGA del 2023.</t>
  </si>
  <si>
    <t>Reducir la adquisición de Elementos Plásticos de un Solo Uso- EPSU para el desarrollo de actividades de cafetería en la Entidad.</t>
  </si>
  <si>
    <t>Desarrollar la actividad correspondiente a movilidad Sostenible en el marco de la campaña ambiental PIGA del 2023.</t>
  </si>
  <si>
    <t>En el marco del Acuerdo Distrital 197 de 2005, desarrollar la primera semana del mes de junio la Semana del Medio Ambiente en la entidad.</t>
  </si>
  <si>
    <t>Desarrollar la actividad correspondiente a Cero Papel  en el marco de la campaña ambiental PIGA del 2023.</t>
  </si>
  <si>
    <t>Desarrollar la actividad correspondiente a prácticas Sostenibles en el marco de la campaña ambiental PIGA del 2023.</t>
  </si>
  <si>
    <t>Revisar y/o actualizar durante la vigencia, una (1) vez la matriz de aspectos e impactos ambientales, matriz normativa y matriz de riesgos ambientales de la Entidad.</t>
  </si>
  <si>
    <t>Tramitar durante la vigencia,  catorce  (14) registros de Elementos de Publicidad Exterior Visual, ante la S.D.A.</t>
  </si>
  <si>
    <t>Instalar en la vigencia, un (1) sistema de riego de aguas lluvias en una de las sedes que cuentan con huerta urbana.</t>
  </si>
  <si>
    <t>Realizar la instalación y puesta en funcionamiento un  sistema fotovoltaico para las seis (6)  sedes priorizadas de la Secretaría General de la Alcaldía Mayor de Bogotá D.C.</t>
  </si>
  <si>
    <t>Realizar trimestralmente, un (1) seguimiento al estado de las siete (7) huertas urbanas existentes de la Secretaría General.</t>
  </si>
  <si>
    <t>Desarrollar la actividad correspondiente a huertas urbanas en el marco de la campaña ambiental PIGA del 2023</t>
  </si>
  <si>
    <t>Realizar en cada semestre, retroalimentaciones a los enlaces ambientales para fortalecer los conocimientos en los lineamientos y avances en la implementación del PIGA.</t>
  </si>
  <si>
    <t>Realizar en cada semestre, un diagnóstico ambiental en cada una de las sedes concertadas.</t>
  </si>
  <si>
    <t xml:space="preserve">1. USO EFICIENTE DE AGUA - 20%
2.USO EFICIENTE DE ENERGIA 20%
3. PROGRAMA GESTIÓN INTEGRAL DE RESIDUOS - 20%
4. PROGRAMA  CONSUMOS SOSTENIBLES - 20%
5. PROGRAMA PRÁCTICAS SOSTENIBLE - 20%
</t>
  </si>
  <si>
    <t>PROGRAMA CONSUMOS SOSTENIBLES -%</t>
  </si>
  <si>
    <t>SEGUIMIENTO AL PLAN DE ACCIÓN ANUAL DEL PLAN INSTITUCIONAL DE GESTIÓN AMBIENTAL - PIGA 2023</t>
  </si>
  <si>
    <t xml:space="preserve">1. 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Imprenta Distrital
SuperCADE Américas
SuperCADE Bosa </t>
  </si>
  <si>
    <t>3.4  Se actualiza el Plan de Gestión Integral de Residuos Peligrosos PGIRESPEL de la IMPRENTA DISTRITAL</t>
  </si>
  <si>
    <t>4.2 Se realizó socialización sobre el PIGA y seguimiento a cláusulas ambientales con la Oficina de Alta Consejería Distrital de TIC y la Dirección del Sistema Distrital de Servicio a la Ciudadanía.</t>
  </si>
  <si>
    <t>Otros:
4.4 Se elaboró el memorando a las dependencias indicando las fechas y condiciones para el reporte del seguimiento a las cláusulas ambientales en los contratos vigentes de la entidad, bajo el SIGA 3-2023-7938.</t>
  </si>
  <si>
    <t>Otros:
5.1. Se inicia con la búsqueda de emprendimientos para que participen en la feria que se llevará a cabo durante la semana ambiental del 2023. Se inicia envío de invitaciones</t>
  </si>
  <si>
    <t>Otros:
5.2. Con el apoyo de OTIC se lleva a cabo actividad de sensibilización sobre el correcto manejo de impresoras lo cual aporte al ahorro y uso eficiente del papel, evitando errores al momento de imprimir, utilizando papel reciclado, ajustando el documento previamente o imprimiendo en doble cara.</t>
  </si>
  <si>
    <t>Otros: 
5.4  Se realiza el mantenimiento de la huerta ubicada en Manzana Liévano. Igualmente se realiza la gestión correspondiente con el Jardín Botánico, para la implementación de la huerta en la sede de Archivo de Bogotá</t>
  </si>
  <si>
    <t>5.4 Otros: Se realiza envío de memorando, con la invitación correspondiente a la reunión de retroalimentación de enlaces, la cual se llevará a cabo en el mes de marzo.
5.5 El lunes 27 de marzo, se lleva a cabo la reunión con los enlaces ambientales, por lo cual previamente se realizó gestión para solicitud de espacio, invitación a enlaces y seguimiento de este, igualmente se realizan diapositivas con la información correspondiente a los avances durante el cuatrienio 2020-2024 y las actividades propuestas para el cumplimiento de las metas en los programas de agua, energía y prácticas sostenibles.</t>
  </si>
  <si>
    <t>4.1  En este período se han verificado 12 procesos precontractuales.
4.1.1 Soportes de Precontractuales verificados
4.1.2  Base contratos con clausulas ambientales
4.3 Durante este período se revisaron 24 procesos para la inclusión o exclusión de cláusulas ambientales en etapa precontractual.
4.2 Durante este período se revisaron diez (10)  procesos para la inclusión o exclusión de cláusulas ambientales en la etapa precontractual.</t>
  </si>
  <si>
    <t xml:space="preserve">4.2 Se actualizó la base de contratos de diciembre del 2022, identificando que 11 contratos suscritos en ese período cuentan con cláusulas ambientales y asimismo, esa cantidad corresponde al 100% de los contratos en los que era  posible incluir este tipo de cláusulas.
4.4 Se actualizó la base de contratos suscritos por la entidad en el mes de enero, identificando que en un (1) contrato se incluyó cláusulas ambientales y el cual corresponde al 100% de los contratos suscritos en los cuales era posible incluir estas obligaciones.
4.3 Se actualizó la base de contratos suscritos por la entidad en el mes de febrero, identificando que en seis (6) contratos se incluyeron cláusulas ambientales y los cuales corresponden al 100% de los contratos suscritos en los cuales era posible incluir estas obligaciones.
</t>
  </si>
  <si>
    <t>1.2 De acuerdo con la programación definida para el desarrollo de la campaña ambiental "Rétate con el PIGA" correspondientes a la promoción sobre el ahorro y uso eficiente del agua, para el mes de marzo se realizó un juego interactivo para el cálculo de la huella hídrica. Posteriormente, se reúnen los soportes correspondientes a la participación en dónde las siguientes sedes suman puntos al pódium:
1. Manzana Liévano
2. SuperCADE Engativá
3. Archivo de Bogotá
4. SuperCADE Social 
Igualmente, en la sede Manzana Liévano y con el apoyo de la Secretaría Distrital de ambiente se realiza una campaña de sensibilización</t>
  </si>
  <si>
    <t>1.1 Teniendo en cuenta el seguimiento a los consumos, se identifican las sedes con mayor ahorro en el consumo de agua  en el periodo diciembre 2022 y enero de 2023 . Se consolidan los soportes de las actividades realizadas enviadas por las sedes, , se realiza el informe respectivo, mencionando las sedes ganadoras y puntuaciones obtenidas por cada sede.
Ganadores pódium agua:
1. Centro de Encuentro Bosa
2. Centro Memoria
3. SuperCADE Suba 
Igualmente, teniendo en cuenta la campaña ambiental, se realiza el consolidado de la puntuación obtenida durante este periodo para determinar los ganadores del pódium general. Se solicita pieza a comunicaciones para publicación a través de Soy 10.</t>
  </si>
  <si>
    <t>1.3 De acuerdo con el informe realizado en el mes de febrero, en el cual se identificaron las sedes con mayor variación en el consumo de agua, se realizaronn visitas y reuniones con los enlaces ambientales y coordinadores de la sede, para verificar factores que incrementaron los consumos, así como el planteamiento de estrategias para aportar al ahorro. Se realiza el informe correspondiente. 
Las sedes, donde se evidenció variaciones significativas en el consumo fueron:
1. SuperCADE Américas
2. SuperCADE Bosa
3. Imprenta Distrital</t>
  </si>
  <si>
    <t>2. Se realiza el informe correspondiente al análisis del comportamiento del consumo de energía de las sedes concertadas y no concertadas de la Secretaría General de la Alcaldía Mayor de Bogotá a las cuales se realiza el pago de los servicios públicos. Se identifican factores que incidieron en el comportamiento de los consumos y se identifican las sedes con mayor consumo: 
SuperCADE Bosa
SuperCADE Américas
CADE Patio Bonito</t>
  </si>
  <si>
    <t>2.1 Teniendo en cuenta el seguimiento a los consumos, se identifican las sedes con mayor ahorro en el consumo de  energía en el periodo de diciembre 2022 y enero de 2023. Se revisan los soportes de estrategias compartidas por las sedes, se realiza el informe respectivo, mencionando las sedes ganadoras y puntuaciones obtenidas por cada sede.
Ganadores pódium energía:
1. CADE Patio Bonito 
2. Centro de Encuentro Chapinero
3. SuperCADE 20 de Julio
Igualmente, teniendo en cuenta la campaña ambiental, se realiza el consolidado de la puntuación obtenida durante este periodo para determinar los ganadores del pódium general.  Se solicita pieza a comunicaciones para publicación a través de Soy 10.</t>
  </si>
  <si>
    <t>2.2 De acuerdo con el informe realizado en el mes de febrero, en el cual se identificaron las sedes con mayor variación en el consumo de energía, se realizan visitas y reuniones con los enlaces ambientales y coordinadores de la sede, para verificar factores que posiblemente aportan en el incrementó de los consumos, y se plantearon estrategias para lograr un  ahorro y/o mantener los consumos. Se realiza el informe correspondiente. 
Las sedes por sus variaciones en el consumo, fueron objeto de visitas y estrategias , fueron:
1. SuperCADE Américas
2. SuperCADE Bosa
3. Centro Memoria</t>
  </si>
  <si>
    <t>Residuos ordinarios enero:
1.1 Se realizó la programación de recolección de residuos aprovechables en 17 sedes de la entidad.
1.2 Se verificaron las bitácoras FT-1170 del mes de diciembre de 2022
3.1 Residuos ordinarios febrero:
3.1.1 Se enviaron correos electrónicos a las sedes informando la programación de la recolección de residuos aprovechables para el mes de febrero.
3.1.2 Se revisaron las bitácoras, planillas, certificados y se actualizó la base de residuos ordinarios del mes de enero.
3.1 Residuos ordinarios marzo:
3.1.1 Se realizó la  programación de recolección de residuos aprovechables para el mes de marzo.
3.1.2 Se coordinó con la Asociación de Recicladores Puerta de Oro una destrucción documental solicitada por la Dirección de Talento Humano, que se desarrolló el 16 de marzo del 2023
3.1.3 Se revisaron las bitácoras, planillas, certificados y se actualizó la base de residuos ordinarios del mes de febrero.</t>
  </si>
  <si>
    <t>2. Residuos peligrosos enero:
2.1 Se actualizó la base de datos de las bitácoras
Residuos Especiales:
2.2 Se actualizó la base de RCD
Se gestionaron  los residuos especiales en las siguientes sedes de la Secretaría General:
CADE LA VICTORIA = 1,5 m³
SUPERCADE BOSA = 4,5 m³
CE BOSA = 1 m³
ARCHIVO DE BOGOTÁ = 2 m³
MANZANA LIEVANO = 3 m³
CE BOSA = 0,1 m³
3.2 Residuos peligrosos febrero:
Se gestionaron  los residuos peligrosos en la Secretaría General:
MANZANA LIÉVANO
Periféricos = 29,4 Kg
Pilas = 12,8 Kg
Luminarias Fluorescentes = 6,6 Kg
Luminarias LED = 79,6 Kg
3.2 Residuos peligrosos marzo:
3. 2.1 Se actualizó la base de datos de las bitácoras
3. 2.2 Se actualizó la base de datos de las entregas respel
3.3 Residuos Especiales:
3.3.1 Se actualizó la base de RCD
Se gestionaron  los residuos especiales en las siguientes sedes de la Secretaría General:
MANZANA LIEVANO = 1,5 m³
CE BOSA = 3 m³</t>
  </si>
  <si>
    <t>3.4 Se realiza lanzamiento de Campaña Ambiental 2023 "Rétate con el PIGA" y se inicia con las actividades correspondientes al correcto manejo de Aceite Vegetal Usado, se consolidan los soportes suministrados por cada una de las sedes y se elabora cuadro de seguimiento que permita llevar el control de la puntuación. 
Las sedes que aportaron soportes en el RETO fueron:
1. SuperCADE Engativá
2. SuperCADE Bosa
3. Manzana Liévano
4. SuperCADE 20 de julio
Además se contó con la participación de 15 sedes en el juego virtual</t>
  </si>
  <si>
    <t>3. Se elaboró el reporte de residuos aprovechables del IV trimestre 2022 ante la UAESP.
3.1 Oficio 2-2023-1873 a UAESP
3.2 Anexos Oficio No 2-2023-1873
3.5 Se elaboró el informe de reencauche del año 2022.
3.5 Se Realizó el reporte en la plataforma del IDEAM de la generación de las sedes:
ARCHIVO, MANZANA LIÉVANO, IMPRENTA, CE BOSA.</t>
  </si>
  <si>
    <t>Otros:
3.6 Durante este período se realizó la entrega de contenedores PIGA a las siguientes sedes: Manzana Liévano, SuperCADE CAD, SuperCADE Calle 13 y SuperCADE Suba.</t>
  </si>
  <si>
    <t>4.1.1 Se realizó socialización sobre el PIGA y seguimiento a cláusulas ambientales. El 15 de marzo, se participó en la reunión con el contratista AUTOCARS. 
4.1.2 El 16 de marzo se participó en reunión con Inversiones El Norte. 
4.1.3 El día 22 de marzo se participó en la reunión con el contratista Morarci Group</t>
  </si>
  <si>
    <t>5.1  Se realizan las intervenciones en las sedes concertadas y no concertadas de la Zona sur, norte y centro de la entidad, se revisan temas asociados a inventarios lumínicos y ahorradores, manejo de residuo asociado a cuartos de almacenamiento, puntos ecológicos, contenedores, separación entre otros. Igualmente se revisa tema de huertas, manejo de sustancias químicas, árboles y palomas. También se realiza la socialización de la Política Ambiental, actividades la campaña ambiental, manejo de plásticos de un solo uso en la sede, procedimiento para solicitud de recolección de RESPEL y RCD. Se actualiza la base con la información  y las necesidades identificadas.</t>
  </si>
  <si>
    <t>Otros:
5.2 Se dio respuesta al requerimiento sobre el trámite de registro de publicidad exterior visual del CADE Yomasa ante la Secretaría Distrital de Ambiente bajo el SIGA 2-2023-5448.
Otros:
5.3.1  Se dio respuesta al requerimiento sobre el trámite de registro de publicidad exterior visual del CADE Tunal ante la Secretaría Distrital de Ambiente bajo el SIGA 2-2023-6740.
5.3.2 Se dio respuesta al requerimiento sobre el trámite de registro de publicidad exterior visual del SuperCADE Manitas ante la Secretaría Distrital de Ambiente bajo el SIGA 2-2023-6926.
5.3.3  Se elaboró la resolución para el pago por concepto de evaluación y seguimiento ambiental a trámites de registros PEV y se envío a la OAJ para su revisión.</t>
  </si>
  <si>
    <t>5.3 Se realiza seguimiento a  cinco huertas actuales de la Secretaría General de la Alcaldía Mayor de Bogotá como lo son: Manzana Liévano, Imprenta Distrital, SuperCADE Engativá, Centro de Encuentro Bosa y Centro de Encuentro Suba. A través de las intervenciones realizadas se actualizó información de las mismas y se desarrolló el respectivo informe.  Se encuentra en implementación la Huerta de Archivo Distrital.</t>
  </si>
  <si>
    <t>1.1 Las sedes que tuvieron mayor ahorro en el consumo de agua en el segundo bimestre  fueron: Centro Memoria, SuperCADE Suba y SuperCADE 20 de julio.
Se consolidaron los soportes correspondientes a estrategias y/o actividades realizadas por cada sede para aportar al uso eficiente de los recursos.
Las sedes fueron reconocidas en el PODIUM AMBIENTAL socializado en el SOY10 de la entidad.</t>
  </si>
  <si>
    <t>1.2 De acuerdo con el informe  sobre seguimiento de consumos realizado en el mes de abril, se identificaron las sedes con mayor consumo en las sedes durante el segundo bimestre del 2023, a las cuales se les realizó una visita con el objetivo de llevar a cabo una reunión con el enlace ambiental y/o coordinador e identificar los factores que han incidido en el incremento del consumo, para con base en esto plantear las estrategias que aporten a la reducción y uso eficiente del recurso. Las sedes identificadas con mayor consumo fueron:
1.2.1. SuperCADE Américas
1.2.2 Centro de Encuentro Chapinero
1.2.3. SuperCADE Bosa
1.2.4 Se realiza el informe correspondiente</t>
  </si>
  <si>
    <t>2.1  Las sedes que tuvieron mayor ahorro en el consumo de energía en el segundo bimestre  fueron: CADE Patio Bonito, SuperCADE Engativá y Centro de Encuentro Chapinero.
Se consolidaron los soportes correspondientes a estrategias y/o actividades realizadas por cada sede para aportar al uso eficiente de los recursos.
Las sedes fueron reconocidas en el PODIUM AMBIENTAL socializado en el SOY10 de la entidad.</t>
  </si>
  <si>
    <t>.2 Se realizaron dos actividades en busca de fortalecer los conocimientos en temas de uso eficiente de energía:
2.2.1 Durante el mes de mayo, se lleva a cabo la campaña sobre el ahorro y uso eficiente de energía en mediante un juego virtual (socializado por soy 10 y Wall paper), con la participación de  22 personas de diferentes sedes..
2.2.2 Igualmente con el apoyo de la Secretaría Distrital de Ambiente, se lleva a cabo una charla sobre el uso de la energía y energías alternativas de manera virtual. La cual contó con la participación de 30 personas.</t>
  </si>
  <si>
    <t>2.3 Se identificaron las sedes con mayor consumo en las sedes durante el segundo bimestre del 2023, con corte abril:
2.3.1. Imprenta Distrital
2.3.2. Centro Memoria
2.3.3 SuperCADE Bosa 
Realizando visitas en acompañamiento del  enlace ambiental y/o coordinador, para  identificar los factores que han incidido en el incremento del consumo y así plantear las estrategias que aporten a la reducción y uso eficiente del recurso. 
2.3.4 Se realiza el informe correspondiente</t>
  </si>
  <si>
    <t>4.3 Se realizó la consolidación de permisos ambientales, ordenes de servicio, certificados de gestión de residuos peligrosos y/o especiales, entre otros documentos, generados en la ejecución de los contratos de: plantas eléctricas, ascensores y mantenimiento de vehículos propios.</t>
  </si>
  <si>
    <t>5.1 Se realizó la revisión las matrices de aspectos e impactos ambientales, matriz normativa y matriz de riesgos ambientales de la Entidad., identificando que la de riesgos se debía ajustar en  controles operativos , teniendo en cuenta que algunos ya se habían ejecutado y otros podrían unificarse y/o eliminarse.
Estos ajustes fueron presentados ante la mesa técnica de gestión ambiental, los cambios fueron aprobados por todos los participantes.</t>
  </si>
  <si>
    <t xml:space="preserve">3.4 Entrega elementos para residuos: Una vez realizada la identificación de contenedores en mal estado en la sede Manzana Liévano, se realiza la entrega de (2) contenedores de punto ecológico verde, (1) uno gris y (1) tapa para punto ecológico verde, con el objetivo de sustituir aquellos en mal estado. </t>
  </si>
  <si>
    <t>5.2 Campaña Prácticas Sostenibles
En el marco de la Semana Ambiental, se lleva a cabo el juego virtual ¡Rétate con el PIGA! en donde se realizaron preguntas generales sobre Prácticas Sostenibles el Plan Institucional de Gestión Ambiental de la entidad</t>
  </si>
  <si>
    <t>1.  Se realizó el  informe correspondiente al análisis del consumo de agua  del periodo comprendido en los meses de febrero y marzo del 2023 contra la misma vigencia en 2022, identificando las sedes con mayor consumo de agua, así como las actividades y factores que inciden en esta variación. 
Las sedes identificadas con mayor consumo de agua en el periodo evaluado son: SuperCADE Bosa, SuperCADE Américas y Centro de Encuentro Chapinero
A las cuales se les proyectaran estrategias para fomentar el ahorro de agua.
1.Se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 Centro Memoria, Paz y Reconcialización, SuperCADE Suba e Imprenta Distrital.</t>
  </si>
  <si>
    <t>2. Se realizó el informe correspondiente al análisis del consumo de energía del periodo comprendido en los meses de febrero y marzo del 2023 contra la misma vigencia en 2022, identificando las sedes con mayor consumo de  energía así como las actividades y factores que inciden en esta variación. 
Para el periodo  evaluado se identifican las siguientes sedes con mayor consumo de energía: SuperCADE Bosa, Imprenta Distrital y Centro Memoria, se  realizarán visitas a las sedes para proyectar estrategias que permitan detectar las causas de los incrementos.
2. Se realizó el informe correspondiente al análisis del consumo de energía del periodo comprendido en los meses de abril 2023-mayo 2023 contra la misma vigencia en 2022, identificando las sedes con mayor consumo de  energía así como las actividades y factores que inciden en esta variación. 
Para el periodo  evaluado se identifican las siguientes sedes con mayor consumo de energía: CE Rafael Uribe Uribe, Imprenta, SC Manitas y SuperCADE Engativá , se  realizarán visitas a las sedes para proyectar estrategias que permitan detectar las causas de los incrementos.</t>
  </si>
  <si>
    <t>3.1 Residuos ordinarios:
3.1.1 Se realizó la programación de la recolección de residuos ordinarios aprovechables.
3.1.2 Se revisaron las bitácoras, planillas, certificados y se actualizó la base de residuos ordinarios del mes de marzo.
3.1 Residuos ordinarios:
3.1.1 Se realizó la programación de la recolección de residuos aprovechables para el mes de abril, mayo y junio
3.1.2 Durante este período se apoyó la gestión de las destrucciones documentales requeridas por la Oficina Consejería de Comunicaciones para el día 11 de mayo y  por el Archivo de Bogotá para los días 25 y 26 de mayo.
3.1.3 Se revisaron las bitácoras, planillas, certificados y se actualizó la base de residuos ordinarios del mes de abril.
3.1 Residuos ordinarios:
3.1.1 Se realizó la programación de la recolección de residuos aprovechables para el mes junio. Igualmente se realizaron las notificaciones correspondientes a las novedades presentadas en la programación durante el periodo.
3.1.2 Se revisaron las bitácoras, planillas, certificados y se actualizó la base de residuos ordinarios del mes de mayo.</t>
  </si>
  <si>
    <r>
      <rPr>
        <b/>
        <sz val="11"/>
        <color theme="1"/>
        <rFont val="Arial"/>
        <family val="2"/>
      </rPr>
      <t>3.5 Plan residuos peligrosos y RAEE:</t>
    </r>
    <r>
      <rPr>
        <sz val="11"/>
        <color theme="1"/>
        <rFont val="Arial"/>
        <family val="2"/>
      </rPr>
      <t xml:space="preserve">
3.5.1 Se realizó la actualización del documento Plan de Gestión Integral de Residuos Peligrosos y Residuos de Aparatos Eléctricos y Electrónicos de las sedes.</t>
    </r>
  </si>
  <si>
    <r>
      <rPr>
        <b/>
        <sz val="11"/>
        <color theme="1"/>
        <rFont val="Arial"/>
        <family val="2"/>
      </rPr>
      <t>3.6 Socialización manejo sustancias químicas:</t>
    </r>
    <r>
      <rPr>
        <sz val="11"/>
        <color theme="1"/>
        <rFont val="Arial"/>
        <family val="2"/>
      </rPr>
      <t xml:space="preserve">
3.6.1 El día 25 de abril se realizó la socialización sobre el manejo de sustancias químicas dirigido a personal de aseo y cafetería y, personal de la cuadrilla, con el apoyo de la ARL Positiva.</t>
    </r>
  </si>
  <si>
    <r>
      <rPr>
        <b/>
        <sz val="11"/>
        <color theme="1"/>
        <rFont val="Arial"/>
        <family val="2"/>
      </rPr>
      <t>3.7 Reporte UAESP</t>
    </r>
    <r>
      <rPr>
        <sz val="11"/>
        <color theme="1"/>
        <rFont val="Arial"/>
        <family val="2"/>
      </rPr>
      <t xml:space="preserve">
3.7.1 Se realizó el reporte del primer trimestre de la vigencia 2023 acerca de la gestión de residuos ordinarios aprovechables a la UAESP.</t>
    </r>
  </si>
  <si>
    <t>4.1. Durante el mes de abril se revisaron 12 procesos para la inclusión o exclusión de cláusulas ambientales en la etapa precontractual.
4.1 Durante el mes de mayo se revisaron 17 procesos para la inclusión o exclusión de cláusulas ambientales en la etapa precontractual.
4.1 Durante el mes de junio se revisaron 16 procesos para la inclusión o exclusión de cláusulas ambientales en la etapa precontractual.</t>
  </si>
  <si>
    <t>4.2.1 Para el mes de abril se actualizó la base de contratos suscritos por la entidad en el mes de marzo, identificando que en quince (15) contratos se incluyeron cláusulas ambientales y los cuales corresponden al 100% de los contratos suscritos en los cuales era posible incluir estas obligaciones.
4.2 Para el mes de mayo se actualizó la base de contratos suscritos por la entidad en el mes de abril, identificando que en cuatro (4) contratos se incluyeron cláusulas ambientales y los cuales corresponden al 100% de los contratos suscritos en los cuales era posible incluir estas obligaciones.
4.2 Para el mes de junio se actualizó la base de contratos suscritos por la entidad en el mes de mayo, identificando que en diez y nueve (19) contratos se incluyeron cláusulas ambientales, de los cuales cinco pertenecen a ordenes de compra.</t>
  </si>
  <si>
    <t>4.4  Durante el mes de abril se realizó el seguimiento a cláusulas ambientales de 31 contratos reportados por las dependencias de la Entidad.
4.4 Durante el mes de mayo se realizó el seguimiento a cláusulas ambientales de 51 contratos reportados por las dependencias de la Entidad.</t>
  </si>
  <si>
    <t>4.5 Durante el mes de abril se elaboró el primer informe de avance de las diferentes actividades implementadas en el programa de Consumo Sostenible.
4.5 Durante el mes de junio se realizó la primera reunión del Equipo de Compras Públicas Sostenibles, el día 25 de mayo.</t>
  </si>
  <si>
    <t>4.5 Durante el mes de abril se lleva a cabo la campaña correspondiente a Plásticos de un Solo Uso, en el cual se elabora un juego y un reto sobre elaboración de decoración de cumpleaños reciclada que no implique el uso de plásticos,  par que las sedes participen y puedan sumar puntos. Igualmente, para este mes se reúnen los soportes correspondientes a la puntuación extra del Pódium donde las sedes participaron compartiendo soportes de actividades realizadas con ahorro de agua, energía, separación y/u aprovechamiento de residuos, plásticos de un solo uso y cero papel. Las sedes que compartieron soportes fueron: SC Américas, CE Bosa y CADE La Victoria</t>
  </si>
  <si>
    <t>5.1 Solicitudes PEV:
5.7.1 Se realizaron las solicitudes de registro de publicidad exterior visual ante la Secretaría Distrital de Ambiente, de 14 avisos publicitarios de las siguientes sedes: Archivo de Bogotá (Calle 6B), CE Bosa, CE Chapinero, CE Patio Bonito, CE RUU, CE Suba, CMPR (Cra 19B), CMPR (Calle 26), SC 20 de Julio, SC Américas, SC Bosa, SC Calle 13, SC Engativá y SC Suba.</t>
  </si>
  <si>
    <t>3.2 Residuos peligrosos:
3.2.1 Se actualizaron bases entregas RESPEL y Bitácoras
3.2.2 Se gestionaron los siguientes RESPEL:
3.2.2.1 Archivo: 178,5 Kg
3.2.2.2 Imprenta: 1359 Kg
3.2.2.3 Manzana Lievano:311,95 Kg
3.3 Residuos Especiales:
3.3.1 Se actualizó la base de RCD
3.3.2 Se gestionaron los residuos especiales en las  sedes:
Imprenta Distrital = 3,5 m3 de poda
Archivo de Bogotá = 0,5 m3 de RCD
Imprenta Distrital = 6,5 m3 de poda
3.3.3  Se realizó respuesta a  requerimiento informe reencauche 2022 a la Secretaría Distrital de Ambiente
3.4 Residuos Programas Posconsumo: Residuos entregados por la Ciudadanía en los diferentes puntos de la Red Cade:
3.4.1  Aceite Vegetal Usado:
SuperCADE Bosa = 15 Kg
SuperCADE CAD = 25 Kg
Manzana Liévano = 33.5 Kg
3.4.2  Residuos Ecolecta/Ecocomputo:
SuperCADE CAD = 69 Kg
SuperCADE Bosa = 29 Kg
Supercade Calle 13: 20Kg 
3.5 Reporte IDEAM:
Se realizó el reporte al IDEAM de la sede Supercade Américas de acuerdo normatividad ambiental y al oficio 1-2023-11274</t>
  </si>
  <si>
    <t>Para este periodo no se programaron actividades</t>
  </si>
  <si>
    <r>
      <rPr>
        <b/>
        <sz val="11"/>
        <rFont val="Arial"/>
        <family val="2"/>
      </rPr>
      <t>1.0 Informeanálsis de consumos:</t>
    </r>
    <r>
      <rPr>
        <sz val="11"/>
        <rFont val="Arial"/>
        <family val="2"/>
      </rPr>
      <t xml:space="preserve">
Se realiza el informe correspondiente al análisis del comportamiento del consumo de agua  de las sedes concertadas y no concertadas de la Secretaría General de la Alcaldía Mayor de Bogotá a las cuales se les realiza el pago del servicio público. 
Se identifican factores que incidieron en el comportamiento de los consumos y se identifican las sedes con mayor consumo, que fueron:
-Centro Memoria y Centro de Encuentro Rafael Uribe Uribe </t>
    </r>
  </si>
  <si>
    <r>
      <rPr>
        <b/>
        <sz val="11"/>
        <rFont val="Arial"/>
        <family val="2"/>
      </rPr>
      <t>1.1  Identificación sedes:</t>
    </r>
    <r>
      <rPr>
        <sz val="11"/>
        <rFont val="Arial"/>
        <family val="2"/>
      </rPr>
      <t xml:space="preserve">
Teniendo en cuenta el seguimiento a los consumos, se identifican las sedes con mayor ahorro en el consumo de agua  en el periodo abril - mayo 2023 . Se consolidan los soportes de las actividades realizadas enviadas por las sedes,  se realiza el informe respectivo, mencionando las sedes ganadoras y puntuaciones obtenidas por cada sede.
Ganadores pódium agua:
1. Centro de Encuentro Bosa
2. Centro de Encuentro Rafael Uribe
3. Imprenta Distrital
Teniendo en  cuenta el seguimiento a los consumos, se identifican las sedes con mayor ahorro en el consumo de agua  en el periodo junio -   julio  2023 en comparación al consumo promedio del mismo periodo del año anterior. Se consolidan los soportes de las actividades realizadas enviadas por las sedes,  se realiza el informe respectivo, mencionando las sedes ganadoras y puntuaciones obtenidas por cada sede.
Ganadores pódium agua:    
 1. SuperCADE Suba
2. SuperCADE Bosa
3. Archivo de Bogotá</t>
    </r>
  </si>
  <si>
    <r>
      <rPr>
        <b/>
        <sz val="11"/>
        <rFont val="Arial"/>
        <family val="2"/>
      </rPr>
      <t>1.2 Campaña agua:</t>
    </r>
    <r>
      <rPr>
        <sz val="11"/>
        <rFont val="Arial"/>
        <family val="2"/>
      </rPr>
      <t xml:space="preserve">
De acuerdo con la programación definida para el desarrollo de la campaña ambiental "Rétate con el PIGA" correspondientes a la promoción sobre el ahorro y uso eficiente del agua, para el mes de agosto se realizó la capacitacion en uso eficente de agua en la sede Manzana Liévano, resaltando las acciones individuales, las estrategias implementadas por la entidad y los procedimientos internos que aportan al cuidado del recurso</t>
    </r>
  </si>
  <si>
    <r>
      <rPr>
        <b/>
        <sz val="11"/>
        <rFont val="Arial"/>
        <family val="2"/>
      </rPr>
      <t>1.2 Actividades ahorro agua:</t>
    </r>
    <r>
      <rPr>
        <sz val="11"/>
        <rFont val="Arial"/>
        <family val="2"/>
      </rPr>
      <t xml:space="preserve">
De acuerdo con el informe realizado en el mes anterior, en el cual se identificaron las sedes con mayor variación en el consumo de agua ,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Centro de Memoria, Paz y Reconciliacion. 
2. SuperCADE Suba.
3. Imprenta Distrital
De acuerdo con el informe realizado en el mes anterior, en el cual se identificaron las sedes con mayor variación en el consumo de agua ,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Centro de Memoria, Paz y Reconciliacion. 
2. SuperCADE Suba.
3. Imprenta Distrital</t>
    </r>
  </si>
  <si>
    <r>
      <rPr>
        <b/>
        <sz val="11"/>
        <rFont val="Arial"/>
        <family val="2"/>
      </rPr>
      <t>2.0 Informeanálsis de consumos:</t>
    </r>
    <r>
      <rPr>
        <sz val="11"/>
        <rFont val="Arial"/>
        <family val="2"/>
      </rPr>
      <t xml:space="preserve">
Se realizó el informe correspondiente al análisis del consumo de energía del periodo comprendido en los meses de junio 2023 a julio 2023, respecto la misma vigencia en 2022, identificando las sedes con mayor consumo de  energía así como las actividades y factores que inciden en esta variación. 
Para el periodo  evaluado se identifican las siguientes sedes con mayor consumo de energía: Centro Memoria, Manzana Liévano y SC Manitas, se  realizarán visitas a las sedes para proyectar estrategias que permitan detectar las causas de los incrementos.</t>
    </r>
  </si>
  <si>
    <r>
      <rPr>
        <b/>
        <sz val="11"/>
        <rFont val="Arial"/>
        <family val="2"/>
      </rPr>
      <t>4.1 Sensibilización supervisores</t>
    </r>
    <r>
      <rPr>
        <sz val="11"/>
        <rFont val="Arial"/>
        <family val="2"/>
      </rPr>
      <t xml:space="preserve">
Se lleva a cabo actividad de socialización solicitada por apoyo a la supervisión de contratos CTO 4220000-703-2023 INSTITUTO COLOMBIANO DE BIENESTAR FAMILIAR, CTO 4220000-701-2023 LOTERIA DE BOGOTÁ S.A y CTO 4220000-687-2023  "ATENEA"</t>
    </r>
  </si>
  <si>
    <r>
      <rPr>
        <b/>
        <sz val="11"/>
        <rFont val="Arial"/>
        <family val="2"/>
      </rPr>
      <t>4.5 Informe CPS</t>
    </r>
    <r>
      <rPr>
        <sz val="11"/>
        <rFont val="Arial"/>
        <family val="2"/>
      </rPr>
      <t xml:space="preserve">
Se elabora segundo informe de avance de las diferentes actividades implementadas en el programa de Consumo Sostenible durante el segundo cuatrimestre de 2023</t>
    </r>
  </si>
  <si>
    <r>
      <rPr>
        <b/>
        <sz val="11"/>
        <rFont val="Arial"/>
        <family val="2"/>
      </rPr>
      <t>5.0 Campaña Movilidad Sostenible</t>
    </r>
    <r>
      <rPr>
        <sz val="11"/>
        <rFont val="Arial"/>
        <family val="2"/>
      </rPr>
      <t xml:space="preserve">
Se realiza el lanzamiento de la campaña de Movilidad Sostenible, en la cual se invita a participar al grupo familiar en diferentes actividades, las cuales sumarán puntos para obtener premios. El concurso se  llevará a cabo durante todo el mes de septiembre
Se lleva a cabo la campaña de movilidad sostenible en  durante el mes de septiembre, donde se invitó a participar en familia en diferentes actividades de movilidad sostenible que se promueven en la ciudad.
</t>
    </r>
  </si>
  <si>
    <r>
      <rPr>
        <b/>
        <sz val="11"/>
        <rFont val="Arial"/>
        <family val="2"/>
      </rPr>
      <t xml:space="preserve">5.3 Campaña Cero Papel </t>
    </r>
    <r>
      <rPr>
        <sz val="11"/>
        <rFont val="Arial"/>
        <family val="2"/>
      </rPr>
      <t xml:space="preserve">
Durante el mes de julio se lleva a cabo campaña de cero papel, donde se realiza un reto y juego virtual. Las sedes participantes y aquellas que sumaron puntos por su participación corresponden a CE Bosa, SC Bosa, CADE La Victoria y Manzana Liévano</t>
    </r>
  </si>
  <si>
    <r>
      <rPr>
        <b/>
        <sz val="11"/>
        <rFont val="Arial"/>
        <family val="2"/>
      </rPr>
      <t>5.5 Diagnósticos Ambientales</t>
    </r>
    <r>
      <rPr>
        <sz val="11"/>
        <rFont val="Arial"/>
        <family val="2"/>
      </rPr>
      <t xml:space="preserve">
Se realizan las visitas de intervención ambiental en 26 sedes de la Entidad de la zona sur, norte y centro, para la verificación del estado actual en la implementación del PIGA, así como la identificación de necesidades. </t>
    </r>
  </si>
  <si>
    <r>
      <rPr>
        <b/>
        <sz val="11"/>
        <rFont val="Arial"/>
        <family val="2"/>
      </rPr>
      <t>5.6 Actualización matrices</t>
    </r>
    <r>
      <rPr>
        <sz val="11"/>
        <rFont val="Arial"/>
        <family val="2"/>
      </rPr>
      <t xml:space="preserve">
Se lleva a cabo la revisión de las matrices de riesgo, normatividad y MIAVIA con el objetivo de realizar las actualizaciones y ajustes en controles operativos y soportes de acuerdo con las actividades del PIGA en la entidad, la cual en sesión de la Mesa Técnica de Apoyo Ambiental fue aprobada.</t>
    </r>
  </si>
  <si>
    <r>
      <rPr>
        <b/>
        <sz val="11"/>
        <rFont val="Arial"/>
        <family val="2"/>
      </rPr>
      <t>5.7 PEV</t>
    </r>
    <r>
      <rPr>
        <sz val="11"/>
        <rFont val="Arial"/>
        <family val="2"/>
      </rPr>
      <t xml:space="preserve">
Se realiza el trámite correspondiente al registro de Publicidad Exterior Visual para las sedes de Archivo de Bogotá y Centro de Encuentro Rafael Uribe Uribe</t>
    </r>
  </si>
  <si>
    <r>
      <rPr>
        <b/>
        <sz val="11"/>
        <rFont val="Arial"/>
        <family val="2"/>
      </rPr>
      <t>2.3 Actividades ahorro energía:</t>
    </r>
    <r>
      <rPr>
        <sz val="11"/>
        <rFont val="Arial"/>
        <family val="2"/>
      </rPr>
      <t xml:space="preserve">
De acuerdo con el informe realizado en el mes anterior, en el cual se identificaron las sedes con mayor variación en el consumo de energía,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SuperCADE Manitas.
2. SuperCADE Engativá 
3. Imprenta Distrital
De acuerdo con el informe realizado en el mes anterior, en el cual se identificaron las sedes con mayor variación en el consumo de energía, se realizan reuniones con los enlaces ambientales, para verificar factores que incrementaron los consumos, así como el planteamiento de estrategias para aportar al ahorro. Se realiza el informe correspondiente. 
Las sedes, donde se evidenció variaciones significativas en el consumo fueron:
1. SuperCADE Manitas.
2. SuperCADE Engativa                                                                               
3. Imprenta Distrital</t>
    </r>
  </si>
  <si>
    <r>
      <rPr>
        <b/>
        <sz val="11"/>
        <rFont val="Arial"/>
        <family val="2"/>
      </rPr>
      <t>2.4 Instalación sensores:</t>
    </r>
    <r>
      <rPr>
        <sz val="11"/>
        <rFont val="Arial"/>
        <family val="2"/>
      </rPr>
      <t xml:space="preserve">
Para lograr disminuir el consumo de energía se han implementado sistemas de alta eficiencia que permitan dismuinuir el consumo de energía, se instalaron sensores de presencialidad en las siguientes sedes : 
1. Cade Gaitana 
2. SuperCADE Engativa. 
3. SuperCADE Suba 
4. Centro de Encuentro Suba</t>
    </r>
  </si>
  <si>
    <r>
      <rPr>
        <b/>
        <sz val="11"/>
        <rFont val="Arial"/>
        <family val="2"/>
      </rPr>
      <t>3.3 Campaña residuos:</t>
    </r>
    <r>
      <rPr>
        <sz val="11"/>
        <rFont val="Arial"/>
        <family val="2"/>
      </rPr>
      <t xml:space="preserve">
Se desarrolla actividad de sensibilización con el apoyo de la Secretaría Distrital de Ambiente en las sedes de Manzana Liévano, SuperCADE CAD y SuperCADE Bosa</t>
    </r>
  </si>
  <si>
    <r>
      <rPr>
        <b/>
        <sz val="11"/>
        <rFont val="Arial"/>
        <family val="2"/>
      </rPr>
      <t>3.9 Reporte UAESP</t>
    </r>
    <r>
      <rPr>
        <sz val="11"/>
        <rFont val="Arial"/>
        <family val="2"/>
      </rPr>
      <t xml:space="preserve">
Se realizó el reporte del segundo trimestre de la vigencia 2023 acerca de la gestión de residuos ordinarios aprovechables a la UAESP, con RAD No  2-2023-18402.
Se realizó el primer reporte del primer semestre de la vigencia 2023 sobre la gestión de residuos ordinarios aprovechables  a la UAESP, con RAD No 2-2023-19193</t>
    </r>
  </si>
  <si>
    <r>
      <rPr>
        <b/>
        <sz val="11"/>
        <rFont val="Arial"/>
        <family val="2"/>
      </rPr>
      <t>4.0 Socializaciones a contratistas</t>
    </r>
    <r>
      <rPr>
        <sz val="11"/>
        <rFont val="Arial"/>
        <family val="2"/>
      </rPr>
      <t xml:space="preserve">
Se lleva a cabo la socialización de cláusulas ambientales a contratista del CTO 716-2023 quien realizará mantenimientos y adecuaciones en las sedes Manzana Liévano y Centro Memoria </t>
    </r>
  </si>
  <si>
    <r>
      <rPr>
        <b/>
        <sz val="11"/>
        <rFont val="Arial"/>
        <family val="2"/>
      </rPr>
      <t>4.2 Verificación Precontractuales</t>
    </r>
    <r>
      <rPr>
        <sz val="11"/>
        <rFont val="Arial"/>
        <family val="2"/>
      </rPr>
      <t xml:space="preserve">
Durante julio se revisaron 2 procesos para la inclusión o exclusión de cláusulas ambientales en la etapa precontractual
Durante agosto se revisaron (3) tres procesos para la inclusión o exclusión de cláusulas ambientales en la etapa precontractual.
Durante septiembre, se revisaron (2) dos procesos para la inclusión o exclusión de cláusulas ambientales en la etapa precontractual.</t>
    </r>
  </si>
  <si>
    <r>
      <rPr>
        <b/>
        <sz val="11"/>
        <rFont val="Arial"/>
        <family val="2"/>
      </rPr>
      <t>4.3 Contratos con cláusulas ambientales</t>
    </r>
    <r>
      <rPr>
        <sz val="11"/>
        <rFont val="Arial"/>
        <family val="2"/>
      </rPr>
      <t xml:space="preserve">
Para el mes de julio, se actualizó la base de contratos suscritos por la entidad en el mes de junio, identificando que en quince (15) contratos se incluyeron cláusulas ambientales y los cuales corresponden al 100% de los contratos suscritos en los cuales era posible incluir estas obligaciones.
Para el mes de agosto, se realizó la verificación de 22 contratos de los cuales 13 incluían cláusulas ambientales cumpliendo con el 100% de los contratos que debían incluir estas obligaciones
Para el mes de septiembre, se actualizó la base de contratos suscritos por la entidad en el mes de septiembre, identificando que en cuatro (4) contratos se incluyeron cláusulas ambientales y los cuales corresponden al 100% de los contratos suscritos en los cuales era posible incluir estas obligaciones</t>
    </r>
  </si>
  <si>
    <r>
      <rPr>
        <b/>
        <sz val="11"/>
        <rFont val="Arial"/>
        <family val="2"/>
      </rPr>
      <t>2.1 Identificación sedes:</t>
    </r>
    <r>
      <rPr>
        <sz val="11"/>
        <rFont val="Arial"/>
        <family val="2"/>
      </rPr>
      <t xml:space="preserve">
Teniendo en cuenta el seguimiento a los consumos, se identifican las sedes con mayor ahorro en el consumo de agua  en el periodo abril - mayo 2023 . Se consolidan los soportes de las actividades realizadas enviadas por las sedes,  se realiza el informe respectivo, mencionando las sedes ganadoras y puntuaciones obtenidas por cada sede.
Ganadores pódium energía:
1. SuperCADE Américas.
2. SuperCADE Engativá. 
3. CADE Patio Bonito. 
Teniendo en cuenta el seguimiento a los consumos, se identifican las sedes con mayor ahorro en el consumo de energía  en el periodo junio-julio 2023 . Se consolidan los soportes de las actividades realizadas enviadas por las sedes,  se realiza el informe respectivo, mencionando las sedes ganadoras y puntuaciones obtenidas por cada sede.
Ganadores pódium energía:
1. CADE Patio Bonito. .
2. Centro de Encuentro Chapinero. 
3. SuperCADE Suba. </t>
    </r>
  </si>
  <si>
    <r>
      <rPr>
        <b/>
        <sz val="10"/>
        <rFont val="Arial"/>
        <family val="2"/>
      </rPr>
      <t xml:space="preserve">3.2 Residuos peligrosos:
</t>
    </r>
    <r>
      <rPr>
        <sz val="10"/>
        <rFont val="Arial"/>
        <family val="2"/>
      </rPr>
      <t xml:space="preserve">Se actualizaron bases entregas RESPEL y Bitácoras
Se realizó el reporte en el registro de generadores de Residuos Peligrosos para la sede Cade Patio Bonito ante el IDEAM.
Se gestionaron los siguientes RESPEL generados en la Secretaría General:
SUPERCADE BOSA = 2,6 Kg
CADE MUZU = 7 Kg
CENTRO ENCUENTRO BOSA = 99,2 Kg
SUPERCADE AMERICAS = 31,0 Kg
CENTRO DE ENCUENTRO PATIO BONITO = 12,7 Kg
CADE PATIO BONITO = 8,4 Kg
CENTRO DE ENCUENTRO CIUDAD BOLIVAR = 8,9 Kg
CADE LOS LUCEROS = 19 Kg
SUPERCADE MANITAS=10Kg
SUPERCADE 20 DE JULIO=17,7Kg
CENTRO DE ENCUENTRO RAFAEL URIBE URIBE=5,3Kg
CADE SANTA LUCIA=1,5Kg
IMPRENTA DISTRITAL=812,2Kg
SUPERCADE CAD=90,15Kg
SUPERCADE CALLE 13 =4,45 Kg
CENTRO DE ENCUENTRO CHAPINERO =11,3Kg
</t>
    </r>
    <r>
      <rPr>
        <b/>
        <sz val="10"/>
        <rFont val="Arial"/>
        <family val="2"/>
      </rPr>
      <t>3.3 Residuos Especiales:</t>
    </r>
    <r>
      <rPr>
        <sz val="10"/>
        <rFont val="Arial"/>
        <family val="2"/>
      </rPr>
      <t xml:space="preserve">
Se actualizó la base de Residuos Especiales
Se gestionaron los residuos especiales en la sede:
IMPRENTA DISTRITAL = 3,5 m3 de PODA
CE CHAPINERO = 0,1 m3 de RCD
CADE LA VICTORIA = 1,5  m3 de RCD
CE BOSA = 12 m3 de PODA
SUPERCADE MANITAS = 3,5 m3 de RCD"
IMPRENTA = 20  m3 de PODA</t>
    </r>
  </si>
  <si>
    <r>
      <rPr>
        <b/>
        <sz val="11"/>
        <rFont val="Arial"/>
        <family val="2"/>
      </rPr>
      <t>4.4 Seguimiento cláusulas ambientales:</t>
    </r>
    <r>
      <rPr>
        <sz val="11"/>
        <rFont val="Arial"/>
        <family val="2"/>
      </rPr>
      <t xml:space="preserve">
 En agosto se realiza la revisión de los soportes de cumplimiento de obligaciones ambientales de los reportes pendientes que debían presentarse en el mes de abril y se envía un memorando a cada una de las dependencias que aún no han enviado esta información otorgando como plazo máximo 31 de julio 2023 para dar respuesta.
Para el mes de agosto, se debía realizar el reporte de cumplimiento de las cláusulas ambientales para los contratos suscritos vigentes en la Secretaría General. Se realizó el reporte y revisión de 45 contratos correspondientes a 8 dependencias. 
Igualmente, se realizó la revisión de 19 contratos que se encontraban pendientes de realizar el reporte correspondiente al mes de abril.
Durante el mes de septiembre se realizó la revisión de cumplimiento de cláusulas ambientales por lo que se envía memorando a las dependencias de OTIC y Servicio al Ciudadano.</t>
    </r>
  </si>
  <si>
    <t>Mayo: Se llevan a cabo actividades de planeación para la semana ambiental como solicitud a la empresa de Acueducto y Alcantarillado para el desarrollo de una caminata en el Embalse la Regadera. Se realiza una nueva invitación a nuevos emprendimientos para que participen en la feria ambiental que se desarrollará en el SuperCADE Suba y Manzana Liévano durante la semana ambiental. Se solicitan transportes correspondientes a temas logísticos de la semana.
Junio: Semana Ambiental
En cumplimiento del Acuerdo Distrital 197 de 2005, la Secretaría General celebró del 5 al 9 de junio de 2023 la semana ambiental. Se realizaron varias actividades en busca de fortalecer los conocimientos de los funcionarios y colaboradores, en cada uno de los 5 programas que integran el PIGA de la entidad., eEntre las actividades más relevantes tenemos: • Ruleta Ambiental, en las sedes de SuperCADE 20 de Julio, Imprenta Distrital, Manzana Liévano y Centro de Encuentro Chapinero. •Ferias de emprendimientos con productos reciclados en las sedes Super CADE Suba y Manzana Liévano. •Caminata al embalse la regadera con el acompañamiento de la Empresa de Acueducto y Alcantarillado de Bogotá.
Así mismo, se realizó un concurso virtual denominado ¡Rétate con el PIGA!, se generaron los videos de apertura de la semana ambiental, uno con la asociación de recicladores y sus colaboradores y finalmente un video para dar a conocer los paneles solares instalados en las diferentes sedes de la Secretaría General .General. Todas las actividades se socializaron por SOY 10.</t>
  </si>
  <si>
    <r>
      <rPr>
        <b/>
        <sz val="11"/>
        <color theme="1"/>
        <rFont val="Arial"/>
        <family val="2"/>
      </rPr>
      <t>5.8 Sistema de riego</t>
    </r>
    <r>
      <rPr>
        <sz val="11"/>
        <color theme="1"/>
        <rFont val="Arial"/>
        <family val="2"/>
      </rPr>
      <t xml:space="preserve">
Se realizó la instalación de un sistema de riego en la huerta ubicada en la sede manzana Liévano, con el fin de optimizar el uso de agua para riego de la huerta, así mismo impulsar la producción de la huerta de acuerdo a las necesidades de las especies cultivadas. </t>
    </r>
  </si>
  <si>
    <t>5.3 Se realizan visitas para seguimiento e identificación de necesidades de las seis huertas ubicadas en Archivo de Bogotá, (5.3.1)Manzana Liévano, (5.3.2)SuperCADE Engativá, (5.3.3) Centro de Encuentro Bosa,(5.3.4) Centro de Encuentro Suba , (5.3.5) Archivo de Bogotá  (5.3.6) Imprenta Distrital. Tras cada visita se realiza un acta y se envía un correo con la retroalimentación correspondiente y los avances en la gestión realizada de acuerdo con los requerimientos identificados para cada sede. Se realiza el informe correspondiente</t>
  </si>
  <si>
    <r>
      <rPr>
        <b/>
        <sz val="11"/>
        <color theme="1"/>
        <rFont val="Arial"/>
        <family val="2"/>
      </rPr>
      <t>5.10 Seguimiento a Huertas Urbanas</t>
    </r>
    <r>
      <rPr>
        <sz val="11"/>
        <color theme="1"/>
        <rFont val="Arial"/>
        <family val="2"/>
      </rPr>
      <t xml:space="preserve">
Se realizan visitas para seguimiento e identificación de necesidades de las seis huertas ubicadas en Archivo de Bogotá, Manzana Liévano, SuperCADE Engativá, Centro de Encuentro Bosa, Centro de Encuentro Suba , Archivo de Bogotá  Imprenta Distrital. Tras cada visita se realiza un acta y se envía un correo con la retroalimentación correspondiente y los avances en la gestión realizada de acuerdo con los requerimientos identificados para cada sede. Se realiza el informe correspondiente</t>
    </r>
  </si>
  <si>
    <r>
      <rPr>
        <b/>
        <sz val="11"/>
        <color theme="1"/>
        <rFont val="Arial"/>
        <family val="2"/>
      </rPr>
      <t>5.11 Campaña Huertas Urbanas</t>
    </r>
    <r>
      <rPr>
        <sz val="11"/>
        <color theme="1"/>
        <rFont val="Arial"/>
        <family val="2"/>
      </rPr>
      <t xml:space="preserve">
Se realiza un taller teórico-practico en la sede Manzana Liévano en compañía del Jardín Botánico de Bogotá, con el fin de obtener conocimientos relacionados con el cultivo y cosecha de las diferentes especies. Adicionalmente se realiza difusión del curso virtual gratuito de agricultura urbana para que lo puedan obtener funcionarios y contratistas.</t>
    </r>
  </si>
  <si>
    <r>
      <rPr>
        <b/>
        <sz val="11"/>
        <rFont val="Arial"/>
        <family val="2"/>
      </rPr>
      <t>5.12 Reunión enlaces ambientales</t>
    </r>
    <r>
      <rPr>
        <sz val="11"/>
        <rFont val="Arial"/>
        <family val="2"/>
      </rPr>
      <t xml:space="preserve">
Se lleva a cabo la reunión de socialización con los enlaces ambientales de las sedes de la entidad, con el fin de fortalecer conocimientos y avances del PIGA durante el 2023. Igualmente se identificaron las fortalezas, debilidades, oportunidades y Amenazas del PIGA con el apoyo de los enlaces de acuerdo con sus experiencias. </t>
    </r>
  </si>
  <si>
    <t>5.2 Se realizó la instalación de seis sistemas de paneles fotovoltaicos en las siguientes sedes de la Entidad: Manzana Liévano y los SuperCADE Suba, Engativá, 20 de Julio, Américas y Bosa. Se presenta un informe técnico, que tiene evidencias de a implementación.</t>
  </si>
  <si>
    <r>
      <rPr>
        <b/>
        <sz val="11"/>
        <rFont val="Arial"/>
        <family val="2"/>
      </rPr>
      <t>3.1 Residuos ordinarios:</t>
    </r>
    <r>
      <rPr>
        <sz val="11"/>
        <rFont val="Arial"/>
        <family val="2"/>
      </rPr>
      <t xml:space="preserve">
Se realizó la programación de la recolección de residuos aprovechables para el mes de julio, agosto y septiembre
Se revisaron las bitácoras, planillas, certificados y se actualizó la base de residuos ordinarios del trimestre.
Se gestiona destrucción documental para la Subdirección Financiera y Edificio Restrepo, las cuales se llevaron a cabo el 5 y 12 de septiembre.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</si>
</sst>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13" x14ac:knownFonts="1">
    <font>
      <sz val="11"/>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sz val="9"/>
      <color theme="1"/>
      <name val="Calibri"/>
      <family val="2"/>
      <scheme val="minor"/>
    </font>
    <font>
      <sz val="11"/>
      <color theme="1"/>
      <name val="Calibri"/>
      <family val="2"/>
      <scheme val="minor"/>
    </font>
    <font>
      <b/>
      <sz val="11"/>
      <name val="Arial"/>
      <family val="2"/>
    </font>
    <font>
      <sz val="11"/>
      <name val="Arial"/>
      <family val="2"/>
    </font>
    <font>
      <b/>
      <sz val="14"/>
      <name val="Arial"/>
      <family val="2"/>
    </font>
    <font>
      <b/>
      <sz val="11"/>
      <color theme="1"/>
      <name val="Arial"/>
      <family val="2"/>
    </font>
    <font>
      <sz val="11"/>
      <color theme="1"/>
      <name val="Arial"/>
      <family val="2"/>
    </font>
    <font>
      <sz val="10"/>
      <name val="Arial"/>
      <family val="2"/>
    </font>
    <font>
      <b/>
      <sz val="10"/>
      <name val="Arial"/>
      <family val="2"/>
    </font>
  </fonts>
  <fills count="6">
    <fill>
      <patternFill patternType="none"/>
    </fill>
    <fill>
      <patternFill patternType="gray125"/>
    </fill>
    <fill>
      <patternFill patternType="solid">
        <fgColor theme="9" tint="0.39997558519241921"/>
        <bgColor indexed="64"/>
      </patternFill>
    </fill>
    <fill>
      <patternFill patternType="solid">
        <fgColor rgb="FFFFC000"/>
        <bgColor indexed="64"/>
      </patternFill>
    </fill>
    <fill>
      <patternFill patternType="solid">
        <fgColor theme="7"/>
        <bgColor indexed="64"/>
      </patternFill>
    </fill>
    <fill>
      <patternFill patternType="solid">
        <fgColor theme="9"/>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9" fontId="5" fillId="0" borderId="0" applyFont="0" applyFill="0" applyBorder="0" applyAlignment="0" applyProtection="0"/>
    <xf numFmtId="164" fontId="5" fillId="0" borderId="0" applyFont="0" applyFill="0" applyBorder="0" applyAlignment="0" applyProtection="0"/>
  </cellStyleXfs>
  <cellXfs count="127">
    <xf numFmtId="0" fontId="0" fillId="0" borderId="0" xfId="0"/>
    <xf numFmtId="0" fontId="2" fillId="2"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0" fontId="0" fillId="2" borderId="1" xfId="0" applyFill="1" applyBorder="1"/>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wrapText="1"/>
    </xf>
    <xf numFmtId="0" fontId="7" fillId="0" borderId="0" xfId="0" applyFont="1" applyAlignment="1">
      <alignment vertical="center"/>
    </xf>
    <xf numFmtId="0" fontId="6" fillId="0" borderId="17"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0" fontId="7" fillId="0" borderId="0" xfId="0" applyFont="1" applyAlignment="1">
      <alignment vertical="center" wrapText="1"/>
    </xf>
    <xf numFmtId="0" fontId="7" fillId="0" borderId="20" xfId="0" applyFont="1" applyBorder="1" applyAlignment="1">
      <alignment vertical="center" wrapText="1"/>
    </xf>
    <xf numFmtId="0" fontId="7" fillId="0" borderId="28" xfId="0" applyFont="1" applyBorder="1" applyAlignment="1">
      <alignment horizontal="center" vertical="center" wrapText="1"/>
    </xf>
    <xf numFmtId="10" fontId="7" fillId="2" borderId="28" xfId="1" applyNumberFormat="1" applyFont="1" applyFill="1" applyBorder="1" applyAlignment="1">
      <alignment vertical="center"/>
    </xf>
    <xf numFmtId="0" fontId="7" fillId="0" borderId="2" xfId="0" applyFont="1" applyBorder="1" applyAlignment="1">
      <alignment vertical="center" wrapText="1"/>
    </xf>
    <xf numFmtId="0" fontId="7" fillId="0" borderId="1" xfId="0" applyFont="1" applyBorder="1" applyAlignment="1">
      <alignment horizontal="center" vertical="center" wrapText="1"/>
    </xf>
    <xf numFmtId="10" fontId="7" fillId="2" borderId="1" xfId="1" applyNumberFormat="1" applyFont="1" applyFill="1" applyBorder="1" applyAlignment="1">
      <alignment vertical="center"/>
    </xf>
    <xf numFmtId="0" fontId="7" fillId="0" borderId="19" xfId="0" applyFont="1" applyBorder="1" applyAlignment="1">
      <alignment vertical="center" wrapText="1"/>
    </xf>
    <xf numFmtId="0" fontId="7" fillId="0" borderId="15" xfId="0" applyFont="1" applyBorder="1" applyAlignment="1">
      <alignment horizontal="center" vertical="center" wrapText="1"/>
    </xf>
    <xf numFmtId="10" fontId="7" fillId="2" borderId="15" xfId="1" applyNumberFormat="1" applyFont="1" applyFill="1" applyBorder="1" applyAlignment="1">
      <alignment vertical="center"/>
    </xf>
    <xf numFmtId="10" fontId="7" fillId="2" borderId="9" xfId="1" applyNumberFormat="1" applyFont="1" applyFill="1" applyBorder="1" applyAlignment="1">
      <alignment vertical="center"/>
    </xf>
    <xf numFmtId="10" fontId="7" fillId="2" borderId="29" xfId="1" applyNumberFormat="1" applyFont="1" applyFill="1" applyBorder="1" applyAlignment="1">
      <alignment vertical="center"/>
    </xf>
    <xf numFmtId="2" fontId="7" fillId="0" borderId="0" xfId="0" applyNumberFormat="1" applyFont="1" applyAlignment="1">
      <alignment vertical="center"/>
    </xf>
    <xf numFmtId="0" fontId="7" fillId="0" borderId="20" xfId="0" applyFont="1" applyBorder="1" applyAlignment="1">
      <alignment horizontal="left" vertical="center" wrapText="1"/>
    </xf>
    <xf numFmtId="165" fontId="7" fillId="2" borderId="28" xfId="1" applyNumberFormat="1" applyFont="1" applyFill="1" applyBorder="1" applyAlignment="1">
      <alignment vertical="center"/>
    </xf>
    <xf numFmtId="0" fontId="7" fillId="0" borderId="33" xfId="0" applyFont="1" applyBorder="1" applyAlignment="1">
      <alignment horizontal="left" vertical="center" wrapText="1"/>
    </xf>
    <xf numFmtId="0" fontId="7" fillId="0" borderId="1" xfId="0" applyFont="1" applyBorder="1" applyAlignment="1">
      <alignment horizontal="left" vertical="center" wrapText="1"/>
    </xf>
    <xf numFmtId="165" fontId="7" fillId="2" borderId="1" xfId="1" applyNumberFormat="1" applyFont="1" applyFill="1" applyBorder="1" applyAlignment="1">
      <alignment vertical="center"/>
    </xf>
    <xf numFmtId="0" fontId="7" fillId="0" borderId="30" xfId="0" applyFont="1" applyBorder="1" applyAlignment="1">
      <alignment horizontal="left" vertical="center" wrapText="1"/>
    </xf>
    <xf numFmtId="0" fontId="6" fillId="3" borderId="24" xfId="0" applyFont="1" applyFill="1" applyBorder="1" applyAlignment="1">
      <alignment horizontal="center" vertical="center"/>
    </xf>
    <xf numFmtId="10" fontId="6" fillId="3" borderId="24" xfId="0" applyNumberFormat="1" applyFont="1" applyFill="1" applyBorder="1" applyAlignment="1">
      <alignment vertical="center"/>
    </xf>
    <xf numFmtId="9" fontId="6" fillId="3" borderId="24" xfId="1" applyFont="1" applyFill="1" applyBorder="1" applyAlignment="1">
      <alignment vertical="center"/>
    </xf>
    <xf numFmtId="0" fontId="6" fillId="3" borderId="24" xfId="0" applyFont="1" applyFill="1" applyBorder="1" applyAlignment="1">
      <alignment vertical="center"/>
    </xf>
    <xf numFmtId="0" fontId="7" fillId="0" borderId="0" xfId="0" applyFont="1" applyAlignment="1">
      <alignment horizontal="center" vertical="center"/>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10" fontId="7" fillId="2" borderId="28" xfId="1" applyNumberFormat="1" applyFont="1" applyFill="1" applyBorder="1" applyAlignment="1">
      <alignment horizontal="justify" vertical="center" wrapText="1"/>
    </xf>
    <xf numFmtId="10" fontId="7" fillId="2" borderId="1" xfId="1" applyNumberFormat="1" applyFont="1" applyFill="1" applyBorder="1" applyAlignment="1">
      <alignment horizontal="justify" vertical="center" wrapText="1"/>
    </xf>
    <xf numFmtId="165" fontId="7" fillId="2" borderId="28" xfId="1" applyNumberFormat="1" applyFont="1" applyFill="1" applyBorder="1" applyAlignment="1">
      <alignment horizontal="justify" vertical="center" wrapText="1"/>
    </xf>
    <xf numFmtId="165" fontId="7" fillId="2" borderId="1" xfId="1" applyNumberFormat="1" applyFont="1" applyFill="1" applyBorder="1" applyAlignment="1">
      <alignment horizontal="justify" vertical="center" wrapText="1"/>
    </xf>
    <xf numFmtId="165" fontId="7" fillId="2" borderId="15" xfId="1" applyNumberFormat="1" applyFont="1" applyFill="1" applyBorder="1" applyAlignment="1">
      <alignment horizontal="justify" vertical="center" wrapText="1"/>
    </xf>
    <xf numFmtId="165" fontId="7" fillId="2" borderId="28" xfId="1" applyNumberFormat="1" applyFont="1" applyFill="1" applyBorder="1" applyAlignment="1">
      <alignment horizontal="justify" vertical="center"/>
    </xf>
    <xf numFmtId="10" fontId="7" fillId="2" borderId="28" xfId="1" applyNumberFormat="1" applyFont="1" applyFill="1" applyBorder="1" applyAlignment="1">
      <alignment horizontal="justify" vertical="center"/>
    </xf>
    <xf numFmtId="0" fontId="6" fillId="2" borderId="10" xfId="0" applyFont="1" applyFill="1" applyBorder="1" applyAlignment="1">
      <alignment horizontal="center" vertical="center"/>
    </xf>
    <xf numFmtId="0" fontId="6" fillId="5" borderId="8" xfId="0" applyFont="1" applyFill="1" applyBorder="1" applyAlignment="1">
      <alignment horizontal="center" vertical="center" wrapText="1"/>
    </xf>
    <xf numFmtId="10" fontId="7" fillId="2" borderId="15" xfId="1" applyNumberFormat="1" applyFont="1" applyFill="1" applyBorder="1" applyAlignment="1">
      <alignment horizontal="justify" vertical="center" wrapText="1"/>
    </xf>
    <xf numFmtId="10" fontId="7" fillId="2" borderId="1" xfId="1" applyNumberFormat="1" applyFont="1" applyFill="1" applyBorder="1" applyAlignment="1">
      <alignment vertical="center" wrapText="1"/>
    </xf>
    <xf numFmtId="10" fontId="7" fillId="2" borderId="15" xfId="1" applyNumberFormat="1" applyFont="1" applyFill="1" applyBorder="1" applyAlignment="1">
      <alignment vertical="center" wrapText="1"/>
    </xf>
    <xf numFmtId="10" fontId="7" fillId="2" borderId="28" xfId="1" applyNumberFormat="1" applyFont="1" applyFill="1" applyBorder="1" applyAlignment="1">
      <alignment vertical="center" wrapText="1"/>
    </xf>
    <xf numFmtId="10" fontId="7" fillId="2" borderId="28" xfId="1" applyNumberFormat="1" applyFont="1" applyFill="1" applyBorder="1" applyAlignment="1">
      <alignment vertical="top" wrapText="1"/>
    </xf>
    <xf numFmtId="10" fontId="7" fillId="0" borderId="0" xfId="0" applyNumberFormat="1" applyFont="1" applyAlignment="1">
      <alignment vertical="center"/>
    </xf>
    <xf numFmtId="0" fontId="2" fillId="3" borderId="1" xfId="0" applyFont="1" applyFill="1" applyBorder="1" applyAlignment="1">
      <alignment horizontal="center"/>
    </xf>
    <xf numFmtId="0" fontId="2" fillId="2" borderId="1" xfId="0" applyFont="1" applyFill="1" applyBorder="1" applyAlignment="1">
      <alignment horizontal="center" vertical="center" wrapText="1"/>
    </xf>
    <xf numFmtId="0" fontId="0" fillId="2" borderId="1" xfId="0" applyFill="1" applyBorder="1" applyAlignment="1">
      <alignment horizontal="center"/>
    </xf>
    <xf numFmtId="0" fontId="3" fillId="0" borderId="0" xfId="0" applyFont="1" applyAlignment="1">
      <alignment horizontal="center" vertical="center"/>
    </xf>
    <xf numFmtId="0" fontId="3" fillId="0" borderId="3" xfId="0" applyFont="1" applyBorder="1" applyAlignment="1">
      <alignment horizontal="center" vertical="center"/>
    </xf>
    <xf numFmtId="0" fontId="1" fillId="2" borderId="1"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31" xfId="0" applyFont="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25" xfId="0" applyFont="1" applyFill="1" applyBorder="1" applyAlignment="1">
      <alignment horizontal="center" vertical="center"/>
    </xf>
    <xf numFmtId="0" fontId="6" fillId="2" borderId="1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41" xfId="0" applyFont="1" applyFill="1" applyBorder="1" applyAlignment="1">
      <alignment horizontal="center" vertical="center"/>
    </xf>
    <xf numFmtId="0" fontId="7" fillId="0" borderId="21" xfId="0" applyFont="1" applyBorder="1" applyAlignment="1">
      <alignment horizontal="center" vertical="center"/>
    </xf>
    <xf numFmtId="0" fontId="6" fillId="4" borderId="5" xfId="0" applyFont="1" applyFill="1" applyBorder="1" applyAlignment="1">
      <alignment horizontal="center" wrapText="1"/>
    </xf>
    <xf numFmtId="0" fontId="6" fillId="4" borderId="7" xfId="0" applyFont="1" applyFill="1" applyBorder="1" applyAlignment="1">
      <alignment horizontal="center" wrapText="1"/>
    </xf>
    <xf numFmtId="0" fontId="6" fillId="4" borderId="17" xfId="0" applyFont="1" applyFill="1" applyBorder="1" applyAlignment="1">
      <alignment horizontal="center" wrapText="1"/>
    </xf>
    <xf numFmtId="0" fontId="6" fillId="4" borderId="18" xfId="0" applyFont="1" applyFill="1" applyBorder="1" applyAlignment="1">
      <alignment horizontal="center" wrapText="1"/>
    </xf>
    <xf numFmtId="0" fontId="6" fillId="4" borderId="27" xfId="0" applyFont="1" applyFill="1" applyBorder="1" applyAlignment="1">
      <alignment horizontal="center" wrapText="1"/>
    </xf>
    <xf numFmtId="0" fontId="6" fillId="4" borderId="26" xfId="0" applyFont="1" applyFill="1" applyBorder="1" applyAlignment="1">
      <alignment horizont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center" vertical="center" wrapText="1"/>
    </xf>
    <xf numFmtId="0" fontId="7" fillId="0" borderId="1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17" xfId="0" applyFont="1" applyBorder="1" applyAlignment="1">
      <alignment horizontal="center" vertical="center"/>
    </xf>
    <xf numFmtId="0" fontId="8" fillId="0" borderId="0" xfId="0" applyFont="1" applyAlignment="1">
      <alignment horizontal="center" vertical="center"/>
    </xf>
    <xf numFmtId="0" fontId="6" fillId="4" borderId="22" xfId="0" applyFont="1" applyFill="1" applyBorder="1" applyAlignment="1">
      <alignment horizontal="center" wrapText="1"/>
    </xf>
    <xf numFmtId="0" fontId="6" fillId="4" borderId="23" xfId="0" applyFont="1" applyFill="1" applyBorder="1" applyAlignment="1">
      <alignment horizontal="center" wrapText="1"/>
    </xf>
    <xf numFmtId="0" fontId="6" fillId="4" borderId="25" xfId="0" applyFont="1" applyFill="1" applyBorder="1" applyAlignment="1">
      <alignment horizontal="center" wrapText="1"/>
    </xf>
    <xf numFmtId="0" fontId="6" fillId="3" borderId="32" xfId="0" applyFont="1" applyFill="1" applyBorder="1" applyAlignment="1">
      <alignment horizontal="center" vertical="center"/>
    </xf>
    <xf numFmtId="0" fontId="6" fillId="3" borderId="24"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6" fillId="5" borderId="13"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6" fillId="2" borderId="38"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8" xfId="0" applyFont="1" applyFill="1" applyBorder="1" applyAlignment="1">
      <alignment horizontal="center" vertical="center" wrapText="1"/>
    </xf>
    <xf numFmtId="10" fontId="7" fillId="2" borderId="28" xfId="1" applyNumberFormat="1" applyFont="1" applyFill="1" applyBorder="1" applyAlignment="1">
      <alignment horizontal="center" vertical="center"/>
    </xf>
    <xf numFmtId="10" fontId="7" fillId="2" borderId="1" xfId="1" applyNumberFormat="1" applyFont="1" applyFill="1" applyBorder="1" applyAlignment="1">
      <alignment horizontal="center" vertical="center"/>
    </xf>
    <xf numFmtId="10" fontId="7" fillId="2" borderId="15" xfId="1" applyNumberFormat="1" applyFont="1" applyFill="1" applyBorder="1" applyAlignment="1">
      <alignment horizontal="center" vertical="center"/>
    </xf>
    <xf numFmtId="10" fontId="7" fillId="2" borderId="29" xfId="1" applyNumberFormat="1" applyFont="1" applyFill="1" applyBorder="1" applyAlignment="1">
      <alignment horizontal="center" vertical="center"/>
    </xf>
    <xf numFmtId="10" fontId="6" fillId="3" borderId="24" xfId="0" applyNumberFormat="1" applyFont="1" applyFill="1" applyBorder="1" applyAlignment="1">
      <alignment horizontal="center" vertical="center"/>
    </xf>
    <xf numFmtId="9" fontId="6" fillId="3" borderId="24" xfId="1" applyFont="1" applyFill="1" applyBorder="1" applyAlignment="1">
      <alignment horizontal="center" vertical="center"/>
    </xf>
    <xf numFmtId="10" fontId="7" fillId="2" borderId="29" xfId="1" applyNumberFormat="1" applyFont="1" applyFill="1" applyBorder="1" applyAlignment="1">
      <alignment horizontal="justify" vertical="center" wrapText="1"/>
    </xf>
    <xf numFmtId="10" fontId="11" fillId="2" borderId="1" xfId="1" applyNumberFormat="1" applyFont="1" applyFill="1" applyBorder="1" applyAlignment="1">
      <alignment horizontal="justify" vertical="center" wrapText="1"/>
    </xf>
    <xf numFmtId="10" fontId="10" fillId="2" borderId="28" xfId="1" applyNumberFormat="1" applyFont="1" applyFill="1" applyBorder="1" applyAlignment="1">
      <alignment horizontal="justify" vertical="center" wrapText="1"/>
    </xf>
    <xf numFmtId="10" fontId="7" fillId="5" borderId="28" xfId="1" applyNumberFormat="1" applyFont="1" applyFill="1" applyBorder="1" applyAlignment="1">
      <alignment horizontal="center" vertical="center"/>
    </xf>
    <xf numFmtId="10" fontId="7" fillId="5" borderId="1" xfId="1" applyNumberFormat="1" applyFont="1" applyFill="1" applyBorder="1" applyAlignment="1">
      <alignment horizontal="center" vertical="center"/>
    </xf>
    <xf numFmtId="10" fontId="7" fillId="5" borderId="15" xfId="1" applyNumberFormat="1" applyFont="1" applyFill="1" applyBorder="1" applyAlignment="1">
      <alignment horizontal="center" vertical="center"/>
    </xf>
    <xf numFmtId="10" fontId="7" fillId="2" borderId="21" xfId="1" applyNumberFormat="1" applyFont="1" applyFill="1" applyBorder="1" applyAlignment="1">
      <alignment horizontal="center" vertical="center"/>
    </xf>
    <xf numFmtId="10" fontId="7" fillId="5" borderId="21" xfId="1"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165" fontId="6" fillId="3" borderId="24" xfId="0" applyNumberFormat="1" applyFont="1" applyFill="1" applyBorder="1" applyAlignment="1">
      <alignment horizontal="center" vertical="center"/>
    </xf>
    <xf numFmtId="165" fontId="6" fillId="3" borderId="24" xfId="1" applyNumberFormat="1" applyFont="1" applyFill="1" applyBorder="1" applyAlignment="1">
      <alignment horizontal="center" vertical="center"/>
    </xf>
  </cellXfs>
  <cellStyles count="3">
    <cellStyle name="Moneda 2" xfId="2" xr:uid="{00000000-0005-0000-0000-000000000000}"/>
    <cellStyle name="Normal" xfId="0" builtinId="0"/>
    <cellStyle name="Porcentaje" xfId="1"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625930</xdr:colOff>
      <xdr:row>0</xdr:row>
      <xdr:rowOff>122465</xdr:rowOff>
    </xdr:from>
    <xdr:to>
      <xdr:col>1</xdr:col>
      <xdr:colOff>1074965</xdr:colOff>
      <xdr:row>6</xdr:row>
      <xdr:rowOff>192958</xdr:rowOff>
    </xdr:to>
    <xdr:pic>
      <xdr:nvPicPr>
        <xdr:cNvPr id="3" name="Imagen 2">
          <a:extLst>
            <a:ext uri="{FF2B5EF4-FFF2-40B4-BE49-F238E27FC236}">
              <a16:creationId xmlns:a16="http://schemas.microsoft.com/office/drawing/2014/main" id="{9FE01B7A-7673-4EEE-9CEC-8917B1EC3B02}"/>
            </a:ext>
          </a:extLst>
        </xdr:cNvPr>
        <xdr:cNvPicPr>
          <a:picLocks noChangeAspect="1"/>
        </xdr:cNvPicPr>
      </xdr:nvPicPr>
      <xdr:blipFill>
        <a:blip xmlns:r="http://schemas.openxmlformats.org/officeDocument/2006/relationships" r:embed="rId1"/>
        <a:stretch>
          <a:fillRect/>
        </a:stretch>
      </xdr:blipFill>
      <xdr:spPr>
        <a:xfrm>
          <a:off x="625930" y="122465"/>
          <a:ext cx="3075214" cy="12679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31"/>
  <sheetViews>
    <sheetView zoomScale="85" zoomScaleNormal="85" workbookViewId="0">
      <selection activeCell="H15" sqref="H15"/>
    </sheetView>
  </sheetViews>
  <sheetFormatPr baseColWidth="10" defaultRowHeight="14.5" x14ac:dyDescent="0.35"/>
  <cols>
    <col min="1" max="1" width="43.81640625" bestFit="1" customWidth="1"/>
    <col min="2" max="2" width="8" customWidth="1"/>
    <col min="4" max="60" width="3.7265625" customWidth="1"/>
  </cols>
  <sheetData>
    <row r="1" spans="1:51" x14ac:dyDescent="0.35">
      <c r="A1" s="63" t="s">
        <v>31</v>
      </c>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row>
    <row r="2" spans="1:51" x14ac:dyDescent="0.3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row>
    <row r="3" spans="1:51" ht="21.75" customHeight="1" x14ac:dyDescent="0.35">
      <c r="A3" s="65" t="s">
        <v>0</v>
      </c>
      <c r="B3" s="61" t="s">
        <v>1</v>
      </c>
      <c r="C3" s="61" t="s">
        <v>2</v>
      </c>
      <c r="D3" s="61" t="s">
        <v>3</v>
      </c>
      <c r="E3" s="61"/>
      <c r="F3" s="61"/>
      <c r="G3" s="61"/>
      <c r="H3" s="61" t="s">
        <v>4</v>
      </c>
      <c r="I3" s="61"/>
      <c r="J3" s="61"/>
      <c r="K3" s="61"/>
      <c r="L3" s="61" t="s">
        <v>5</v>
      </c>
      <c r="M3" s="61"/>
      <c r="N3" s="61"/>
      <c r="O3" s="61"/>
      <c r="P3" s="61" t="s">
        <v>6</v>
      </c>
      <c r="Q3" s="61"/>
      <c r="R3" s="61"/>
      <c r="S3" s="61"/>
      <c r="T3" s="61" t="s">
        <v>7</v>
      </c>
      <c r="U3" s="61"/>
      <c r="V3" s="61"/>
      <c r="W3" s="61"/>
      <c r="X3" s="61" t="s">
        <v>8</v>
      </c>
      <c r="Y3" s="61"/>
      <c r="Z3" s="61"/>
      <c r="AA3" s="61"/>
      <c r="AB3" s="61" t="s">
        <v>9</v>
      </c>
      <c r="AC3" s="61"/>
      <c r="AD3" s="61"/>
      <c r="AE3" s="61"/>
      <c r="AF3" s="61" t="s">
        <v>10</v>
      </c>
      <c r="AG3" s="61"/>
      <c r="AH3" s="61"/>
      <c r="AI3" s="61"/>
      <c r="AJ3" s="61" t="s">
        <v>11</v>
      </c>
      <c r="AK3" s="61"/>
      <c r="AL3" s="61"/>
      <c r="AM3" s="61"/>
      <c r="AN3" s="61" t="s">
        <v>12</v>
      </c>
      <c r="AO3" s="61"/>
      <c r="AP3" s="61"/>
      <c r="AQ3" s="61"/>
      <c r="AR3" s="61" t="s">
        <v>13</v>
      </c>
      <c r="AS3" s="61"/>
      <c r="AT3" s="61"/>
      <c r="AU3" s="61"/>
      <c r="AV3" s="61" t="s">
        <v>14</v>
      </c>
      <c r="AW3" s="61"/>
      <c r="AX3" s="61"/>
      <c r="AY3" s="61"/>
    </row>
    <row r="4" spans="1:51" x14ac:dyDescent="0.35">
      <c r="A4" s="65"/>
      <c r="B4" s="61"/>
      <c r="C4" s="61"/>
      <c r="D4" s="1">
        <v>1</v>
      </c>
      <c r="E4" s="1">
        <v>2</v>
      </c>
      <c r="F4" s="1">
        <v>3</v>
      </c>
      <c r="G4" s="1">
        <v>4</v>
      </c>
      <c r="H4" s="1">
        <v>1</v>
      </c>
      <c r="I4" s="1">
        <v>2</v>
      </c>
      <c r="J4" s="1">
        <v>3</v>
      </c>
      <c r="K4" s="1">
        <v>4</v>
      </c>
      <c r="L4" s="1">
        <v>1</v>
      </c>
      <c r="M4" s="1">
        <v>2</v>
      </c>
      <c r="N4" s="1">
        <v>3</v>
      </c>
      <c r="O4" s="1">
        <v>4</v>
      </c>
      <c r="P4" s="1">
        <v>1</v>
      </c>
      <c r="Q4" s="1">
        <v>2</v>
      </c>
      <c r="R4" s="1">
        <v>3</v>
      </c>
      <c r="S4" s="1">
        <v>4</v>
      </c>
      <c r="T4" s="1">
        <v>1</v>
      </c>
      <c r="U4" s="1">
        <v>2</v>
      </c>
      <c r="V4" s="1">
        <v>3</v>
      </c>
      <c r="W4" s="1">
        <v>4</v>
      </c>
      <c r="X4" s="1">
        <v>1</v>
      </c>
      <c r="Y4" s="1">
        <v>2</v>
      </c>
      <c r="Z4" s="1">
        <v>3</v>
      </c>
      <c r="AA4" s="1">
        <v>4</v>
      </c>
      <c r="AB4" s="1">
        <v>1</v>
      </c>
      <c r="AC4" s="1">
        <v>2</v>
      </c>
      <c r="AD4" s="1">
        <v>3</v>
      </c>
      <c r="AE4" s="1">
        <v>4</v>
      </c>
      <c r="AF4" s="1">
        <v>1</v>
      </c>
      <c r="AG4" s="1">
        <v>2</v>
      </c>
      <c r="AH4" s="1">
        <v>3</v>
      </c>
      <c r="AI4" s="1">
        <v>4</v>
      </c>
      <c r="AJ4" s="1">
        <v>1</v>
      </c>
      <c r="AK4" s="1">
        <v>2</v>
      </c>
      <c r="AL4" s="1">
        <v>3</v>
      </c>
      <c r="AM4" s="1">
        <v>4</v>
      </c>
      <c r="AN4" s="1">
        <v>1</v>
      </c>
      <c r="AO4" s="1">
        <v>2</v>
      </c>
      <c r="AP4" s="1">
        <v>3</v>
      </c>
      <c r="AQ4" s="1">
        <v>4</v>
      </c>
      <c r="AR4" s="1">
        <v>1</v>
      </c>
      <c r="AS4" s="1">
        <v>2</v>
      </c>
      <c r="AT4" s="1">
        <v>3</v>
      </c>
      <c r="AU4" s="1">
        <v>4</v>
      </c>
      <c r="AV4" s="1">
        <v>1</v>
      </c>
      <c r="AW4" s="1">
        <v>2</v>
      </c>
      <c r="AX4" s="1">
        <v>3</v>
      </c>
      <c r="AY4" s="1">
        <v>4</v>
      </c>
    </row>
    <row r="5" spans="1:51" x14ac:dyDescent="0.35">
      <c r="A5" s="60" t="s">
        <v>15</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row>
    <row r="6" spans="1:51" x14ac:dyDescent="0.35">
      <c r="A6" s="11" t="s">
        <v>16</v>
      </c>
      <c r="B6" s="3">
        <v>240</v>
      </c>
      <c r="C6" s="9" t="s">
        <v>17</v>
      </c>
      <c r="D6" s="62"/>
      <c r="E6" s="62"/>
      <c r="F6" s="62"/>
      <c r="G6" s="62"/>
      <c r="H6" s="62"/>
      <c r="I6" s="62"/>
      <c r="J6" s="62"/>
      <c r="K6" s="62"/>
      <c r="L6" s="62"/>
      <c r="M6" s="62"/>
      <c r="N6" s="62"/>
      <c r="O6" s="6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row r="7" spans="1:51" x14ac:dyDescent="0.35">
      <c r="A7" s="11" t="s">
        <v>44</v>
      </c>
      <c r="B7" s="3">
        <v>40</v>
      </c>
      <c r="C7" s="9" t="s">
        <v>17</v>
      </c>
      <c r="D7" s="2"/>
      <c r="E7" s="2"/>
      <c r="F7" s="2"/>
      <c r="G7" s="2"/>
      <c r="H7" s="2"/>
      <c r="I7" s="2"/>
      <c r="J7" s="2"/>
      <c r="K7" s="2"/>
      <c r="L7" s="2"/>
      <c r="M7" s="2"/>
      <c r="N7" s="2"/>
      <c r="O7" s="4"/>
      <c r="P7" s="2"/>
      <c r="Q7" s="2"/>
      <c r="R7" s="2"/>
      <c r="S7" s="2"/>
      <c r="T7" s="2"/>
      <c r="U7" s="2"/>
      <c r="V7" s="2"/>
      <c r="W7" s="2"/>
      <c r="X7" s="2"/>
      <c r="Y7" s="2"/>
      <c r="Z7" s="2"/>
      <c r="AA7" s="4"/>
      <c r="AB7" s="2"/>
      <c r="AC7" s="2"/>
      <c r="AD7" s="2"/>
      <c r="AE7" s="2"/>
      <c r="AF7" s="2"/>
      <c r="AG7" s="2"/>
      <c r="AH7" s="2"/>
      <c r="AI7" s="2"/>
      <c r="AJ7" s="2"/>
      <c r="AK7" s="2"/>
      <c r="AL7" s="2"/>
      <c r="AM7" s="4"/>
      <c r="AN7" s="2"/>
      <c r="AO7" s="2"/>
      <c r="AP7" s="2"/>
      <c r="AQ7" s="2"/>
      <c r="AR7" s="2"/>
      <c r="AS7" s="2"/>
      <c r="AT7" s="2"/>
      <c r="AU7" s="2"/>
      <c r="AV7" s="2"/>
      <c r="AW7" s="2"/>
      <c r="AX7" s="2"/>
      <c r="AY7" s="4"/>
    </row>
    <row r="8" spans="1:51" x14ac:dyDescent="0.35">
      <c r="A8" s="11" t="s">
        <v>18</v>
      </c>
      <c r="B8" s="3">
        <v>40</v>
      </c>
      <c r="C8" s="9" t="s">
        <v>17</v>
      </c>
      <c r="D8" s="2"/>
      <c r="E8" s="2"/>
      <c r="F8" s="2"/>
      <c r="G8" s="2"/>
      <c r="H8" s="2"/>
      <c r="I8" s="2"/>
      <c r="J8" s="2"/>
      <c r="K8" s="2"/>
      <c r="L8" s="2"/>
      <c r="M8" s="2"/>
      <c r="N8" s="2"/>
      <c r="O8" s="4"/>
      <c r="P8" s="2"/>
      <c r="Q8" s="2"/>
      <c r="R8" s="2"/>
      <c r="S8" s="2"/>
      <c r="T8" s="2"/>
      <c r="U8" s="2"/>
      <c r="V8" s="2"/>
      <c r="W8" s="2"/>
      <c r="X8" s="2"/>
      <c r="Y8" s="2"/>
      <c r="Z8" s="2"/>
      <c r="AA8" s="4"/>
      <c r="AB8" s="2"/>
      <c r="AC8" s="2"/>
      <c r="AD8" s="2"/>
      <c r="AE8" s="2"/>
      <c r="AF8" s="2"/>
      <c r="AG8" s="2"/>
      <c r="AH8" s="2"/>
      <c r="AI8" s="2"/>
      <c r="AJ8" s="2"/>
      <c r="AK8" s="2"/>
      <c r="AL8" s="2"/>
      <c r="AM8" s="4"/>
      <c r="AN8" s="2"/>
      <c r="AO8" s="2"/>
      <c r="AP8" s="2"/>
      <c r="AQ8" s="2"/>
      <c r="AR8" s="2"/>
      <c r="AS8" s="2"/>
      <c r="AT8" s="2"/>
      <c r="AU8" s="2"/>
      <c r="AV8" s="2"/>
      <c r="AW8" s="2"/>
      <c r="AX8" s="2"/>
      <c r="AY8" s="4"/>
    </row>
    <row r="9" spans="1:51" x14ac:dyDescent="0.35">
      <c r="A9" s="11" t="s">
        <v>43</v>
      </c>
      <c r="B9" s="3">
        <v>10</v>
      </c>
      <c r="C9" s="9" t="s">
        <v>17</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4"/>
      <c r="AO9" s="2"/>
      <c r="AP9" s="2"/>
      <c r="AQ9" s="2"/>
      <c r="AR9" s="2"/>
      <c r="AS9" s="2"/>
      <c r="AT9" s="2"/>
      <c r="AU9" s="2"/>
      <c r="AV9" s="2"/>
      <c r="AW9" s="2"/>
      <c r="AX9" s="2"/>
      <c r="AY9" s="2"/>
    </row>
    <row r="10" spans="1:51" x14ac:dyDescent="0.35">
      <c r="A10" s="60" t="s">
        <v>39</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row>
    <row r="11" spans="1:51" ht="24.5" x14ac:dyDescent="0.35">
      <c r="A11" s="11" t="s">
        <v>30</v>
      </c>
      <c r="B11" s="7">
        <v>48</v>
      </c>
      <c r="C11" s="8" t="s">
        <v>27</v>
      </c>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4"/>
      <c r="AS11" s="4"/>
      <c r="AT11" s="4"/>
      <c r="AU11" s="4"/>
      <c r="AV11" s="2"/>
      <c r="AW11" s="2"/>
      <c r="AX11" s="2"/>
      <c r="AY11" s="2"/>
    </row>
    <row r="12" spans="1:51" x14ac:dyDescent="0.35">
      <c r="A12" s="11" t="s">
        <v>32</v>
      </c>
      <c r="B12" s="7">
        <v>40</v>
      </c>
      <c r="C12" s="10" t="s">
        <v>33</v>
      </c>
      <c r="D12" s="2"/>
      <c r="E12" s="2"/>
      <c r="F12" s="2"/>
      <c r="G12" s="2"/>
      <c r="H12" s="2"/>
      <c r="I12" s="2"/>
      <c r="J12" s="2"/>
      <c r="K12" s="2"/>
      <c r="L12" s="2"/>
      <c r="M12" s="2"/>
      <c r="N12" s="2"/>
      <c r="O12" s="2"/>
      <c r="P12" s="2"/>
      <c r="Q12" s="2"/>
      <c r="R12" s="2"/>
      <c r="S12" s="2"/>
      <c r="T12" s="4"/>
      <c r="U12" s="4"/>
      <c r="V12" s="4"/>
      <c r="W12" s="4"/>
      <c r="X12" s="2"/>
      <c r="Y12" s="2"/>
      <c r="Z12" s="2"/>
      <c r="AA12" s="2"/>
      <c r="AB12" s="2"/>
      <c r="AC12" s="2"/>
      <c r="AD12" s="2"/>
      <c r="AE12" s="2"/>
      <c r="AF12" s="2"/>
      <c r="AG12" s="2"/>
      <c r="AH12" s="2"/>
      <c r="AI12" s="2"/>
      <c r="AJ12" s="2"/>
      <c r="AK12" s="2"/>
      <c r="AL12" s="2"/>
      <c r="AM12" s="2"/>
      <c r="AN12" s="2"/>
      <c r="AO12" s="2"/>
      <c r="AP12" s="2"/>
      <c r="AQ12" s="2"/>
      <c r="AR12" s="4"/>
      <c r="AS12" s="4"/>
      <c r="AT12" s="4"/>
      <c r="AU12" s="4"/>
      <c r="AV12" s="2"/>
      <c r="AW12" s="2"/>
      <c r="AX12" s="2"/>
      <c r="AY12" s="2"/>
    </row>
    <row r="13" spans="1:51" x14ac:dyDescent="0.35">
      <c r="A13" s="11" t="s">
        <v>50</v>
      </c>
      <c r="B13" s="7">
        <v>4</v>
      </c>
      <c r="C13" s="10" t="s">
        <v>49</v>
      </c>
      <c r="D13" s="2"/>
      <c r="E13" s="2"/>
      <c r="F13" s="2"/>
      <c r="G13" s="2"/>
      <c r="H13" s="2"/>
      <c r="I13" s="2"/>
      <c r="J13" s="2"/>
      <c r="K13" s="2"/>
      <c r="L13" s="4"/>
      <c r="M13" s="2"/>
      <c r="N13" s="2"/>
      <c r="O13" s="2"/>
      <c r="P13" s="2"/>
      <c r="Q13" s="2"/>
      <c r="R13" s="2"/>
      <c r="S13" s="2"/>
      <c r="T13" s="4"/>
      <c r="U13" s="4"/>
      <c r="V13" s="4"/>
      <c r="W13" s="4"/>
      <c r="X13" s="2"/>
      <c r="Y13" s="2"/>
      <c r="Z13" s="2"/>
      <c r="AA13" s="2"/>
      <c r="AB13" s="2"/>
      <c r="AC13" s="2"/>
      <c r="AD13" s="2"/>
      <c r="AE13" s="2"/>
      <c r="AF13" s="2"/>
      <c r="AG13" s="2"/>
      <c r="AH13" s="2"/>
      <c r="AI13" s="2"/>
      <c r="AJ13" s="2"/>
      <c r="AK13" s="2"/>
      <c r="AL13" s="2"/>
      <c r="AM13" s="2"/>
      <c r="AN13" s="2"/>
      <c r="AO13" s="2"/>
      <c r="AP13" s="2"/>
      <c r="AQ13" s="2"/>
      <c r="AR13" s="4"/>
      <c r="AS13" s="4"/>
      <c r="AT13" s="4"/>
      <c r="AU13" s="4"/>
      <c r="AV13" s="2"/>
      <c r="AW13" s="2"/>
      <c r="AX13" s="2"/>
      <c r="AY13" s="2"/>
    </row>
    <row r="14" spans="1:51" x14ac:dyDescent="0.35">
      <c r="A14" s="11" t="s">
        <v>51</v>
      </c>
      <c r="B14" s="7">
        <v>4</v>
      </c>
      <c r="C14" s="10" t="s">
        <v>49</v>
      </c>
      <c r="D14" s="2"/>
      <c r="E14" s="2"/>
      <c r="F14" s="2"/>
      <c r="G14" s="2"/>
      <c r="H14" s="2"/>
      <c r="I14" s="2"/>
      <c r="J14" s="2"/>
      <c r="K14" s="2"/>
      <c r="L14" s="2"/>
      <c r="M14" s="2"/>
      <c r="N14" s="2"/>
      <c r="O14" s="4"/>
      <c r="P14" s="2"/>
      <c r="Q14" s="2"/>
      <c r="R14" s="2"/>
      <c r="S14" s="2"/>
      <c r="T14" s="4"/>
      <c r="U14" s="4"/>
      <c r="V14" s="4"/>
      <c r="W14" s="4"/>
      <c r="X14" s="2"/>
      <c r="Y14" s="2"/>
      <c r="Z14" s="2"/>
      <c r="AA14" s="2"/>
      <c r="AB14" s="2"/>
      <c r="AC14" s="2"/>
      <c r="AD14" s="2"/>
      <c r="AE14" s="2"/>
      <c r="AF14" s="2"/>
      <c r="AG14" s="2"/>
      <c r="AH14" s="2"/>
      <c r="AI14" s="2"/>
      <c r="AJ14" s="2"/>
      <c r="AK14" s="2"/>
      <c r="AL14" s="2"/>
      <c r="AM14" s="2"/>
      <c r="AN14" s="2"/>
      <c r="AO14" s="2"/>
      <c r="AP14" s="2"/>
      <c r="AQ14" s="2"/>
      <c r="AR14" s="4"/>
      <c r="AS14" s="4"/>
      <c r="AT14" s="4"/>
      <c r="AU14" s="4"/>
      <c r="AV14" s="2"/>
      <c r="AW14" s="2"/>
      <c r="AX14" s="2"/>
      <c r="AY14" s="2"/>
    </row>
    <row r="15" spans="1:51" ht="24.5" x14ac:dyDescent="0.35">
      <c r="A15" s="11" t="s">
        <v>19</v>
      </c>
      <c r="B15" s="7">
        <v>2</v>
      </c>
      <c r="C15" s="8" t="s">
        <v>28</v>
      </c>
      <c r="D15" s="2"/>
      <c r="E15" s="2"/>
      <c r="F15" s="2"/>
      <c r="G15" s="2"/>
      <c r="H15" s="2"/>
      <c r="I15" s="2"/>
      <c r="J15" s="2"/>
      <c r="K15" s="2"/>
      <c r="L15" s="2"/>
      <c r="M15" s="2"/>
      <c r="N15" s="2"/>
      <c r="O15" s="2"/>
      <c r="P15" s="2"/>
      <c r="Q15" s="2"/>
      <c r="R15" s="2"/>
      <c r="S15" s="4"/>
      <c r="T15" s="2"/>
      <c r="U15" s="2"/>
      <c r="V15" s="2"/>
      <c r="W15" s="2"/>
      <c r="X15" s="2"/>
      <c r="Y15" s="2"/>
      <c r="Z15" s="2"/>
      <c r="AA15" s="2"/>
      <c r="AB15" s="2"/>
      <c r="AC15" s="2"/>
      <c r="AD15" s="2"/>
      <c r="AE15" s="2"/>
      <c r="AF15" s="2"/>
      <c r="AG15" s="2"/>
      <c r="AH15" s="2"/>
      <c r="AI15" s="4"/>
      <c r="AJ15" s="2"/>
      <c r="AK15" s="2"/>
      <c r="AL15" s="2"/>
      <c r="AM15" s="2"/>
      <c r="AN15" s="2"/>
      <c r="AO15" s="2"/>
      <c r="AP15" s="2"/>
      <c r="AQ15" s="2"/>
      <c r="AR15" s="2"/>
      <c r="AS15" s="2"/>
      <c r="AT15" s="2"/>
      <c r="AU15" s="2"/>
      <c r="AV15" s="2"/>
      <c r="AW15" s="2"/>
      <c r="AX15" s="4"/>
      <c r="AY15" s="2"/>
    </row>
    <row r="16" spans="1:51" ht="24.5" x14ac:dyDescent="0.35">
      <c r="A16" s="11" t="s">
        <v>34</v>
      </c>
      <c r="B16" s="7">
        <v>2</v>
      </c>
      <c r="C16" s="8" t="s">
        <v>28</v>
      </c>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4"/>
      <c r="AS16" s="4"/>
      <c r="AT16" s="4"/>
      <c r="AU16" s="4"/>
      <c r="AV16" s="2"/>
      <c r="AW16" s="2"/>
      <c r="AX16" s="2"/>
      <c r="AY16" s="2"/>
    </row>
    <row r="17" spans="1:51" ht="24.5" x14ac:dyDescent="0.35">
      <c r="A17" s="11" t="s">
        <v>20</v>
      </c>
      <c r="B17" s="7">
        <v>2</v>
      </c>
      <c r="C17" s="8" t="s">
        <v>28</v>
      </c>
      <c r="D17" s="2"/>
      <c r="E17" s="2"/>
      <c r="F17" s="2"/>
      <c r="G17" s="2"/>
      <c r="H17" s="2"/>
      <c r="I17" s="2"/>
      <c r="J17" s="2"/>
      <c r="K17" s="2"/>
      <c r="L17" s="2"/>
      <c r="M17" s="2"/>
      <c r="N17" s="2"/>
      <c r="O17" s="2"/>
      <c r="P17" s="2"/>
      <c r="Q17" s="2"/>
      <c r="R17" s="2"/>
      <c r="S17" s="2"/>
      <c r="T17" s="2"/>
      <c r="U17" s="2"/>
      <c r="V17" s="2"/>
      <c r="W17" s="2"/>
      <c r="X17" s="4"/>
      <c r="Y17" s="4"/>
      <c r="Z17" s="4"/>
      <c r="AA17" s="4"/>
      <c r="AB17" s="2"/>
      <c r="AC17" s="2"/>
      <c r="AD17" s="2"/>
      <c r="AE17" s="2"/>
      <c r="AF17" s="2"/>
      <c r="AG17" s="2"/>
      <c r="AH17" s="2"/>
      <c r="AI17" s="2"/>
      <c r="AJ17" s="2"/>
      <c r="AK17" s="2"/>
      <c r="AL17" s="2"/>
      <c r="AM17" s="2"/>
      <c r="AN17" s="2"/>
      <c r="AO17" s="2"/>
      <c r="AP17" s="2"/>
      <c r="AQ17" s="2"/>
      <c r="AR17" s="2"/>
      <c r="AS17" s="2"/>
      <c r="AT17" s="2"/>
      <c r="AU17" s="2"/>
      <c r="AV17" s="4"/>
      <c r="AW17" s="4"/>
      <c r="AX17" s="4"/>
      <c r="AY17" s="4"/>
    </row>
    <row r="18" spans="1:51" x14ac:dyDescent="0.35">
      <c r="A18" s="11" t="s">
        <v>36</v>
      </c>
      <c r="B18" s="7">
        <v>2</v>
      </c>
      <c r="C18" s="8" t="s">
        <v>37</v>
      </c>
      <c r="D18" s="2"/>
      <c r="E18" s="2"/>
      <c r="F18" s="2"/>
      <c r="G18" s="2"/>
      <c r="H18" s="4"/>
      <c r="I18" s="4"/>
      <c r="J18" s="4"/>
      <c r="K18" s="4"/>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4"/>
      <c r="AO18" s="4"/>
      <c r="AP18" s="4"/>
      <c r="AQ18" s="4"/>
      <c r="AR18" s="2"/>
      <c r="AS18" s="2"/>
      <c r="AT18" s="2"/>
      <c r="AU18" s="2"/>
      <c r="AV18" s="2"/>
      <c r="AW18" s="2"/>
      <c r="AX18" s="2"/>
      <c r="AY18" s="2"/>
    </row>
    <row r="19" spans="1:51" x14ac:dyDescent="0.35">
      <c r="A19" s="60" t="s">
        <v>24</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row>
    <row r="20" spans="1:51" ht="48.5" x14ac:dyDescent="0.35">
      <c r="A20" s="5" t="s">
        <v>21</v>
      </c>
      <c r="B20" s="7">
        <v>16</v>
      </c>
      <c r="C20" s="8" t="s">
        <v>29</v>
      </c>
      <c r="D20" s="2"/>
      <c r="E20" s="2"/>
      <c r="F20" s="2"/>
      <c r="G20" s="2"/>
      <c r="H20" s="2"/>
      <c r="I20" s="2"/>
      <c r="J20" s="2"/>
      <c r="K20" s="2"/>
      <c r="L20" s="2"/>
      <c r="M20" s="2"/>
      <c r="N20" s="2"/>
      <c r="O20" s="4"/>
      <c r="P20" s="2"/>
      <c r="Q20" s="2"/>
      <c r="R20" s="2"/>
      <c r="S20" s="2"/>
      <c r="T20" s="2"/>
      <c r="U20" s="2"/>
      <c r="V20" s="2"/>
      <c r="W20" s="2"/>
      <c r="X20" s="2"/>
      <c r="Y20" s="2"/>
      <c r="Z20" s="2"/>
      <c r="AA20" s="4"/>
      <c r="AB20" s="2"/>
      <c r="AC20" s="2"/>
      <c r="AD20" s="2"/>
      <c r="AE20" s="2"/>
      <c r="AF20" s="2"/>
      <c r="AG20" s="2"/>
      <c r="AH20" s="2"/>
      <c r="AI20" s="2"/>
      <c r="AJ20" s="2"/>
      <c r="AK20" s="2"/>
      <c r="AL20" s="2"/>
      <c r="AM20" s="4"/>
      <c r="AN20" s="2"/>
      <c r="AO20" s="2"/>
      <c r="AP20" s="2"/>
      <c r="AQ20" s="2"/>
      <c r="AR20" s="2"/>
      <c r="AS20" s="2"/>
      <c r="AT20" s="2"/>
      <c r="AU20" s="2"/>
      <c r="AV20" s="2"/>
      <c r="AW20" s="2"/>
      <c r="AX20" s="2"/>
      <c r="AY20" s="4"/>
    </row>
    <row r="21" spans="1:51" ht="48.5" x14ac:dyDescent="0.35">
      <c r="A21" s="5" t="s">
        <v>22</v>
      </c>
      <c r="B21" s="7">
        <v>16</v>
      </c>
      <c r="C21" s="8" t="s">
        <v>29</v>
      </c>
      <c r="D21" s="2"/>
      <c r="E21" s="2"/>
      <c r="F21" s="2"/>
      <c r="G21" s="2"/>
      <c r="H21" s="2"/>
      <c r="I21" s="2"/>
      <c r="J21" s="2"/>
      <c r="K21" s="2"/>
      <c r="L21" s="2"/>
      <c r="M21" s="2"/>
      <c r="N21" s="4"/>
      <c r="O21" s="2"/>
      <c r="P21" s="2"/>
      <c r="Q21" s="2"/>
      <c r="R21" s="2"/>
      <c r="S21" s="2"/>
      <c r="T21" s="2"/>
      <c r="U21" s="2"/>
      <c r="V21" s="2"/>
      <c r="W21" s="2"/>
      <c r="X21" s="2"/>
      <c r="Y21" s="2"/>
      <c r="Z21" s="4"/>
      <c r="AA21" s="2"/>
      <c r="AB21" s="2"/>
      <c r="AC21" s="2"/>
      <c r="AD21" s="2"/>
      <c r="AE21" s="2"/>
      <c r="AF21" s="2"/>
      <c r="AG21" s="2"/>
      <c r="AH21" s="2"/>
      <c r="AI21" s="2"/>
      <c r="AJ21" s="2"/>
      <c r="AK21" s="2"/>
      <c r="AL21" s="4"/>
      <c r="AM21" s="2"/>
      <c r="AN21" s="2"/>
      <c r="AO21" s="2"/>
      <c r="AP21" s="2"/>
      <c r="AQ21" s="2"/>
      <c r="AR21" s="2"/>
      <c r="AS21" s="2"/>
      <c r="AT21" s="2"/>
      <c r="AU21" s="2"/>
      <c r="AV21" s="2"/>
      <c r="AW21" s="2"/>
      <c r="AX21" s="4"/>
      <c r="AY21" s="2"/>
    </row>
    <row r="22" spans="1:51" ht="48.5" x14ac:dyDescent="0.35">
      <c r="A22" s="5" t="s">
        <v>23</v>
      </c>
      <c r="B22" s="7">
        <v>16</v>
      </c>
      <c r="C22" s="8" t="s">
        <v>29</v>
      </c>
      <c r="D22" s="2"/>
      <c r="E22" s="2"/>
      <c r="F22" s="2"/>
      <c r="G22" s="2"/>
      <c r="H22" s="2"/>
      <c r="I22" s="2"/>
      <c r="J22" s="2"/>
      <c r="K22" s="2"/>
      <c r="L22" s="2"/>
      <c r="M22" s="2"/>
      <c r="N22" s="4"/>
      <c r="O22" s="2"/>
      <c r="P22" s="2"/>
      <c r="Q22" s="2"/>
      <c r="R22" s="2"/>
      <c r="S22" s="2"/>
      <c r="T22" s="2"/>
      <c r="U22" s="2"/>
      <c r="V22" s="2"/>
      <c r="W22" s="2"/>
      <c r="X22" s="2"/>
      <c r="Y22" s="2"/>
      <c r="Z22" s="4"/>
      <c r="AA22" s="2"/>
      <c r="AB22" s="2"/>
      <c r="AC22" s="2"/>
      <c r="AD22" s="2"/>
      <c r="AE22" s="2"/>
      <c r="AF22" s="2"/>
      <c r="AG22" s="2"/>
      <c r="AH22" s="2"/>
      <c r="AI22" s="2"/>
      <c r="AJ22" s="2"/>
      <c r="AK22" s="2"/>
      <c r="AL22" s="4"/>
      <c r="AM22" s="2"/>
      <c r="AN22" s="2"/>
      <c r="AO22" s="2"/>
      <c r="AP22" s="2"/>
      <c r="AQ22" s="2"/>
      <c r="AR22" s="2"/>
      <c r="AS22" s="2"/>
      <c r="AT22" s="2"/>
      <c r="AU22" s="2"/>
      <c r="AV22" s="2"/>
      <c r="AW22" s="2"/>
      <c r="AX22" s="4"/>
      <c r="AY22" s="2"/>
    </row>
    <row r="23" spans="1:51" x14ac:dyDescent="0.35">
      <c r="A23" s="60" t="s">
        <v>25</v>
      </c>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row>
    <row r="24" spans="1:51" ht="29" x14ac:dyDescent="0.35">
      <c r="A24" s="12" t="s">
        <v>40</v>
      </c>
      <c r="B24" s="2"/>
      <c r="C24" s="7" t="s">
        <v>17</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4"/>
      <c r="AK24" s="4"/>
      <c r="AL24" s="4"/>
      <c r="AM24" s="4"/>
      <c r="AN24" s="4"/>
      <c r="AO24" s="4"/>
      <c r="AP24" s="4"/>
      <c r="AQ24" s="4"/>
      <c r="AR24" s="4"/>
      <c r="AS24" s="4"/>
      <c r="AT24" s="4"/>
      <c r="AU24" s="4"/>
      <c r="AV24" s="4"/>
      <c r="AW24" s="4"/>
      <c r="AX24" s="4"/>
      <c r="AY24" s="4"/>
    </row>
    <row r="25" spans="1:51" ht="29" x14ac:dyDescent="0.35">
      <c r="A25" s="12" t="s">
        <v>46</v>
      </c>
      <c r="B25" s="2"/>
      <c r="C25" s="7" t="s">
        <v>17</v>
      </c>
      <c r="D25" s="2"/>
      <c r="E25" s="2"/>
      <c r="F25" s="2"/>
      <c r="G25" s="2"/>
      <c r="H25" s="2"/>
      <c r="I25" s="2"/>
      <c r="J25" s="2"/>
      <c r="K25" s="2"/>
      <c r="L25" s="4"/>
      <c r="M25" s="4"/>
      <c r="N25" s="4"/>
      <c r="O25" s="4"/>
      <c r="P25" s="2"/>
      <c r="Q25" s="2"/>
      <c r="R25" s="2"/>
      <c r="S25" s="2"/>
      <c r="T25" s="2"/>
      <c r="U25" s="2"/>
      <c r="V25" s="2"/>
      <c r="W25" s="2"/>
      <c r="X25" s="2"/>
      <c r="Y25" s="2"/>
      <c r="Z25" s="2"/>
      <c r="AA25" s="2"/>
      <c r="AB25" s="2"/>
      <c r="AC25" s="2"/>
      <c r="AD25" s="2"/>
      <c r="AE25" s="2"/>
      <c r="AF25" s="2"/>
      <c r="AG25" s="2"/>
      <c r="AH25" s="2"/>
      <c r="AI25" s="2"/>
      <c r="AJ25" s="4"/>
      <c r="AK25" s="4"/>
      <c r="AL25" s="4"/>
      <c r="AM25" s="4"/>
      <c r="AN25" s="4"/>
      <c r="AO25" s="4"/>
      <c r="AP25" s="4"/>
      <c r="AQ25" s="4"/>
      <c r="AR25" s="4"/>
      <c r="AS25" s="4"/>
      <c r="AT25" s="4"/>
      <c r="AU25" s="4"/>
      <c r="AV25" s="4"/>
      <c r="AW25" s="4"/>
      <c r="AX25" s="4"/>
      <c r="AY25" s="4"/>
    </row>
    <row r="26" spans="1:51" ht="29" x14ac:dyDescent="0.35">
      <c r="A26" s="12" t="s">
        <v>47</v>
      </c>
      <c r="B26" s="2"/>
      <c r="C26" s="7" t="s">
        <v>17</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row>
    <row r="27" spans="1:51" x14ac:dyDescent="0.35">
      <c r="A27" s="12" t="s">
        <v>45</v>
      </c>
      <c r="B27" s="2"/>
      <c r="C27" s="7" t="s">
        <v>17</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row>
    <row r="28" spans="1:51" ht="29" x14ac:dyDescent="0.35">
      <c r="A28" s="12" t="s">
        <v>48</v>
      </c>
      <c r="B28" s="2"/>
      <c r="C28" s="7" t="s">
        <v>17</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row>
    <row r="29" spans="1:51" x14ac:dyDescent="0.35">
      <c r="A29" s="60" t="s">
        <v>26</v>
      </c>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row>
    <row r="30" spans="1:51" ht="36.5" x14ac:dyDescent="0.35">
      <c r="A30" s="6" t="s">
        <v>35</v>
      </c>
      <c r="B30" s="7">
        <v>1</v>
      </c>
      <c r="C30" s="8" t="s">
        <v>38</v>
      </c>
      <c r="D30" s="2"/>
      <c r="E30" s="2"/>
      <c r="F30" s="2"/>
      <c r="G30" s="2"/>
      <c r="H30" s="2"/>
      <c r="I30" s="2"/>
      <c r="J30" s="2"/>
      <c r="K30" s="2"/>
      <c r="L30" s="4"/>
      <c r="M30" s="4"/>
      <c r="N30" s="4"/>
      <c r="O30" s="4"/>
      <c r="P30" s="2"/>
      <c r="Q30" s="2"/>
      <c r="R30" s="2"/>
      <c r="S30" s="4"/>
      <c r="T30" s="2"/>
      <c r="U30" s="2"/>
      <c r="V30" s="2"/>
      <c r="W30" s="2"/>
      <c r="X30" s="2"/>
      <c r="Y30" s="2"/>
      <c r="Z30" s="2"/>
      <c r="AA30" s="2"/>
      <c r="AB30" s="2"/>
      <c r="AC30" s="2"/>
      <c r="AD30" s="2"/>
      <c r="AE30" s="2"/>
      <c r="AF30" s="2"/>
      <c r="AG30" s="2"/>
      <c r="AH30" s="2"/>
      <c r="AI30" s="4"/>
      <c r="AJ30" s="2"/>
      <c r="AK30" s="2"/>
      <c r="AL30" s="2"/>
      <c r="AM30" s="2"/>
      <c r="AN30" s="2"/>
      <c r="AO30" s="2"/>
      <c r="AP30" s="2"/>
      <c r="AQ30" s="2"/>
      <c r="AR30" s="2"/>
      <c r="AS30" s="2"/>
      <c r="AT30" s="2"/>
      <c r="AU30" s="2"/>
      <c r="AV30" s="2"/>
      <c r="AW30" s="2"/>
      <c r="AX30" s="4"/>
      <c r="AY30" s="2"/>
    </row>
    <row r="31" spans="1:51" x14ac:dyDescent="0.35">
      <c r="A31" s="2" t="s">
        <v>41</v>
      </c>
      <c r="B31" s="3">
        <v>4</v>
      </c>
      <c r="C31" s="3" t="s">
        <v>42</v>
      </c>
      <c r="D31" s="2"/>
      <c r="E31" s="2"/>
      <c r="F31" s="2"/>
      <c r="G31" s="2"/>
      <c r="H31" s="2"/>
      <c r="I31" s="2"/>
      <c r="J31" s="2"/>
      <c r="K31" s="2"/>
      <c r="L31" s="2"/>
      <c r="M31" s="2"/>
      <c r="N31" s="2"/>
      <c r="O31" s="2"/>
      <c r="P31" s="2"/>
      <c r="Q31" s="2"/>
      <c r="R31" s="2"/>
      <c r="S31" s="2"/>
      <c r="T31" s="4"/>
      <c r="U31" s="4"/>
      <c r="V31" s="4"/>
      <c r="W31" s="4"/>
      <c r="X31" s="2"/>
      <c r="Y31" s="2"/>
      <c r="Z31" s="2"/>
      <c r="AA31" s="2"/>
      <c r="AB31" s="2"/>
      <c r="AC31" s="2"/>
      <c r="AD31" s="2"/>
      <c r="AE31" s="2"/>
      <c r="AF31" s="2"/>
      <c r="AG31" s="2"/>
      <c r="AH31" s="2"/>
      <c r="AI31" s="2"/>
      <c r="AJ31" s="2"/>
      <c r="AK31" s="2"/>
      <c r="AL31" s="2"/>
      <c r="AM31" s="2"/>
      <c r="AN31" s="2"/>
      <c r="AO31" s="4"/>
      <c r="AP31" s="4"/>
      <c r="AQ31" s="4"/>
      <c r="AR31" s="4"/>
      <c r="AS31" s="2"/>
      <c r="AT31" s="2"/>
      <c r="AU31" s="2"/>
      <c r="AV31" s="2"/>
      <c r="AW31" s="2"/>
      <c r="AX31" s="2"/>
      <c r="AY31" s="2"/>
    </row>
  </sheetData>
  <mergeCells count="22">
    <mergeCell ref="A1:AY2"/>
    <mergeCell ref="A3:A4"/>
    <mergeCell ref="B3:B4"/>
    <mergeCell ref="C3:C4"/>
    <mergeCell ref="D3:G3"/>
    <mergeCell ref="H3:K3"/>
    <mergeCell ref="A10:AY10"/>
    <mergeCell ref="A19:AY19"/>
    <mergeCell ref="A23:AY23"/>
    <mergeCell ref="A29:AY29"/>
    <mergeCell ref="AJ3:AM3"/>
    <mergeCell ref="AN3:AQ3"/>
    <mergeCell ref="AR3:AU3"/>
    <mergeCell ref="AV3:AY3"/>
    <mergeCell ref="A5:AY5"/>
    <mergeCell ref="D6:O6"/>
    <mergeCell ref="L3:O3"/>
    <mergeCell ref="P3:S3"/>
    <mergeCell ref="T3:W3"/>
    <mergeCell ref="X3:AA3"/>
    <mergeCell ref="AB3:AE3"/>
    <mergeCell ref="AF3:AI3"/>
  </mergeCells>
  <pageMargins left="0.25" right="0.25" top="0.75" bottom="0.75" header="0.3" footer="0.3"/>
  <pageSetup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5:AD63"/>
  <sheetViews>
    <sheetView showGridLines="0" tabSelected="1" view="pageBreakPreview" topLeftCell="A4" zoomScale="70" zoomScaleNormal="70" zoomScaleSheetLayoutView="70" workbookViewId="0">
      <pane ySplit="8" topLeftCell="A12" activePane="bottomLeft" state="frozen"/>
      <selection activeCell="A4" sqref="A4"/>
      <selection pane="bottomLeft" activeCell="A12" sqref="A12"/>
    </sheetView>
  </sheetViews>
  <sheetFormatPr baseColWidth="10" defaultColWidth="11.453125" defaultRowHeight="14" x14ac:dyDescent="0.35"/>
  <cols>
    <col min="1" max="1" width="39.26953125" style="13" customWidth="1"/>
    <col min="2" max="2" width="27" style="13" customWidth="1"/>
    <col min="3" max="3" width="17.453125" style="13" customWidth="1"/>
    <col min="4" max="4" width="17" style="13" hidden="1" customWidth="1"/>
    <col min="5" max="5" width="14.1796875" style="13" hidden="1" customWidth="1"/>
    <col min="6" max="6" width="17.54296875" style="13" hidden="1" customWidth="1"/>
    <col min="7" max="7" width="88.453125" style="13" hidden="1" customWidth="1"/>
    <col min="8" max="8" width="17" style="13" hidden="1" customWidth="1"/>
    <col min="9" max="9" width="14.1796875" style="13" hidden="1" customWidth="1"/>
    <col min="10" max="10" width="16.1796875" style="13" hidden="1" customWidth="1"/>
    <col min="11" max="11" width="93.7265625" style="13" hidden="1" customWidth="1"/>
    <col min="12" max="12" width="16.7265625" style="42" customWidth="1"/>
    <col min="13" max="13" width="14.1796875" style="42" customWidth="1"/>
    <col min="14" max="14" width="16.1796875" style="42" customWidth="1"/>
    <col min="15" max="15" width="89.453125" style="13" customWidth="1"/>
    <col min="16" max="16" width="17" style="42" bestFit="1" customWidth="1"/>
    <col min="17" max="17" width="14.1796875" style="42" bestFit="1" customWidth="1"/>
    <col min="18" max="18" width="16.1796875" style="42" bestFit="1" customWidth="1"/>
    <col min="19" max="19" width="18.7265625" style="42" bestFit="1" customWidth="1"/>
    <col min="20" max="22" width="15.81640625" style="42" customWidth="1"/>
    <col min="23" max="23" width="3.7265625" style="13" customWidth="1"/>
    <col min="24" max="24" width="11.1796875" style="13" bestFit="1" customWidth="1"/>
    <col min="25" max="31" width="3.7265625" style="13" customWidth="1"/>
    <col min="32" max="16384" width="11.453125" style="13"/>
  </cols>
  <sheetData>
    <row r="5" spans="1:24" ht="18.75" customHeight="1" x14ac:dyDescent="0.35">
      <c r="A5" s="94" t="s">
        <v>114</v>
      </c>
      <c r="B5" s="95"/>
      <c r="C5" s="95"/>
      <c r="D5" s="95"/>
      <c r="E5" s="95"/>
      <c r="F5" s="95"/>
      <c r="G5" s="95"/>
      <c r="H5" s="95"/>
      <c r="I5" s="95"/>
      <c r="J5" s="95"/>
      <c r="K5" s="95"/>
      <c r="L5" s="95"/>
      <c r="M5" s="95"/>
      <c r="N5" s="95"/>
      <c r="O5" s="95"/>
      <c r="P5" s="95"/>
      <c r="Q5" s="95"/>
      <c r="R5" s="95"/>
      <c r="S5" s="95"/>
      <c r="T5" s="95"/>
      <c r="U5" s="95"/>
      <c r="V5" s="95"/>
    </row>
    <row r="6" spans="1:24" ht="18.75" customHeight="1" x14ac:dyDescent="0.35">
      <c r="A6" s="14"/>
      <c r="B6" s="15"/>
      <c r="C6" s="16"/>
      <c r="D6" s="15"/>
      <c r="E6" s="15"/>
      <c r="F6" s="15"/>
      <c r="G6" s="15"/>
      <c r="H6" s="15"/>
      <c r="I6" s="15"/>
      <c r="J6" s="15"/>
      <c r="K6" s="15"/>
      <c r="L6" s="16"/>
      <c r="M6" s="16"/>
      <c r="N6" s="16"/>
      <c r="O6" s="15"/>
      <c r="P6" s="16"/>
      <c r="Q6" s="16"/>
      <c r="R6" s="16"/>
      <c r="S6" s="16"/>
      <c r="T6" s="16"/>
      <c r="U6" s="16"/>
      <c r="V6" s="16"/>
    </row>
    <row r="7" spans="1:24" ht="18.75" customHeight="1" thickBot="1" x14ac:dyDescent="0.4">
      <c r="A7" s="14"/>
      <c r="B7" s="15"/>
      <c r="C7" s="16"/>
      <c r="D7" s="15"/>
      <c r="E7" s="15"/>
      <c r="F7" s="15"/>
      <c r="G7" s="15"/>
      <c r="H7" s="15"/>
      <c r="I7" s="15"/>
      <c r="J7" s="15"/>
      <c r="K7" s="15"/>
      <c r="L7" s="16"/>
      <c r="M7" s="16"/>
      <c r="N7" s="16"/>
      <c r="O7" s="15"/>
      <c r="P7" s="16"/>
      <c r="Q7" s="16"/>
      <c r="R7" s="16"/>
      <c r="S7" s="16"/>
      <c r="T7" s="16"/>
      <c r="U7" s="16"/>
      <c r="V7" s="16"/>
    </row>
    <row r="8" spans="1:24" ht="19.5" customHeight="1" thickBot="1" x14ac:dyDescent="0.4">
      <c r="A8" s="107" t="s">
        <v>0</v>
      </c>
      <c r="B8" s="72" t="s">
        <v>60</v>
      </c>
      <c r="C8" s="75" t="s">
        <v>52</v>
      </c>
      <c r="D8" s="78" t="s">
        <v>67</v>
      </c>
      <c r="E8" s="79"/>
      <c r="F8" s="79"/>
      <c r="G8" s="79"/>
      <c r="H8" s="79"/>
      <c r="I8" s="79"/>
      <c r="J8" s="79"/>
      <c r="K8" s="79"/>
      <c r="L8" s="79"/>
      <c r="M8" s="79"/>
      <c r="N8" s="79"/>
      <c r="O8" s="79"/>
      <c r="P8" s="79"/>
      <c r="Q8" s="79"/>
      <c r="R8" s="79"/>
      <c r="S8" s="79"/>
      <c r="T8" s="79"/>
      <c r="U8" s="79"/>
      <c r="V8" s="80"/>
    </row>
    <row r="9" spans="1:24" ht="19.5" customHeight="1" x14ac:dyDescent="0.35">
      <c r="A9" s="108"/>
      <c r="B9" s="73"/>
      <c r="C9" s="76"/>
      <c r="D9" s="104" t="s">
        <v>55</v>
      </c>
      <c r="E9" s="105"/>
      <c r="F9" s="105"/>
      <c r="G9" s="106"/>
      <c r="H9" s="104" t="s">
        <v>56</v>
      </c>
      <c r="I9" s="105"/>
      <c r="J9" s="105"/>
      <c r="K9" s="106"/>
      <c r="L9" s="104" t="s">
        <v>57</v>
      </c>
      <c r="M9" s="105"/>
      <c r="N9" s="105"/>
      <c r="O9" s="106"/>
      <c r="P9" s="104" t="s">
        <v>58</v>
      </c>
      <c r="Q9" s="105"/>
      <c r="R9" s="105"/>
      <c r="S9" s="106"/>
      <c r="T9" s="101" t="s">
        <v>59</v>
      </c>
      <c r="U9" s="102"/>
      <c r="V9" s="103"/>
    </row>
    <row r="10" spans="1:24" s="19" customFormat="1" ht="24.75" customHeight="1" thickBot="1" x14ac:dyDescent="0.4">
      <c r="A10" s="109"/>
      <c r="B10" s="74"/>
      <c r="C10" s="77"/>
      <c r="D10" s="43" t="s">
        <v>53</v>
      </c>
      <c r="E10" s="44" t="s">
        <v>54</v>
      </c>
      <c r="F10" s="44" t="s">
        <v>65</v>
      </c>
      <c r="G10" s="52" t="s">
        <v>61</v>
      </c>
      <c r="H10" s="43" t="s">
        <v>53</v>
      </c>
      <c r="I10" s="44" t="s">
        <v>54</v>
      </c>
      <c r="J10" s="44" t="s">
        <v>65</v>
      </c>
      <c r="K10" s="52" t="s">
        <v>61</v>
      </c>
      <c r="L10" s="43" t="s">
        <v>53</v>
      </c>
      <c r="M10" s="44" t="s">
        <v>54</v>
      </c>
      <c r="N10" s="44" t="s">
        <v>65</v>
      </c>
      <c r="O10" s="52" t="s">
        <v>61</v>
      </c>
      <c r="P10" s="43" t="s">
        <v>53</v>
      </c>
      <c r="Q10" s="44" t="s">
        <v>54</v>
      </c>
      <c r="R10" s="44" t="s">
        <v>65</v>
      </c>
      <c r="S10" s="52" t="s">
        <v>61</v>
      </c>
      <c r="T10" s="53" t="s">
        <v>53</v>
      </c>
      <c r="U10" s="17" t="s">
        <v>54</v>
      </c>
      <c r="V10" s="18" t="s">
        <v>65</v>
      </c>
    </row>
    <row r="11" spans="1:24" ht="19.5" customHeight="1" thickBot="1" x14ac:dyDescent="0.4">
      <c r="A11" s="69" t="s">
        <v>90</v>
      </c>
      <c r="B11" s="70"/>
      <c r="C11" s="70"/>
      <c r="D11" s="70"/>
      <c r="E11" s="70"/>
      <c r="F11" s="70"/>
      <c r="G11" s="70"/>
      <c r="H11" s="70"/>
      <c r="I11" s="70"/>
      <c r="J11" s="70"/>
      <c r="K11" s="70"/>
      <c r="L11" s="70"/>
      <c r="M11" s="70"/>
      <c r="N11" s="70"/>
      <c r="O11" s="70"/>
      <c r="P11" s="70"/>
      <c r="Q11" s="70"/>
      <c r="R11" s="70"/>
      <c r="S11" s="70"/>
      <c r="T11" s="70"/>
      <c r="U11" s="70"/>
      <c r="V11" s="71"/>
    </row>
    <row r="12" spans="1:24" ht="168" x14ac:dyDescent="0.35">
      <c r="A12" s="20" t="s">
        <v>68</v>
      </c>
      <c r="B12" s="21" t="s">
        <v>72</v>
      </c>
      <c r="C12" s="81">
        <v>18</v>
      </c>
      <c r="D12" s="22">
        <v>8.3000000000000001E-3</v>
      </c>
      <c r="E12" s="22">
        <v>8.3000000000000001E-3</v>
      </c>
      <c r="F12" s="22">
        <f t="shared" ref="F12:F15" si="0">+IFERROR(E12/D12,"")</f>
        <v>1</v>
      </c>
      <c r="G12" s="45" t="s">
        <v>115</v>
      </c>
      <c r="H12" s="22">
        <v>1.67E-2</v>
      </c>
      <c r="I12" s="22">
        <v>1.67E-2</v>
      </c>
      <c r="J12" s="22">
        <f t="shared" ref="J12:J15" si="1">+IFERROR(I12/H12,"")</f>
        <v>1</v>
      </c>
      <c r="K12" s="57" t="s">
        <v>149</v>
      </c>
      <c r="L12" s="110">
        <v>8.3000000000000001E-3</v>
      </c>
      <c r="M12" s="110">
        <v>8.3000000000000001E-3</v>
      </c>
      <c r="N12" s="110">
        <f t="shared" ref="N12:N15" si="2">+IFERROR(M12/L12,"")</f>
        <v>1</v>
      </c>
      <c r="O12" s="45" t="s">
        <v>163</v>
      </c>
      <c r="P12" s="110">
        <v>1.67E-2</v>
      </c>
      <c r="Q12" s="110"/>
      <c r="R12" s="110">
        <f t="shared" ref="R12:R15" si="3">+IFERROR(Q12/P12,"")</f>
        <v>0</v>
      </c>
      <c r="S12" s="110"/>
      <c r="T12" s="119">
        <f t="shared" ref="T12:U15" si="4">+P12+L12+H12+D12</f>
        <v>0.05</v>
      </c>
      <c r="U12" s="119">
        <f t="shared" si="4"/>
        <v>3.3300000000000003E-2</v>
      </c>
      <c r="V12" s="119">
        <f t="shared" ref="V12:V15" si="5">+IFERROR(U12/T12,"")</f>
        <v>0.66600000000000004</v>
      </c>
      <c r="X12" s="59"/>
    </row>
    <row r="13" spans="1:24" ht="294" x14ac:dyDescent="0.35">
      <c r="A13" s="23" t="s">
        <v>69</v>
      </c>
      <c r="B13" s="24" t="s">
        <v>72</v>
      </c>
      <c r="C13" s="81"/>
      <c r="D13" s="25">
        <v>0.01</v>
      </c>
      <c r="E13" s="25">
        <v>0.01</v>
      </c>
      <c r="F13" s="25">
        <f t="shared" si="0"/>
        <v>1</v>
      </c>
      <c r="G13" s="46" t="s">
        <v>126</v>
      </c>
      <c r="H13" s="25">
        <v>0.01</v>
      </c>
      <c r="I13" s="25">
        <v>0.01</v>
      </c>
      <c r="J13" s="25">
        <f t="shared" si="1"/>
        <v>1</v>
      </c>
      <c r="K13" s="55" t="s">
        <v>140</v>
      </c>
      <c r="L13" s="111">
        <v>0.02</v>
      </c>
      <c r="M13" s="111">
        <v>0.02</v>
      </c>
      <c r="N13" s="111">
        <f t="shared" si="2"/>
        <v>1</v>
      </c>
      <c r="O13" s="46" t="s">
        <v>164</v>
      </c>
      <c r="P13" s="111">
        <v>0.01</v>
      </c>
      <c r="Q13" s="111"/>
      <c r="R13" s="111">
        <f t="shared" si="3"/>
        <v>0</v>
      </c>
      <c r="S13" s="111"/>
      <c r="T13" s="120">
        <f t="shared" si="4"/>
        <v>0.05</v>
      </c>
      <c r="U13" s="120">
        <f t="shared" si="4"/>
        <v>0.04</v>
      </c>
      <c r="V13" s="120">
        <f t="shared" si="5"/>
        <v>0.79999999999999993</v>
      </c>
    </row>
    <row r="14" spans="1:24" ht="168" x14ac:dyDescent="0.35">
      <c r="A14" s="26" t="s">
        <v>70</v>
      </c>
      <c r="B14" s="24" t="s">
        <v>72</v>
      </c>
      <c r="C14" s="81"/>
      <c r="D14" s="25">
        <v>2.5000000000000001E-2</v>
      </c>
      <c r="E14" s="25">
        <v>2.5000000000000001E-2</v>
      </c>
      <c r="F14" s="25">
        <f t="shared" ref="F14" si="6">+IFERROR(E14/D14,"")</f>
        <v>1</v>
      </c>
      <c r="G14" s="46" t="s">
        <v>125</v>
      </c>
      <c r="H14" s="25"/>
      <c r="I14" s="25"/>
      <c r="J14" s="25" t="str">
        <f t="shared" si="1"/>
        <v/>
      </c>
      <c r="K14" s="25"/>
      <c r="L14" s="111">
        <v>2.5000000000000001E-2</v>
      </c>
      <c r="M14" s="111">
        <v>2.5000000000000001E-2</v>
      </c>
      <c r="N14" s="111">
        <f t="shared" si="2"/>
        <v>1</v>
      </c>
      <c r="O14" s="46" t="s">
        <v>165</v>
      </c>
      <c r="P14" s="111"/>
      <c r="Q14" s="111"/>
      <c r="R14" s="111" t="str">
        <f t="shared" si="3"/>
        <v/>
      </c>
      <c r="S14" s="111"/>
      <c r="T14" s="120">
        <f t="shared" si="4"/>
        <v>0.05</v>
      </c>
      <c r="U14" s="120">
        <f t="shared" si="4"/>
        <v>0.05</v>
      </c>
      <c r="V14" s="120">
        <f t="shared" si="5"/>
        <v>1</v>
      </c>
    </row>
    <row r="15" spans="1:24" ht="280.5" thickBot="1" x14ac:dyDescent="0.4">
      <c r="A15" s="26" t="s">
        <v>71</v>
      </c>
      <c r="B15" s="27" t="s">
        <v>72</v>
      </c>
      <c r="C15" s="81"/>
      <c r="D15" s="28">
        <v>0.01</v>
      </c>
      <c r="E15" s="28">
        <v>0.01</v>
      </c>
      <c r="F15" s="28">
        <f t="shared" si="0"/>
        <v>1</v>
      </c>
      <c r="G15" s="54" t="s">
        <v>127</v>
      </c>
      <c r="H15" s="28">
        <v>0.01</v>
      </c>
      <c r="I15" s="28">
        <v>0.01</v>
      </c>
      <c r="J15" s="28">
        <f t="shared" si="1"/>
        <v>1</v>
      </c>
      <c r="K15" s="56" t="s">
        <v>141</v>
      </c>
      <c r="L15" s="112">
        <v>0.02</v>
      </c>
      <c r="M15" s="112">
        <v>0.02</v>
      </c>
      <c r="N15" s="112">
        <f t="shared" si="2"/>
        <v>1</v>
      </c>
      <c r="O15" s="54" t="s">
        <v>166</v>
      </c>
      <c r="P15" s="112">
        <v>0.01</v>
      </c>
      <c r="Q15" s="112"/>
      <c r="R15" s="112">
        <f t="shared" si="3"/>
        <v>0</v>
      </c>
      <c r="S15" s="112"/>
      <c r="T15" s="121">
        <f t="shared" si="4"/>
        <v>0.05</v>
      </c>
      <c r="U15" s="121">
        <f t="shared" si="4"/>
        <v>0.04</v>
      </c>
      <c r="V15" s="121">
        <f t="shared" si="5"/>
        <v>0.79999999999999993</v>
      </c>
    </row>
    <row r="16" spans="1:24" ht="14.5" thickBot="1" x14ac:dyDescent="0.4">
      <c r="A16" s="69" t="s">
        <v>78</v>
      </c>
      <c r="B16" s="70"/>
      <c r="C16" s="70"/>
      <c r="D16" s="70"/>
      <c r="E16" s="70"/>
      <c r="F16" s="70"/>
      <c r="G16" s="70"/>
      <c r="H16" s="70"/>
      <c r="I16" s="70"/>
      <c r="J16" s="70"/>
      <c r="K16" s="70"/>
      <c r="L16" s="70"/>
      <c r="M16" s="70"/>
      <c r="N16" s="70"/>
      <c r="O16" s="70"/>
      <c r="P16" s="70"/>
      <c r="Q16" s="70"/>
      <c r="R16" s="70"/>
      <c r="S16" s="70"/>
      <c r="T16" s="70"/>
      <c r="U16" s="70"/>
      <c r="V16" s="71"/>
    </row>
    <row r="17" spans="1:30" ht="210" x14ac:dyDescent="0.35">
      <c r="A17" s="20" t="s">
        <v>73</v>
      </c>
      <c r="B17" s="21" t="s">
        <v>72</v>
      </c>
      <c r="C17" s="66">
        <v>19</v>
      </c>
      <c r="D17" s="22">
        <v>6.7000000000000002E-3</v>
      </c>
      <c r="E17" s="22">
        <v>6.7000000000000002E-3</v>
      </c>
      <c r="F17" s="22">
        <f t="shared" ref="F17:F21" si="7">+IFERROR(E17/D17,"")</f>
        <v>1</v>
      </c>
      <c r="G17" s="45" t="s">
        <v>128</v>
      </c>
      <c r="H17" s="22">
        <v>1.3299999999999999E-2</v>
      </c>
      <c r="I17" s="22">
        <v>1.3299999999999999E-2</v>
      </c>
      <c r="J17" s="22">
        <f t="shared" ref="J17:J21" si="8">+IFERROR(I17/H17,"")</f>
        <v>1</v>
      </c>
      <c r="K17" s="57" t="s">
        <v>150</v>
      </c>
      <c r="L17" s="110">
        <v>6.7000000000000002E-3</v>
      </c>
      <c r="M17" s="110">
        <v>6.7000000000000002E-3</v>
      </c>
      <c r="N17" s="110">
        <f t="shared" ref="N17:N21" si="9">+IFERROR(M17/L17,"")</f>
        <v>1</v>
      </c>
      <c r="O17" s="45" t="s">
        <v>167</v>
      </c>
      <c r="P17" s="110">
        <v>1.3299999999999999E-2</v>
      </c>
      <c r="Q17" s="110"/>
      <c r="R17" s="110">
        <f t="shared" ref="R17:R21" si="10">+IFERROR(Q17/P17,"")</f>
        <v>0</v>
      </c>
      <c r="S17" s="110"/>
      <c r="T17" s="119">
        <f t="shared" ref="T17:U21" si="11">+P17+L17+H17+D17</f>
        <v>3.9999999999999994E-2</v>
      </c>
      <c r="U17" s="119">
        <f t="shared" si="11"/>
        <v>2.6700000000000002E-2</v>
      </c>
      <c r="V17" s="119">
        <f t="shared" ref="V17:V21" si="12">+IFERROR(U17/T17,"")</f>
        <v>0.66750000000000009</v>
      </c>
    </row>
    <row r="18" spans="1:30" ht="303.75" customHeight="1" x14ac:dyDescent="0.35">
      <c r="A18" s="23" t="s">
        <v>74</v>
      </c>
      <c r="B18" s="24" t="s">
        <v>72</v>
      </c>
      <c r="C18" s="67"/>
      <c r="D18" s="25">
        <v>8.0000000000000002E-3</v>
      </c>
      <c r="E18" s="25">
        <v>8.0000000000000002E-3</v>
      </c>
      <c r="F18" s="25">
        <f t="shared" si="7"/>
        <v>1</v>
      </c>
      <c r="G18" s="45" t="s">
        <v>129</v>
      </c>
      <c r="H18" s="25">
        <v>8.0000000000000002E-3</v>
      </c>
      <c r="I18" s="25">
        <v>8.0000000000000002E-3</v>
      </c>
      <c r="J18" s="25">
        <f t="shared" si="8"/>
        <v>1</v>
      </c>
      <c r="K18" s="55" t="s">
        <v>142</v>
      </c>
      <c r="L18" s="111">
        <v>1.6E-2</v>
      </c>
      <c r="M18" s="111">
        <v>1.6E-2</v>
      </c>
      <c r="N18" s="111">
        <f t="shared" si="9"/>
        <v>1</v>
      </c>
      <c r="O18" s="46" t="s">
        <v>182</v>
      </c>
      <c r="P18" s="111">
        <v>8.0000000000000002E-3</v>
      </c>
      <c r="Q18" s="111"/>
      <c r="R18" s="111">
        <f t="shared" si="10"/>
        <v>0</v>
      </c>
      <c r="S18" s="111"/>
      <c r="T18" s="120">
        <f t="shared" si="11"/>
        <v>0.04</v>
      </c>
      <c r="U18" s="120">
        <f t="shared" si="11"/>
        <v>3.2000000000000001E-2</v>
      </c>
      <c r="V18" s="120">
        <f t="shared" si="12"/>
        <v>0.8</v>
      </c>
    </row>
    <row r="19" spans="1:30" ht="112" x14ac:dyDescent="0.35">
      <c r="A19" s="23" t="s">
        <v>75</v>
      </c>
      <c r="B19" s="24" t="s">
        <v>72</v>
      </c>
      <c r="C19" s="67"/>
      <c r="D19" s="25"/>
      <c r="E19" s="25"/>
      <c r="F19" s="25" t="str">
        <f t="shared" si="7"/>
        <v/>
      </c>
      <c r="G19" s="25"/>
      <c r="H19" s="25">
        <v>0.02</v>
      </c>
      <c r="I19" s="25">
        <v>0.02</v>
      </c>
      <c r="J19" s="25">
        <f t="shared" si="8"/>
        <v>1</v>
      </c>
      <c r="K19" s="55" t="s">
        <v>143</v>
      </c>
      <c r="L19" s="111"/>
      <c r="M19" s="111"/>
      <c r="N19" s="111" t="str">
        <f t="shared" si="9"/>
        <v/>
      </c>
      <c r="O19" s="25"/>
      <c r="P19" s="111">
        <v>0.02</v>
      </c>
      <c r="Q19" s="111"/>
      <c r="R19" s="111">
        <f t="shared" si="10"/>
        <v>0</v>
      </c>
      <c r="S19" s="111"/>
      <c r="T19" s="120">
        <f t="shared" si="11"/>
        <v>0.04</v>
      </c>
      <c r="U19" s="120">
        <f t="shared" si="11"/>
        <v>0.02</v>
      </c>
      <c r="V19" s="120">
        <f t="shared" si="12"/>
        <v>0.5</v>
      </c>
    </row>
    <row r="20" spans="1:30" ht="303" customHeight="1" x14ac:dyDescent="0.35">
      <c r="A20" s="23" t="s">
        <v>76</v>
      </c>
      <c r="B20" s="24" t="s">
        <v>72</v>
      </c>
      <c r="C20" s="67"/>
      <c r="D20" s="25">
        <v>8.0000000000000002E-3</v>
      </c>
      <c r="E20" s="25">
        <v>8.0000000000000002E-3</v>
      </c>
      <c r="F20" s="25">
        <f t="shared" si="7"/>
        <v>1</v>
      </c>
      <c r="G20" s="45" t="s">
        <v>130</v>
      </c>
      <c r="H20" s="25">
        <v>8.0000000000000002E-3</v>
      </c>
      <c r="I20" s="25">
        <v>8.0000000000000002E-3</v>
      </c>
      <c r="J20" s="25">
        <f t="shared" si="8"/>
        <v>1</v>
      </c>
      <c r="K20" s="55" t="s">
        <v>144</v>
      </c>
      <c r="L20" s="111">
        <v>1.6E-2</v>
      </c>
      <c r="M20" s="111">
        <v>1.6E-2</v>
      </c>
      <c r="N20" s="111">
        <f t="shared" si="9"/>
        <v>1</v>
      </c>
      <c r="O20" s="46" t="s">
        <v>175</v>
      </c>
      <c r="P20" s="111">
        <v>8.0000000000000002E-3</v>
      </c>
      <c r="Q20" s="111"/>
      <c r="R20" s="111">
        <f t="shared" si="10"/>
        <v>0</v>
      </c>
      <c r="S20" s="111"/>
      <c r="T20" s="120">
        <f t="shared" si="11"/>
        <v>0.04</v>
      </c>
      <c r="U20" s="120">
        <f t="shared" si="11"/>
        <v>3.2000000000000001E-2</v>
      </c>
      <c r="V20" s="120">
        <f t="shared" si="12"/>
        <v>0.8</v>
      </c>
    </row>
    <row r="21" spans="1:30" ht="126.5" thickBot="1" x14ac:dyDescent="0.4">
      <c r="A21" s="26" t="s">
        <v>77</v>
      </c>
      <c r="B21" s="27" t="s">
        <v>72</v>
      </c>
      <c r="C21" s="68"/>
      <c r="D21" s="29"/>
      <c r="E21" s="29"/>
      <c r="F21" s="30" t="str">
        <f t="shared" si="7"/>
        <v/>
      </c>
      <c r="G21" s="30"/>
      <c r="H21" s="30"/>
      <c r="I21" s="30"/>
      <c r="J21" s="30" t="str">
        <f t="shared" si="8"/>
        <v/>
      </c>
      <c r="K21" s="30"/>
      <c r="L21" s="113">
        <v>0.04</v>
      </c>
      <c r="M21" s="113">
        <v>0.04</v>
      </c>
      <c r="N21" s="113">
        <f t="shared" si="9"/>
        <v>1</v>
      </c>
      <c r="O21" s="116" t="s">
        <v>176</v>
      </c>
      <c r="P21" s="113"/>
      <c r="Q21" s="113"/>
      <c r="R21" s="113" t="str">
        <f t="shared" si="10"/>
        <v/>
      </c>
      <c r="S21" s="122"/>
      <c r="T21" s="120">
        <f t="shared" si="11"/>
        <v>0.04</v>
      </c>
      <c r="U21" s="123">
        <f t="shared" si="11"/>
        <v>0.04</v>
      </c>
      <c r="V21" s="123">
        <f t="shared" si="12"/>
        <v>1</v>
      </c>
      <c r="AD21" s="31"/>
    </row>
    <row r="22" spans="1:30" ht="14.5" thickBot="1" x14ac:dyDescent="0.4">
      <c r="A22" s="69" t="s">
        <v>89</v>
      </c>
      <c r="B22" s="70"/>
      <c r="C22" s="70"/>
      <c r="D22" s="70"/>
      <c r="E22" s="70"/>
      <c r="F22" s="70"/>
      <c r="G22" s="70"/>
      <c r="H22" s="70"/>
      <c r="I22" s="70"/>
      <c r="J22" s="70"/>
      <c r="K22" s="70"/>
      <c r="L22" s="70"/>
      <c r="M22" s="70"/>
      <c r="N22" s="70"/>
      <c r="O22" s="70"/>
      <c r="P22" s="70"/>
      <c r="Q22" s="70"/>
      <c r="R22" s="70"/>
      <c r="S22" s="70"/>
      <c r="T22" s="70"/>
      <c r="U22" s="70"/>
      <c r="V22" s="71"/>
    </row>
    <row r="23" spans="1:30" ht="252" x14ac:dyDescent="0.35">
      <c r="A23" s="32" t="s">
        <v>79</v>
      </c>
      <c r="B23" s="21" t="s">
        <v>72</v>
      </c>
      <c r="C23" s="66">
        <v>39</v>
      </c>
      <c r="D23" s="22">
        <v>5.0000000000000001E-3</v>
      </c>
      <c r="E23" s="22">
        <v>5.0000000000000001E-3</v>
      </c>
      <c r="F23" s="22">
        <f t="shared" ref="F23:F32" si="13">+IFERROR(E23/D23,"")</f>
        <v>1</v>
      </c>
      <c r="G23" s="45" t="s">
        <v>131</v>
      </c>
      <c r="H23" s="22">
        <v>5.0000000000000001E-3</v>
      </c>
      <c r="I23" s="22">
        <v>5.0000000000000001E-3</v>
      </c>
      <c r="J23" s="22">
        <f t="shared" ref="J23:J32" si="14">+IFERROR(I23/H23,"")</f>
        <v>1</v>
      </c>
      <c r="K23" s="57" t="s">
        <v>151</v>
      </c>
      <c r="L23" s="110">
        <v>5.0000000000000001E-3</v>
      </c>
      <c r="M23" s="110">
        <v>5.0000000000000001E-3</v>
      </c>
      <c r="N23" s="110">
        <f t="shared" ref="N23:N32" si="15">+IFERROR(M23/L23,"")</f>
        <v>1</v>
      </c>
      <c r="O23" s="45" t="s">
        <v>192</v>
      </c>
      <c r="P23" s="110">
        <v>5.0000000000000001E-3</v>
      </c>
      <c r="Q23" s="110"/>
      <c r="R23" s="110">
        <f t="shared" ref="R23:R32" si="16">+IFERROR(Q23/P23,"")</f>
        <v>0</v>
      </c>
      <c r="S23" s="110"/>
      <c r="T23" s="119">
        <f t="shared" ref="T23:U23" si="17">+P23+L23+H23+D23</f>
        <v>0.02</v>
      </c>
      <c r="U23" s="119">
        <f t="shared" si="17"/>
        <v>1.4999999999999999E-2</v>
      </c>
      <c r="V23" s="119">
        <f t="shared" ref="V23" si="18">+IFERROR(U23/T23,"")</f>
        <v>0.75</v>
      </c>
    </row>
    <row r="24" spans="1:30" ht="409.5" x14ac:dyDescent="0.35">
      <c r="A24" s="32" t="s">
        <v>80</v>
      </c>
      <c r="B24" s="21" t="s">
        <v>72</v>
      </c>
      <c r="C24" s="66"/>
      <c r="D24" s="22">
        <v>5.0000000000000001E-3</v>
      </c>
      <c r="E24" s="22">
        <v>5.0000000000000001E-3</v>
      </c>
      <c r="F24" s="22">
        <f t="shared" si="13"/>
        <v>1</v>
      </c>
      <c r="G24" s="45" t="s">
        <v>132</v>
      </c>
      <c r="H24" s="22">
        <v>5.0000000000000001E-3</v>
      </c>
      <c r="I24" s="22">
        <v>5.0000000000000001E-3</v>
      </c>
      <c r="J24" s="22">
        <f t="shared" si="14"/>
        <v>1</v>
      </c>
      <c r="K24" s="58" t="s">
        <v>161</v>
      </c>
      <c r="L24" s="110">
        <v>5.0000000000000001E-3</v>
      </c>
      <c r="M24" s="110">
        <v>5.0000000000000001E-3</v>
      </c>
      <c r="N24" s="110">
        <f t="shared" si="15"/>
        <v>1</v>
      </c>
      <c r="O24" s="117" t="s">
        <v>183</v>
      </c>
      <c r="P24" s="110">
        <v>5.0000000000000001E-3</v>
      </c>
      <c r="Q24" s="110"/>
      <c r="R24" s="110">
        <f t="shared" si="16"/>
        <v>0</v>
      </c>
      <c r="S24" s="110"/>
      <c r="T24" s="119">
        <f t="shared" ref="T24:T32" si="19">+P24+L24+H24+D24</f>
        <v>0.02</v>
      </c>
      <c r="U24" s="119">
        <f t="shared" ref="U24:U32" si="20">+Q24+M24+I24+E24</f>
        <v>1.4999999999999999E-2</v>
      </c>
      <c r="V24" s="119">
        <f t="shared" ref="V24:V32" si="21">+IFERROR(U24/T24,"")</f>
        <v>0.75</v>
      </c>
    </row>
    <row r="25" spans="1:30" ht="56" x14ac:dyDescent="0.35">
      <c r="A25" s="32" t="s">
        <v>81</v>
      </c>
      <c r="B25" s="21" t="s">
        <v>72</v>
      </c>
      <c r="C25" s="66"/>
      <c r="D25" s="22"/>
      <c r="E25" s="22"/>
      <c r="F25" s="22"/>
      <c r="G25" s="22"/>
      <c r="H25" s="22"/>
      <c r="I25" s="22"/>
      <c r="J25" s="22"/>
      <c r="K25" s="22"/>
      <c r="L25" s="110"/>
      <c r="M25" s="110"/>
      <c r="N25" s="110"/>
      <c r="O25" s="46" t="s">
        <v>177</v>
      </c>
      <c r="P25" s="110">
        <v>0.02</v>
      </c>
      <c r="Q25" s="110"/>
      <c r="R25" s="110">
        <f t="shared" si="16"/>
        <v>0</v>
      </c>
      <c r="S25" s="110"/>
      <c r="T25" s="119">
        <f t="shared" si="19"/>
        <v>0.02</v>
      </c>
      <c r="U25" s="119">
        <f t="shared" si="20"/>
        <v>0</v>
      </c>
      <c r="V25" s="119">
        <f t="shared" si="21"/>
        <v>0</v>
      </c>
    </row>
    <row r="26" spans="1:30" ht="154" x14ac:dyDescent="0.35">
      <c r="A26" s="32" t="s">
        <v>82</v>
      </c>
      <c r="B26" s="21" t="s">
        <v>72</v>
      </c>
      <c r="C26" s="66"/>
      <c r="D26" s="22">
        <v>0.02</v>
      </c>
      <c r="E26" s="22">
        <v>0.02</v>
      </c>
      <c r="F26" s="22">
        <f t="shared" si="13"/>
        <v>1</v>
      </c>
      <c r="G26" s="45" t="s">
        <v>133</v>
      </c>
      <c r="H26" s="22"/>
      <c r="I26" s="22"/>
      <c r="J26" s="22"/>
      <c r="K26" s="22"/>
      <c r="L26" s="110"/>
      <c r="M26" s="110"/>
      <c r="N26" s="110"/>
      <c r="O26" s="22"/>
      <c r="P26" s="110"/>
      <c r="Q26" s="110"/>
      <c r="R26" s="110" t="str">
        <f t="shared" si="16"/>
        <v/>
      </c>
      <c r="S26" s="110"/>
      <c r="T26" s="119">
        <f t="shared" si="19"/>
        <v>0.02</v>
      </c>
      <c r="U26" s="119">
        <f t="shared" si="20"/>
        <v>0.02</v>
      </c>
      <c r="V26" s="119">
        <f t="shared" si="21"/>
        <v>1</v>
      </c>
    </row>
    <row r="27" spans="1:30" ht="70" x14ac:dyDescent="0.35">
      <c r="A27" s="32" t="s">
        <v>83</v>
      </c>
      <c r="B27" s="21" t="s">
        <v>72</v>
      </c>
      <c r="C27" s="66"/>
      <c r="D27" s="22"/>
      <c r="E27" s="22"/>
      <c r="F27" s="22"/>
      <c r="G27" s="22"/>
      <c r="H27" s="22"/>
      <c r="I27" s="22"/>
      <c r="J27" s="22"/>
      <c r="K27" s="22"/>
      <c r="L27" s="110"/>
      <c r="M27" s="110"/>
      <c r="N27" s="110"/>
      <c r="O27" s="22"/>
      <c r="P27" s="110">
        <v>0.02</v>
      </c>
      <c r="Q27" s="110"/>
      <c r="R27" s="110">
        <f t="shared" si="16"/>
        <v>0</v>
      </c>
      <c r="S27" s="110"/>
      <c r="T27" s="119">
        <f t="shared" si="19"/>
        <v>0.02</v>
      </c>
      <c r="U27" s="119">
        <f t="shared" si="20"/>
        <v>0</v>
      </c>
      <c r="V27" s="119">
        <f t="shared" si="21"/>
        <v>0</v>
      </c>
    </row>
    <row r="28" spans="1:30" ht="42" x14ac:dyDescent="0.35">
      <c r="A28" s="32" t="s">
        <v>84</v>
      </c>
      <c r="B28" s="21" t="s">
        <v>72</v>
      </c>
      <c r="C28" s="66"/>
      <c r="D28" s="22">
        <v>0.02</v>
      </c>
      <c r="E28" s="22">
        <v>0.02</v>
      </c>
      <c r="F28" s="22">
        <f t="shared" si="13"/>
        <v>1</v>
      </c>
      <c r="G28" s="45" t="s">
        <v>116</v>
      </c>
      <c r="H28" s="22"/>
      <c r="I28" s="22"/>
      <c r="J28" s="22"/>
      <c r="K28" s="22"/>
      <c r="L28" s="110"/>
      <c r="M28" s="110"/>
      <c r="N28" s="110"/>
      <c r="O28" s="22"/>
      <c r="P28" s="110"/>
      <c r="Q28" s="110"/>
      <c r="R28" s="110" t="str">
        <f t="shared" si="16"/>
        <v/>
      </c>
      <c r="S28" s="110"/>
      <c r="T28" s="119">
        <f t="shared" si="19"/>
        <v>0.02</v>
      </c>
      <c r="U28" s="119">
        <f t="shared" si="20"/>
        <v>0.02</v>
      </c>
      <c r="V28" s="119">
        <f t="shared" si="21"/>
        <v>1</v>
      </c>
    </row>
    <row r="29" spans="1:30" ht="42" x14ac:dyDescent="0.35">
      <c r="A29" s="32" t="s">
        <v>85</v>
      </c>
      <c r="B29" s="24" t="s">
        <v>72</v>
      </c>
      <c r="C29" s="66"/>
      <c r="D29" s="25"/>
      <c r="E29" s="25"/>
      <c r="F29" s="25" t="str">
        <f t="shared" si="13"/>
        <v/>
      </c>
      <c r="G29" s="25"/>
      <c r="H29" s="25">
        <v>0.02</v>
      </c>
      <c r="I29" s="25">
        <v>0.02</v>
      </c>
      <c r="J29" s="25">
        <f t="shared" si="14"/>
        <v>1</v>
      </c>
      <c r="K29" s="55" t="s">
        <v>152</v>
      </c>
      <c r="L29" s="111"/>
      <c r="M29" s="111"/>
      <c r="N29" s="111" t="str">
        <f t="shared" si="15"/>
        <v/>
      </c>
      <c r="O29" s="25"/>
      <c r="P29" s="111"/>
      <c r="Q29" s="111"/>
      <c r="R29" s="111" t="str">
        <f t="shared" si="16"/>
        <v/>
      </c>
      <c r="S29" s="111"/>
      <c r="T29" s="119">
        <f t="shared" si="19"/>
        <v>0.02</v>
      </c>
      <c r="U29" s="119">
        <f t="shared" si="20"/>
        <v>0.02</v>
      </c>
      <c r="V29" s="119">
        <f t="shared" si="21"/>
        <v>1</v>
      </c>
    </row>
    <row r="30" spans="1:30" ht="70" x14ac:dyDescent="0.35">
      <c r="A30" s="32" t="s">
        <v>86</v>
      </c>
      <c r="B30" s="24" t="s">
        <v>72</v>
      </c>
      <c r="C30" s="66"/>
      <c r="D30" s="25"/>
      <c r="E30" s="25"/>
      <c r="F30" s="25" t="str">
        <f t="shared" si="13"/>
        <v/>
      </c>
      <c r="G30" s="25"/>
      <c r="H30" s="25">
        <v>0.01</v>
      </c>
      <c r="I30" s="25">
        <v>0.01</v>
      </c>
      <c r="J30" s="25">
        <f t="shared" si="14"/>
        <v>1</v>
      </c>
      <c r="K30" s="55" t="s">
        <v>153</v>
      </c>
      <c r="L30" s="111"/>
      <c r="M30" s="111"/>
      <c r="N30" s="111" t="str">
        <f t="shared" si="15"/>
        <v/>
      </c>
      <c r="O30" s="25"/>
      <c r="P30" s="111">
        <v>0.01</v>
      </c>
      <c r="Q30" s="111"/>
      <c r="R30" s="111">
        <f t="shared" si="16"/>
        <v>0</v>
      </c>
      <c r="S30" s="111"/>
      <c r="T30" s="119">
        <f t="shared" si="19"/>
        <v>0.02</v>
      </c>
      <c r="U30" s="119">
        <f t="shared" si="20"/>
        <v>0.01</v>
      </c>
      <c r="V30" s="119">
        <f t="shared" si="21"/>
        <v>0.5</v>
      </c>
    </row>
    <row r="31" spans="1:30" ht="112" x14ac:dyDescent="0.35">
      <c r="A31" s="32" t="s">
        <v>87</v>
      </c>
      <c r="B31" s="24" t="s">
        <v>72</v>
      </c>
      <c r="C31" s="66"/>
      <c r="D31" s="25">
        <v>8.6E-3</v>
      </c>
      <c r="E31" s="25">
        <v>8.6E-3</v>
      </c>
      <c r="F31" s="25">
        <f t="shared" si="13"/>
        <v>1</v>
      </c>
      <c r="G31" s="46" t="s">
        <v>134</v>
      </c>
      <c r="H31" s="25">
        <v>2.8999999999999998E-3</v>
      </c>
      <c r="I31" s="25">
        <v>2.8999999999999998E-3</v>
      </c>
      <c r="J31" s="25">
        <f t="shared" si="14"/>
        <v>1</v>
      </c>
      <c r="K31" s="55" t="s">
        <v>154</v>
      </c>
      <c r="L31" s="111">
        <v>2.8999999999999998E-3</v>
      </c>
      <c r="M31" s="111">
        <v>2.8999999999999998E-3</v>
      </c>
      <c r="N31" s="111">
        <f t="shared" si="15"/>
        <v>1</v>
      </c>
      <c r="O31" s="46" t="s">
        <v>178</v>
      </c>
      <c r="P31" s="111">
        <v>5.7000000000000002E-3</v>
      </c>
      <c r="Q31" s="111"/>
      <c r="R31" s="111">
        <f t="shared" si="16"/>
        <v>0</v>
      </c>
      <c r="S31" s="111"/>
      <c r="T31" s="119">
        <f t="shared" si="19"/>
        <v>2.01E-2</v>
      </c>
      <c r="U31" s="119">
        <f t="shared" si="20"/>
        <v>1.44E-2</v>
      </c>
      <c r="V31" s="119">
        <f t="shared" si="21"/>
        <v>0.71641791044776115</v>
      </c>
    </row>
    <row r="32" spans="1:30" ht="42.5" thickBot="1" x14ac:dyDescent="0.4">
      <c r="A32" s="32" t="s">
        <v>88</v>
      </c>
      <c r="B32" s="24" t="s">
        <v>72</v>
      </c>
      <c r="C32" s="66"/>
      <c r="D32" s="25"/>
      <c r="E32" s="25"/>
      <c r="F32" s="25" t="str">
        <f t="shared" si="13"/>
        <v/>
      </c>
      <c r="G32" s="46" t="s">
        <v>135</v>
      </c>
      <c r="H32" s="25">
        <v>0.02</v>
      </c>
      <c r="I32" s="25">
        <v>0.02</v>
      </c>
      <c r="J32" s="25">
        <f t="shared" si="14"/>
        <v>1</v>
      </c>
      <c r="K32" s="55" t="s">
        <v>147</v>
      </c>
      <c r="L32" s="111"/>
      <c r="M32" s="111"/>
      <c r="N32" s="111" t="str">
        <f t="shared" si="15"/>
        <v/>
      </c>
      <c r="O32" s="25"/>
      <c r="P32" s="111"/>
      <c r="Q32" s="111"/>
      <c r="R32" s="111" t="str">
        <f t="shared" si="16"/>
        <v/>
      </c>
      <c r="S32" s="111"/>
      <c r="T32" s="119">
        <f t="shared" si="19"/>
        <v>0.02</v>
      </c>
      <c r="U32" s="119">
        <f t="shared" si="20"/>
        <v>0.02</v>
      </c>
      <c r="V32" s="119">
        <f t="shared" si="21"/>
        <v>1</v>
      </c>
    </row>
    <row r="33" spans="1:29" ht="14.5" thickBot="1" x14ac:dyDescent="0.4">
      <c r="A33" s="69" t="s">
        <v>113</v>
      </c>
      <c r="B33" s="70"/>
      <c r="C33" s="70"/>
      <c r="D33" s="70"/>
      <c r="E33" s="70"/>
      <c r="F33" s="70"/>
      <c r="G33" s="70"/>
      <c r="H33" s="70"/>
      <c r="I33" s="70"/>
      <c r="J33" s="70"/>
      <c r="K33" s="70"/>
      <c r="L33" s="70"/>
      <c r="M33" s="70"/>
      <c r="N33" s="70"/>
      <c r="O33" s="70"/>
      <c r="P33" s="70"/>
      <c r="Q33" s="70"/>
      <c r="R33" s="70"/>
      <c r="S33" s="70"/>
      <c r="T33" s="70"/>
      <c r="U33" s="70"/>
      <c r="V33" s="71"/>
    </row>
    <row r="34" spans="1:29" ht="138" customHeight="1" x14ac:dyDescent="0.35">
      <c r="A34" s="20" t="s">
        <v>91</v>
      </c>
      <c r="B34" s="21" t="s">
        <v>72</v>
      </c>
      <c r="C34" s="66">
        <v>39</v>
      </c>
      <c r="D34" s="22">
        <v>7.4000000000000003E-3</v>
      </c>
      <c r="E34" s="22">
        <v>7.4000000000000003E-3</v>
      </c>
      <c r="F34" s="22">
        <f t="shared" ref="F34:F42" si="22">+IFERROR(E34/D34,"")</f>
        <v>1</v>
      </c>
      <c r="G34" s="45" t="s">
        <v>136</v>
      </c>
      <c r="H34" s="22"/>
      <c r="I34" s="22"/>
      <c r="J34" s="22" t="str">
        <f t="shared" ref="J34:J42" si="23">+IFERROR(I34/H34,"")</f>
        <v/>
      </c>
      <c r="K34" s="22"/>
      <c r="L34" s="110">
        <v>7.4000000000000003E-3</v>
      </c>
      <c r="M34" s="110">
        <v>7.4000000000000003E-3</v>
      </c>
      <c r="N34" s="110">
        <f t="shared" ref="N34:N42" si="24">+IFERROR(M34/L34,"")</f>
        <v>1</v>
      </c>
      <c r="O34" s="45" t="s">
        <v>179</v>
      </c>
      <c r="P34" s="110">
        <v>7.4000000000000003E-3</v>
      </c>
      <c r="Q34" s="110"/>
      <c r="R34" s="110">
        <f t="shared" ref="R34:R42" si="25">+IFERROR(Q34/P34,"")</f>
        <v>0</v>
      </c>
      <c r="S34" s="110"/>
      <c r="T34" s="119">
        <f t="shared" ref="T34:U34" si="26">+P34+L34+H34+D34</f>
        <v>2.2200000000000001E-2</v>
      </c>
      <c r="U34" s="119">
        <f t="shared" si="26"/>
        <v>1.4800000000000001E-2</v>
      </c>
      <c r="V34" s="119">
        <f t="shared" ref="V34" si="27">+IFERROR(U34/T34,"")</f>
        <v>0.66666666666666663</v>
      </c>
    </row>
    <row r="35" spans="1:29" ht="111.75" customHeight="1" x14ac:dyDescent="0.35">
      <c r="A35" s="20" t="s">
        <v>92</v>
      </c>
      <c r="B35" s="21" t="s">
        <v>72</v>
      </c>
      <c r="C35" s="66"/>
      <c r="D35" s="22">
        <v>1.11E-2</v>
      </c>
      <c r="E35" s="22">
        <v>1.11E-2</v>
      </c>
      <c r="F35" s="22">
        <f t="shared" si="22"/>
        <v>1</v>
      </c>
      <c r="G35" s="45" t="s">
        <v>117</v>
      </c>
      <c r="H35" s="22"/>
      <c r="I35" s="22"/>
      <c r="J35" s="22"/>
      <c r="K35" s="22"/>
      <c r="L35" s="110">
        <v>1.11E-2</v>
      </c>
      <c r="M35" s="110">
        <v>1.11E-2</v>
      </c>
      <c r="N35" s="110">
        <f t="shared" si="24"/>
        <v>1</v>
      </c>
      <c r="O35" s="45" t="s">
        <v>168</v>
      </c>
      <c r="P35" s="110"/>
      <c r="Q35" s="110"/>
      <c r="R35" s="110"/>
      <c r="S35" s="110"/>
      <c r="T35" s="119">
        <f t="shared" ref="T35:T42" si="28">+P35+L35+H35+D35</f>
        <v>2.2200000000000001E-2</v>
      </c>
      <c r="U35" s="119">
        <f t="shared" ref="U35:U42" si="29">+Q35+M35+I35+E35</f>
        <v>2.2200000000000001E-2</v>
      </c>
      <c r="V35" s="119">
        <f t="shared" ref="V35:V42" si="30">+IFERROR(U35/T35,"")</f>
        <v>1</v>
      </c>
    </row>
    <row r="36" spans="1:29" ht="193.5" customHeight="1" x14ac:dyDescent="0.35">
      <c r="A36" s="20" t="s">
        <v>93</v>
      </c>
      <c r="B36" s="21" t="s">
        <v>72</v>
      </c>
      <c r="C36" s="66"/>
      <c r="D36" s="22">
        <v>5.5500000000000002E-3</v>
      </c>
      <c r="E36" s="22">
        <v>5.5500000000000002E-3</v>
      </c>
      <c r="F36" s="22">
        <f t="shared" si="22"/>
        <v>1</v>
      </c>
      <c r="G36" s="45" t="s">
        <v>123</v>
      </c>
      <c r="H36" s="22">
        <v>5.5500000000000002E-3</v>
      </c>
      <c r="I36" s="22">
        <v>5.5500000000000002E-3</v>
      </c>
      <c r="J36" s="25">
        <f t="shared" si="23"/>
        <v>1</v>
      </c>
      <c r="K36" s="55" t="s">
        <v>155</v>
      </c>
      <c r="L36" s="110">
        <v>5.5500000000000002E-3</v>
      </c>
      <c r="M36" s="110">
        <v>5.5500000000000002E-3</v>
      </c>
      <c r="N36" s="110">
        <f t="shared" si="24"/>
        <v>1</v>
      </c>
      <c r="O36" s="45" t="s">
        <v>180</v>
      </c>
      <c r="P36" s="110">
        <v>5.5500000000000002E-3</v>
      </c>
      <c r="Q36" s="110"/>
      <c r="R36" s="110">
        <f t="shared" si="25"/>
        <v>0</v>
      </c>
      <c r="S36" s="110"/>
      <c r="T36" s="119">
        <f t="shared" si="28"/>
        <v>2.2200000000000001E-2</v>
      </c>
      <c r="U36" s="119">
        <f t="shared" si="29"/>
        <v>1.6650000000000002E-2</v>
      </c>
      <c r="V36" s="119">
        <f t="shared" si="30"/>
        <v>0.75</v>
      </c>
    </row>
    <row r="37" spans="1:29" ht="168" x14ac:dyDescent="0.35">
      <c r="A37" s="20" t="s">
        <v>94</v>
      </c>
      <c r="B37" s="21" t="s">
        <v>72</v>
      </c>
      <c r="C37" s="66"/>
      <c r="D37" s="22">
        <v>5.5500000000000002E-3</v>
      </c>
      <c r="E37" s="22">
        <v>5.5500000000000002E-3</v>
      </c>
      <c r="F37" s="22">
        <f t="shared" si="22"/>
        <v>1</v>
      </c>
      <c r="G37" s="45" t="s">
        <v>124</v>
      </c>
      <c r="H37" s="22">
        <v>5.5500000000000002E-3</v>
      </c>
      <c r="I37" s="22">
        <v>5.5500000000000002E-3</v>
      </c>
      <c r="J37" s="25">
        <f t="shared" si="23"/>
        <v>1</v>
      </c>
      <c r="K37" s="55" t="s">
        <v>156</v>
      </c>
      <c r="L37" s="110">
        <v>5.5500000000000002E-3</v>
      </c>
      <c r="M37" s="110">
        <v>5.5500000000000002E-3</v>
      </c>
      <c r="N37" s="110">
        <f t="shared" si="24"/>
        <v>1</v>
      </c>
      <c r="O37" s="45" t="s">
        <v>181</v>
      </c>
      <c r="P37" s="110">
        <v>5.5500000000000002E-3</v>
      </c>
      <c r="Q37" s="110"/>
      <c r="R37" s="110">
        <f t="shared" si="25"/>
        <v>0</v>
      </c>
      <c r="S37" s="110"/>
      <c r="T37" s="119">
        <f t="shared" si="28"/>
        <v>2.2200000000000001E-2</v>
      </c>
      <c r="U37" s="119">
        <f t="shared" si="29"/>
        <v>1.6650000000000002E-2</v>
      </c>
      <c r="V37" s="119">
        <f t="shared" si="30"/>
        <v>0.75</v>
      </c>
    </row>
    <row r="38" spans="1:29" ht="112" x14ac:dyDescent="0.35">
      <c r="A38" s="20" t="s">
        <v>95</v>
      </c>
      <c r="B38" s="21" t="s">
        <v>72</v>
      </c>
      <c r="C38" s="66"/>
      <c r="D38" s="22"/>
      <c r="E38" s="22"/>
      <c r="F38" s="22"/>
      <c r="G38" s="51"/>
      <c r="H38" s="22">
        <v>1.11E-2</v>
      </c>
      <c r="I38" s="22">
        <v>1.11E-2</v>
      </c>
      <c r="J38" s="25">
        <f t="shared" si="23"/>
        <v>1</v>
      </c>
      <c r="K38" s="55" t="s">
        <v>145</v>
      </c>
      <c r="L38" s="110"/>
      <c r="M38" s="110"/>
      <c r="N38" s="110"/>
      <c r="O38" s="22"/>
      <c r="P38" s="110">
        <v>1.11E-2</v>
      </c>
      <c r="Q38" s="110"/>
      <c r="R38" s="110">
        <f t="shared" si="25"/>
        <v>0</v>
      </c>
      <c r="S38" s="110"/>
      <c r="T38" s="119">
        <f t="shared" si="28"/>
        <v>2.2200000000000001E-2</v>
      </c>
      <c r="U38" s="119">
        <f t="shared" si="29"/>
        <v>1.11E-2</v>
      </c>
      <c r="V38" s="119">
        <f t="shared" si="30"/>
        <v>0.5</v>
      </c>
    </row>
    <row r="39" spans="1:29" ht="196" x14ac:dyDescent="0.35">
      <c r="A39" s="20" t="s">
        <v>96</v>
      </c>
      <c r="B39" s="24" t="s">
        <v>72</v>
      </c>
      <c r="C39" s="66"/>
      <c r="D39" s="25"/>
      <c r="E39" s="25"/>
      <c r="F39" s="25" t="str">
        <f t="shared" si="22"/>
        <v/>
      </c>
      <c r="G39" s="46" t="s">
        <v>118</v>
      </c>
      <c r="H39" s="25">
        <v>7.4000000000000003E-3</v>
      </c>
      <c r="I39" s="25">
        <v>7.4000000000000003E-3</v>
      </c>
      <c r="J39" s="25">
        <f t="shared" si="23"/>
        <v>1</v>
      </c>
      <c r="K39" s="55" t="s">
        <v>157</v>
      </c>
      <c r="L39" s="111">
        <v>7.4000000000000003E-3</v>
      </c>
      <c r="M39" s="111">
        <v>7.4000000000000003E-3</v>
      </c>
      <c r="N39" s="111">
        <f t="shared" si="24"/>
        <v>1</v>
      </c>
      <c r="O39" s="46" t="s">
        <v>184</v>
      </c>
      <c r="P39" s="111">
        <v>7.4000000000000003E-3</v>
      </c>
      <c r="Q39" s="111"/>
      <c r="R39" s="111">
        <f t="shared" si="25"/>
        <v>0</v>
      </c>
      <c r="S39" s="111"/>
      <c r="T39" s="119">
        <f t="shared" si="28"/>
        <v>2.2200000000000001E-2</v>
      </c>
      <c r="U39" s="119">
        <f t="shared" si="29"/>
        <v>1.4800000000000001E-2</v>
      </c>
      <c r="V39" s="119">
        <f t="shared" si="30"/>
        <v>0.66666666666666663</v>
      </c>
    </row>
    <row r="40" spans="1:29" ht="56" x14ac:dyDescent="0.35">
      <c r="A40" s="20" t="s">
        <v>97</v>
      </c>
      <c r="B40" s="24" t="s">
        <v>72</v>
      </c>
      <c r="C40" s="66"/>
      <c r="D40" s="25"/>
      <c r="E40" s="25"/>
      <c r="F40" s="25" t="str">
        <f t="shared" si="22"/>
        <v/>
      </c>
      <c r="G40" s="25"/>
      <c r="H40" s="25">
        <v>7.4000000000000003E-3</v>
      </c>
      <c r="I40" s="25">
        <v>7.4000000000000003E-3</v>
      </c>
      <c r="J40" s="25">
        <f t="shared" si="23"/>
        <v>1</v>
      </c>
      <c r="K40" s="55" t="s">
        <v>158</v>
      </c>
      <c r="L40" s="111">
        <v>7.4000000000000003E-3</v>
      </c>
      <c r="M40" s="111">
        <v>7.4000000000000003E-3</v>
      </c>
      <c r="N40" s="111">
        <f t="shared" si="24"/>
        <v>1</v>
      </c>
      <c r="O40" s="46" t="s">
        <v>169</v>
      </c>
      <c r="P40" s="111">
        <v>7.4000000000000003E-3</v>
      </c>
      <c r="Q40" s="111"/>
      <c r="R40" s="111">
        <f t="shared" si="25"/>
        <v>0</v>
      </c>
      <c r="S40" s="111"/>
      <c r="T40" s="119">
        <f t="shared" si="28"/>
        <v>2.2200000000000001E-2</v>
      </c>
      <c r="U40" s="119">
        <f t="shared" si="29"/>
        <v>1.4800000000000001E-2</v>
      </c>
      <c r="V40" s="119">
        <f t="shared" si="30"/>
        <v>0.66666666666666663</v>
      </c>
    </row>
    <row r="41" spans="1:29" ht="98" x14ac:dyDescent="0.35">
      <c r="A41" s="23" t="s">
        <v>98</v>
      </c>
      <c r="B41" s="24" t="s">
        <v>72</v>
      </c>
      <c r="C41" s="66"/>
      <c r="D41" s="25"/>
      <c r="E41" s="25"/>
      <c r="F41" s="25" t="str">
        <f t="shared" si="22"/>
        <v/>
      </c>
      <c r="G41" s="25"/>
      <c r="H41" s="25">
        <v>2.2200000000000001E-2</v>
      </c>
      <c r="I41" s="25">
        <v>2.2200000000000001E-2</v>
      </c>
      <c r="J41" s="25">
        <f t="shared" si="23"/>
        <v>1</v>
      </c>
      <c r="K41" s="55" t="s">
        <v>159</v>
      </c>
      <c r="L41" s="111"/>
      <c r="M41" s="111"/>
      <c r="N41" s="111" t="str">
        <f t="shared" si="24"/>
        <v/>
      </c>
      <c r="O41" s="46"/>
      <c r="P41" s="111"/>
      <c r="Q41" s="111"/>
      <c r="R41" s="111" t="str">
        <f t="shared" si="25"/>
        <v/>
      </c>
      <c r="S41" s="111"/>
      <c r="T41" s="119">
        <f t="shared" si="28"/>
        <v>2.2200000000000001E-2</v>
      </c>
      <c r="U41" s="119">
        <f t="shared" si="29"/>
        <v>2.2200000000000001E-2</v>
      </c>
      <c r="V41" s="119">
        <f>+IFERROR(U41/T41,"")</f>
        <v>1</v>
      </c>
    </row>
    <row r="42" spans="1:29" ht="56.5" thickBot="1" x14ac:dyDescent="0.4">
      <c r="A42" s="23" t="s">
        <v>99</v>
      </c>
      <c r="B42" s="24" t="s">
        <v>72</v>
      </c>
      <c r="C42" s="66"/>
      <c r="D42" s="25"/>
      <c r="E42" s="25"/>
      <c r="F42" s="25" t="str">
        <f t="shared" si="22"/>
        <v/>
      </c>
      <c r="G42" s="25"/>
      <c r="H42" s="25"/>
      <c r="I42" s="25"/>
      <c r="J42" s="25" t="str">
        <f t="shared" si="23"/>
        <v/>
      </c>
      <c r="K42" s="25"/>
      <c r="L42" s="111"/>
      <c r="M42" s="111"/>
      <c r="N42" s="111" t="str">
        <f t="shared" si="24"/>
        <v/>
      </c>
      <c r="O42" s="25"/>
      <c r="P42" s="111">
        <v>2.2200000000000001E-2</v>
      </c>
      <c r="Q42" s="111"/>
      <c r="R42" s="111">
        <f t="shared" si="25"/>
        <v>0</v>
      </c>
      <c r="S42" s="111"/>
      <c r="T42" s="119">
        <f t="shared" si="28"/>
        <v>2.2200000000000001E-2</v>
      </c>
      <c r="U42" s="119">
        <f t="shared" si="29"/>
        <v>0</v>
      </c>
      <c r="V42" s="119">
        <f t="shared" si="30"/>
        <v>0</v>
      </c>
    </row>
    <row r="43" spans="1:29" ht="14.5" thickBot="1" x14ac:dyDescent="0.4">
      <c r="A43" s="69" t="s">
        <v>66</v>
      </c>
      <c r="B43" s="70"/>
      <c r="C43" s="70"/>
      <c r="D43" s="70"/>
      <c r="E43" s="70"/>
      <c r="F43" s="70"/>
      <c r="G43" s="70"/>
      <c r="H43" s="70"/>
      <c r="I43" s="70"/>
      <c r="J43" s="70"/>
      <c r="K43" s="70"/>
      <c r="L43" s="70"/>
      <c r="M43" s="70"/>
      <c r="N43" s="70"/>
      <c r="O43" s="70"/>
      <c r="P43" s="70"/>
      <c r="Q43" s="70"/>
      <c r="R43" s="70"/>
      <c r="S43" s="70"/>
      <c r="T43" s="70"/>
      <c r="U43" s="70"/>
      <c r="V43" s="71"/>
    </row>
    <row r="44" spans="1:29" ht="140" x14ac:dyDescent="0.35">
      <c r="A44" s="32" t="s">
        <v>100</v>
      </c>
      <c r="B44" s="21" t="s">
        <v>72</v>
      </c>
      <c r="C44" s="66">
        <v>19</v>
      </c>
      <c r="D44" s="22"/>
      <c r="E44" s="22"/>
      <c r="F44" s="22" t="str">
        <f t="shared" ref="F44:F56" si="31">+IFERROR(E44/D44,"")</f>
        <v/>
      </c>
      <c r="G44" s="50"/>
      <c r="H44" s="22"/>
      <c r="I44" s="22"/>
      <c r="J44" s="25" t="str">
        <f t="shared" ref="J44:J56" si="32">+IFERROR(I44/H44,"")</f>
        <v/>
      </c>
      <c r="K44" s="22"/>
      <c r="L44" s="110">
        <v>1.67E-2</v>
      </c>
      <c r="M44" s="110">
        <v>1.67E-2</v>
      </c>
      <c r="N44" s="110">
        <f t="shared" ref="N44:N56" si="33">+IFERROR(M44/L44,"")</f>
        <v>1</v>
      </c>
      <c r="O44" s="45" t="s">
        <v>170</v>
      </c>
      <c r="P44" s="110"/>
      <c r="Q44" s="110"/>
      <c r="R44" s="110" t="str">
        <f t="shared" ref="R44:R56" si="34">+IFERROR(Q44/P44,"")</f>
        <v/>
      </c>
      <c r="S44" s="110"/>
      <c r="T44" s="119">
        <f>+P44+L44+H44+D44</f>
        <v>1.67E-2</v>
      </c>
      <c r="U44" s="119">
        <f>+Q44+M44+I44+E44</f>
        <v>1.67E-2</v>
      </c>
      <c r="V44" s="119">
        <f t="shared" ref="V44:V56" si="35">+IFERROR(U44/T44,"")</f>
        <v>1</v>
      </c>
      <c r="AC44" s="31"/>
    </row>
    <row r="45" spans="1:29" ht="266" x14ac:dyDescent="0.35">
      <c r="A45" s="34" t="s">
        <v>101</v>
      </c>
      <c r="B45" s="21" t="s">
        <v>72</v>
      </c>
      <c r="C45" s="81"/>
      <c r="D45" s="22"/>
      <c r="E45" s="22"/>
      <c r="F45" s="22"/>
      <c r="G45" s="47" t="s">
        <v>119</v>
      </c>
      <c r="H45" s="22">
        <v>1.67E-2</v>
      </c>
      <c r="I45" s="22">
        <v>1.67E-2</v>
      </c>
      <c r="J45" s="25">
        <f t="shared" si="32"/>
        <v>1</v>
      </c>
      <c r="K45" s="55" t="s">
        <v>185</v>
      </c>
      <c r="L45" s="110"/>
      <c r="M45" s="110"/>
      <c r="N45" s="111" t="str">
        <f t="shared" si="33"/>
        <v/>
      </c>
      <c r="O45" s="57"/>
      <c r="P45" s="110"/>
      <c r="Q45" s="110"/>
      <c r="R45" s="110"/>
      <c r="S45" s="110"/>
      <c r="T45" s="119">
        <f t="shared" ref="T45:T55" si="36">+P45+L45+H45+D45</f>
        <v>1.67E-2</v>
      </c>
      <c r="U45" s="119">
        <f t="shared" ref="U45:U55" si="37">+Q45+M45+I45+E45</f>
        <v>1.67E-2</v>
      </c>
      <c r="V45" s="119">
        <f t="shared" ref="V45:V55" si="38">+IFERROR(U45/T45,"")</f>
        <v>1</v>
      </c>
      <c r="AC45" s="31"/>
    </row>
    <row r="46" spans="1:29" ht="70" x14ac:dyDescent="0.35">
      <c r="A46" s="34" t="s">
        <v>102</v>
      </c>
      <c r="B46" s="21" t="s">
        <v>72</v>
      </c>
      <c r="C46" s="81"/>
      <c r="D46" s="22"/>
      <c r="E46" s="22"/>
      <c r="F46" s="22"/>
      <c r="G46" s="47" t="s">
        <v>120</v>
      </c>
      <c r="H46" s="22"/>
      <c r="I46" s="22"/>
      <c r="J46" s="25" t="str">
        <f t="shared" si="32"/>
        <v/>
      </c>
      <c r="K46" s="22"/>
      <c r="L46" s="110">
        <v>1.67E-2</v>
      </c>
      <c r="M46" s="110">
        <v>1.67E-2</v>
      </c>
      <c r="N46" s="111">
        <f t="shared" si="33"/>
        <v>1</v>
      </c>
      <c r="O46" s="45" t="s">
        <v>171</v>
      </c>
      <c r="P46" s="110"/>
      <c r="Q46" s="110"/>
      <c r="R46" s="110"/>
      <c r="S46" s="110"/>
      <c r="T46" s="119">
        <f t="shared" si="36"/>
        <v>1.67E-2</v>
      </c>
      <c r="U46" s="119">
        <f t="shared" si="37"/>
        <v>1.67E-2</v>
      </c>
      <c r="V46" s="119">
        <f t="shared" si="38"/>
        <v>1</v>
      </c>
      <c r="AC46" s="31"/>
    </row>
    <row r="47" spans="1:29" ht="64.5" customHeight="1" x14ac:dyDescent="0.35">
      <c r="A47" s="34" t="s">
        <v>103</v>
      </c>
      <c r="B47" s="21" t="s">
        <v>72</v>
      </c>
      <c r="C47" s="81"/>
      <c r="D47" s="22"/>
      <c r="E47" s="22"/>
      <c r="F47" s="22"/>
      <c r="G47" s="33"/>
      <c r="H47" s="22">
        <v>1.67E-2</v>
      </c>
      <c r="I47" s="22">
        <v>1.67E-2</v>
      </c>
      <c r="J47" s="25">
        <f t="shared" si="32"/>
        <v>1</v>
      </c>
      <c r="K47" s="57" t="s">
        <v>148</v>
      </c>
      <c r="L47" s="110"/>
      <c r="M47" s="110"/>
      <c r="N47" s="111" t="str">
        <f t="shared" si="33"/>
        <v/>
      </c>
      <c r="O47" s="22"/>
      <c r="P47" s="110"/>
      <c r="Q47" s="110"/>
      <c r="R47" s="110"/>
      <c r="S47" s="110"/>
      <c r="T47" s="119">
        <f t="shared" si="36"/>
        <v>1.67E-2</v>
      </c>
      <c r="U47" s="119">
        <f t="shared" si="37"/>
        <v>1.67E-2</v>
      </c>
      <c r="V47" s="119">
        <f t="shared" si="38"/>
        <v>1</v>
      </c>
      <c r="AC47" s="31"/>
    </row>
    <row r="48" spans="1:29" ht="112" x14ac:dyDescent="0.35">
      <c r="A48" s="34" t="s">
        <v>111</v>
      </c>
      <c r="B48" s="21" t="s">
        <v>72</v>
      </c>
      <c r="C48" s="81"/>
      <c r="D48" s="22">
        <v>8.3000000000000001E-3</v>
      </c>
      <c r="E48" s="22">
        <v>8.3000000000000001E-3</v>
      </c>
      <c r="F48" s="25">
        <f t="shared" si="31"/>
        <v>1</v>
      </c>
      <c r="G48" s="47" t="s">
        <v>137</v>
      </c>
      <c r="H48" s="22"/>
      <c r="I48" s="22"/>
      <c r="J48" s="25" t="str">
        <f t="shared" si="32"/>
        <v/>
      </c>
      <c r="K48" s="22"/>
      <c r="L48" s="110">
        <v>8.3000000000000001E-3</v>
      </c>
      <c r="M48" s="110">
        <v>8.3000000000000001E-3</v>
      </c>
      <c r="N48" s="111">
        <f t="shared" si="33"/>
        <v>1</v>
      </c>
      <c r="O48" s="45" t="s">
        <v>172</v>
      </c>
      <c r="P48" s="110"/>
      <c r="Q48" s="110"/>
      <c r="R48" s="110"/>
      <c r="S48" s="110"/>
      <c r="T48" s="119">
        <f t="shared" si="36"/>
        <v>1.66E-2</v>
      </c>
      <c r="U48" s="119">
        <f t="shared" si="37"/>
        <v>1.66E-2</v>
      </c>
      <c r="V48" s="119">
        <f t="shared" si="38"/>
        <v>1</v>
      </c>
      <c r="AC48" s="31"/>
    </row>
    <row r="49" spans="1:29" ht="84" x14ac:dyDescent="0.35">
      <c r="A49" s="34" t="s">
        <v>104</v>
      </c>
      <c r="B49" s="21" t="s">
        <v>72</v>
      </c>
      <c r="C49" s="81"/>
      <c r="D49" s="22"/>
      <c r="E49" s="22"/>
      <c r="F49" s="22"/>
      <c r="G49" s="33"/>
      <c r="H49" s="22">
        <v>8.3000000000000001E-3</v>
      </c>
      <c r="I49" s="22">
        <v>8.3000000000000001E-3</v>
      </c>
      <c r="J49" s="25">
        <f t="shared" si="32"/>
        <v>1</v>
      </c>
      <c r="K49" s="57" t="s">
        <v>146</v>
      </c>
      <c r="L49" s="110">
        <v>8.3000000000000001E-3</v>
      </c>
      <c r="M49" s="110">
        <v>8.3000000000000001E-3</v>
      </c>
      <c r="N49" s="111">
        <f t="shared" si="33"/>
        <v>1</v>
      </c>
      <c r="O49" s="45" t="s">
        <v>173</v>
      </c>
      <c r="P49" s="110"/>
      <c r="Q49" s="110"/>
      <c r="R49" s="110"/>
      <c r="S49" s="110"/>
      <c r="T49" s="119">
        <f t="shared" si="36"/>
        <v>1.66E-2</v>
      </c>
      <c r="U49" s="119">
        <f t="shared" si="37"/>
        <v>1.66E-2</v>
      </c>
      <c r="V49" s="119">
        <f t="shared" si="38"/>
        <v>1</v>
      </c>
      <c r="AC49" s="31"/>
    </row>
    <row r="50" spans="1:29" ht="183.75" customHeight="1" x14ac:dyDescent="0.35">
      <c r="A50" s="34" t="s">
        <v>105</v>
      </c>
      <c r="B50" s="21" t="s">
        <v>72</v>
      </c>
      <c r="C50" s="81"/>
      <c r="D50" s="22"/>
      <c r="E50" s="22"/>
      <c r="F50" s="22"/>
      <c r="G50" s="47" t="s">
        <v>138</v>
      </c>
      <c r="H50" s="22">
        <v>8.3000000000000001E-3</v>
      </c>
      <c r="I50" s="22">
        <v>8.3000000000000001E-3</v>
      </c>
      <c r="J50" s="25">
        <f t="shared" si="32"/>
        <v>1</v>
      </c>
      <c r="K50" s="57" t="s">
        <v>160</v>
      </c>
      <c r="L50" s="110">
        <v>8.3000000000000001E-3</v>
      </c>
      <c r="M50" s="110">
        <v>8.3000000000000001E-3</v>
      </c>
      <c r="N50" s="111">
        <f t="shared" si="33"/>
        <v>1</v>
      </c>
      <c r="O50" s="45" t="s">
        <v>174</v>
      </c>
      <c r="P50" s="110"/>
      <c r="Q50" s="110"/>
      <c r="R50" s="110"/>
      <c r="S50" s="110"/>
      <c r="T50" s="119">
        <f t="shared" si="36"/>
        <v>1.66E-2</v>
      </c>
      <c r="U50" s="119">
        <f t="shared" si="37"/>
        <v>1.66E-2</v>
      </c>
      <c r="V50" s="119">
        <f t="shared" si="38"/>
        <v>1</v>
      </c>
      <c r="AC50" s="31"/>
    </row>
    <row r="51" spans="1:29" ht="56" x14ac:dyDescent="0.35">
      <c r="A51" s="34" t="s">
        <v>106</v>
      </c>
      <c r="B51" s="21" t="s">
        <v>72</v>
      </c>
      <c r="C51" s="81"/>
      <c r="D51" s="22"/>
      <c r="E51" s="22"/>
      <c r="F51" s="22"/>
      <c r="G51" s="33"/>
      <c r="H51" s="22"/>
      <c r="I51" s="22"/>
      <c r="J51" s="25" t="str">
        <f t="shared" si="32"/>
        <v/>
      </c>
      <c r="K51" s="22"/>
      <c r="L51" s="111">
        <v>1.67E-2</v>
      </c>
      <c r="M51" s="111">
        <v>1.67E-2</v>
      </c>
      <c r="N51" s="111">
        <f t="shared" si="33"/>
        <v>1</v>
      </c>
      <c r="O51" s="118" t="s">
        <v>186</v>
      </c>
      <c r="P51" s="110"/>
      <c r="Q51" s="110"/>
      <c r="R51" s="110"/>
      <c r="S51" s="110"/>
      <c r="T51" s="119">
        <f t="shared" si="36"/>
        <v>1.67E-2</v>
      </c>
      <c r="U51" s="119">
        <f t="shared" si="37"/>
        <v>1.67E-2</v>
      </c>
      <c r="V51" s="119">
        <f t="shared" si="38"/>
        <v>1</v>
      </c>
      <c r="AC51" s="31"/>
    </row>
    <row r="52" spans="1:29" ht="70" x14ac:dyDescent="0.35">
      <c r="A52" s="35" t="s">
        <v>107</v>
      </c>
      <c r="B52" s="24" t="s">
        <v>72</v>
      </c>
      <c r="C52" s="81"/>
      <c r="D52" s="25"/>
      <c r="E52" s="25"/>
      <c r="F52" s="25" t="str">
        <f t="shared" si="31"/>
        <v/>
      </c>
      <c r="G52" s="36"/>
      <c r="H52" s="25">
        <v>1.67E-2</v>
      </c>
      <c r="I52" s="25">
        <v>1.67E-2</v>
      </c>
      <c r="J52" s="25">
        <f t="shared" si="32"/>
        <v>1</v>
      </c>
      <c r="K52" s="57" t="s">
        <v>191</v>
      </c>
      <c r="L52" s="111"/>
      <c r="M52" s="111"/>
      <c r="N52" s="111" t="str">
        <f t="shared" si="33"/>
        <v/>
      </c>
      <c r="O52" s="57" t="s">
        <v>162</v>
      </c>
      <c r="P52" s="111"/>
      <c r="Q52" s="111"/>
      <c r="R52" s="111" t="str">
        <f t="shared" si="34"/>
        <v/>
      </c>
      <c r="S52" s="111"/>
      <c r="T52" s="119">
        <f t="shared" si="36"/>
        <v>1.67E-2</v>
      </c>
      <c r="U52" s="119">
        <f t="shared" si="37"/>
        <v>1.67E-2</v>
      </c>
      <c r="V52" s="119">
        <f t="shared" si="38"/>
        <v>1</v>
      </c>
      <c r="AC52" s="31"/>
    </row>
    <row r="53" spans="1:29" ht="84" x14ac:dyDescent="0.35">
      <c r="A53" s="35" t="s">
        <v>108</v>
      </c>
      <c r="B53" s="24" t="s">
        <v>72</v>
      </c>
      <c r="C53" s="81"/>
      <c r="D53" s="25">
        <v>4.1999999999999997E-3</v>
      </c>
      <c r="E53" s="25">
        <v>4.1999999999999997E-3</v>
      </c>
      <c r="F53" s="25">
        <f t="shared" si="31"/>
        <v>1</v>
      </c>
      <c r="G53" s="47" t="s">
        <v>139</v>
      </c>
      <c r="H53" s="25">
        <v>4.1999999999999997E-3</v>
      </c>
      <c r="I53" s="25">
        <v>4.1999999999999997E-3</v>
      </c>
      <c r="J53" s="25">
        <f t="shared" si="32"/>
        <v>1</v>
      </c>
      <c r="K53" s="57" t="s">
        <v>187</v>
      </c>
      <c r="L53" s="111">
        <v>4.1999999999999997E-3</v>
      </c>
      <c r="M53" s="111">
        <v>4.1999999999999997E-3</v>
      </c>
      <c r="N53" s="111">
        <f t="shared" si="33"/>
        <v>1</v>
      </c>
      <c r="O53" s="118" t="s">
        <v>188</v>
      </c>
      <c r="P53" s="111">
        <v>4.1999999999999997E-3</v>
      </c>
      <c r="Q53" s="111"/>
      <c r="R53" s="111">
        <f t="shared" si="34"/>
        <v>0</v>
      </c>
      <c r="S53" s="111"/>
      <c r="T53" s="119">
        <f t="shared" si="36"/>
        <v>1.6799999999999999E-2</v>
      </c>
      <c r="U53" s="119">
        <f t="shared" si="37"/>
        <v>1.26E-2</v>
      </c>
      <c r="V53" s="119">
        <f t="shared" si="38"/>
        <v>0.75</v>
      </c>
      <c r="AC53" s="31"/>
    </row>
    <row r="54" spans="1:29" ht="112.5" customHeight="1" x14ac:dyDescent="0.35">
      <c r="A54" s="35" t="s">
        <v>109</v>
      </c>
      <c r="B54" s="24" t="s">
        <v>72</v>
      </c>
      <c r="C54" s="81"/>
      <c r="D54" s="25"/>
      <c r="E54" s="25"/>
      <c r="F54" s="25" t="str">
        <f t="shared" si="31"/>
        <v/>
      </c>
      <c r="G54" s="48" t="s">
        <v>121</v>
      </c>
      <c r="H54" s="25"/>
      <c r="I54" s="25"/>
      <c r="J54" s="25" t="str">
        <f t="shared" si="32"/>
        <v/>
      </c>
      <c r="K54" s="25"/>
      <c r="L54" s="111">
        <v>1.67E-2</v>
      </c>
      <c r="M54" s="111">
        <v>1.67E-2</v>
      </c>
      <c r="N54" s="111">
        <f t="shared" si="33"/>
        <v>1</v>
      </c>
      <c r="O54" s="118" t="s">
        <v>189</v>
      </c>
      <c r="P54" s="111"/>
      <c r="Q54" s="111"/>
      <c r="R54" s="111" t="str">
        <f t="shared" si="34"/>
        <v/>
      </c>
      <c r="S54" s="111"/>
      <c r="T54" s="119">
        <f t="shared" si="36"/>
        <v>1.67E-2</v>
      </c>
      <c r="U54" s="119">
        <f t="shared" si="37"/>
        <v>1.67E-2</v>
      </c>
      <c r="V54" s="119">
        <f t="shared" si="38"/>
        <v>1</v>
      </c>
      <c r="AC54" s="31"/>
    </row>
    <row r="55" spans="1:29" ht="133.5" customHeight="1" thickBot="1" x14ac:dyDescent="0.4">
      <c r="A55" s="37" t="s">
        <v>110</v>
      </c>
      <c r="B55" s="27" t="s">
        <v>72</v>
      </c>
      <c r="C55" s="81"/>
      <c r="D55" s="28">
        <v>8.3000000000000001E-3</v>
      </c>
      <c r="E55" s="28">
        <v>8.3000000000000001E-3</v>
      </c>
      <c r="F55" s="28">
        <f t="shared" si="31"/>
        <v>1</v>
      </c>
      <c r="G55" s="49" t="s">
        <v>122</v>
      </c>
      <c r="H55" s="28"/>
      <c r="I55" s="28"/>
      <c r="J55" s="28" t="str">
        <f t="shared" si="32"/>
        <v/>
      </c>
      <c r="K55" s="28"/>
      <c r="L55" s="112">
        <v>8.3000000000000001E-3</v>
      </c>
      <c r="M55" s="112">
        <v>8.3000000000000001E-3</v>
      </c>
      <c r="N55" s="112">
        <f t="shared" si="33"/>
        <v>1</v>
      </c>
      <c r="O55" s="54" t="s">
        <v>190</v>
      </c>
      <c r="P55" s="112"/>
      <c r="Q55" s="112"/>
      <c r="R55" s="112" t="str">
        <f t="shared" si="34"/>
        <v/>
      </c>
      <c r="S55" s="112"/>
      <c r="T55" s="119">
        <f t="shared" si="36"/>
        <v>1.66E-2</v>
      </c>
      <c r="U55" s="119">
        <f t="shared" si="37"/>
        <v>1.66E-2</v>
      </c>
      <c r="V55" s="119">
        <f t="shared" si="38"/>
        <v>1</v>
      </c>
      <c r="AC55" s="31"/>
    </row>
    <row r="56" spans="1:29" s="15" customFormat="1" ht="14.5" thickBot="1" x14ac:dyDescent="0.4">
      <c r="A56" s="99" t="s">
        <v>62</v>
      </c>
      <c r="B56" s="100"/>
      <c r="C56" s="38">
        <f>+C44+C34+C12+C17+C23</f>
        <v>134</v>
      </c>
      <c r="D56" s="39">
        <f>SUM(D12:D15,D17:D21,D23:D32,D34:D42,D44:D55)</f>
        <v>0.18500000000000003</v>
      </c>
      <c r="E56" s="39">
        <f>SUM(E12:E15,E17:E21,E23:E32,E34:E42,E44:E55)</f>
        <v>0.18500000000000003</v>
      </c>
      <c r="F56" s="40">
        <f t="shared" si="31"/>
        <v>1</v>
      </c>
      <c r="G56" s="41"/>
      <c r="H56" s="39">
        <f>SUM(H12:H15,H17:H21,H23:H32,H34:H42,H44:H55)</f>
        <v>0.27899999999999991</v>
      </c>
      <c r="I56" s="39">
        <f>SUM(I12:I15,I17:I21,I23:I32,I34:I42,I44:I55)</f>
        <v>0.27899999999999991</v>
      </c>
      <c r="J56" s="40">
        <f t="shared" si="32"/>
        <v>1</v>
      </c>
      <c r="K56" s="41"/>
      <c r="L56" s="114">
        <f>SUM(L12:L15,L17:L21,L23:L32,L34:L42,L44:L55)</f>
        <v>0.31349999999999983</v>
      </c>
      <c r="M56" s="114">
        <f>SUM(M12:M15,M17:M21,M23:M32,M34:M42,M44:M55)</f>
        <v>0.31349999999999983</v>
      </c>
      <c r="N56" s="115">
        <f t="shared" si="33"/>
        <v>1</v>
      </c>
      <c r="O56" s="41"/>
      <c r="P56" s="114">
        <f>SUM(P12:P15,P17:P21,P23:P32,P34:P42,P44:P55)</f>
        <v>0.2225</v>
      </c>
      <c r="Q56" s="114">
        <f>SUM(Q12:Q15,Q17:Q21,Q23:Q32,Q34:Q42,Q44:Q55)</f>
        <v>0</v>
      </c>
      <c r="R56" s="115">
        <f t="shared" si="34"/>
        <v>0</v>
      </c>
      <c r="S56" s="38"/>
      <c r="T56" s="124">
        <f>SUM(T12:T15,T17:T21,T23:T32,T34:T42,T44:T55)</f>
        <v>1.0000000000000002</v>
      </c>
      <c r="U56" s="125">
        <f>SUM(U12:U15,U17:U21,U23:U32,U34:U42,U44:U55)</f>
        <v>0.77750000000000041</v>
      </c>
      <c r="V56" s="126">
        <f t="shared" si="35"/>
        <v>0.77750000000000019</v>
      </c>
    </row>
    <row r="57" spans="1:29" ht="14.5" thickBot="1" x14ac:dyDescent="0.4">
      <c r="C57" s="42"/>
    </row>
    <row r="58" spans="1:29" ht="14.5" thickBot="1" x14ac:dyDescent="0.35">
      <c r="A58" s="96" t="s">
        <v>63</v>
      </c>
      <c r="B58" s="97"/>
      <c r="C58" s="97"/>
      <c r="D58" s="97"/>
      <c r="E58" s="97"/>
      <c r="F58" s="97"/>
      <c r="G58" s="97"/>
      <c r="H58" s="97"/>
      <c r="I58" s="97"/>
      <c r="J58" s="97"/>
      <c r="K58" s="97"/>
      <c r="L58" s="97"/>
      <c r="M58" s="97"/>
      <c r="N58" s="97"/>
      <c r="O58" s="97"/>
      <c r="P58" s="97"/>
      <c r="Q58" s="97"/>
      <c r="R58" s="97"/>
      <c r="S58" s="97"/>
      <c r="T58" s="97"/>
      <c r="U58" s="97"/>
      <c r="V58" s="98"/>
    </row>
    <row r="59" spans="1:29" ht="30" customHeight="1" x14ac:dyDescent="0.35">
      <c r="A59" s="82" t="s">
        <v>112</v>
      </c>
      <c r="B59" s="83"/>
      <c r="C59" s="88" t="s">
        <v>64</v>
      </c>
      <c r="D59" s="88"/>
      <c r="E59" s="88"/>
      <c r="F59" s="88"/>
      <c r="G59" s="88"/>
      <c r="H59" s="88"/>
      <c r="I59" s="88"/>
      <c r="J59" s="88"/>
      <c r="K59" s="88"/>
      <c r="L59" s="88"/>
      <c r="M59" s="88"/>
      <c r="N59" s="88"/>
      <c r="O59" s="88"/>
      <c r="P59" s="88"/>
      <c r="Q59" s="88"/>
      <c r="R59" s="88"/>
      <c r="S59" s="88"/>
      <c r="T59" s="88"/>
      <c r="U59" s="88"/>
      <c r="V59" s="89"/>
    </row>
    <row r="60" spans="1:29" x14ac:dyDescent="0.35">
      <c r="A60" s="84"/>
      <c r="B60" s="85"/>
      <c r="C60" s="90"/>
      <c r="D60" s="90"/>
      <c r="E60" s="90"/>
      <c r="F60" s="90"/>
      <c r="G60" s="90"/>
      <c r="H60" s="90"/>
      <c r="I60" s="90"/>
      <c r="J60" s="90"/>
      <c r="K60" s="90"/>
      <c r="L60" s="90"/>
      <c r="M60" s="90"/>
      <c r="N60" s="90"/>
      <c r="O60" s="90"/>
      <c r="P60" s="90"/>
      <c r="Q60" s="90"/>
      <c r="R60" s="90"/>
      <c r="S60" s="90"/>
      <c r="T60" s="90"/>
      <c r="U60" s="90"/>
      <c r="V60" s="91"/>
    </row>
    <row r="61" spans="1:29" ht="30" customHeight="1" x14ac:dyDescent="0.35">
      <c r="A61" s="84"/>
      <c r="B61" s="85"/>
      <c r="C61" s="90"/>
      <c r="D61" s="90"/>
      <c r="E61" s="90"/>
      <c r="F61" s="90"/>
      <c r="G61" s="90"/>
      <c r="H61" s="90"/>
      <c r="I61" s="90"/>
      <c r="J61" s="90"/>
      <c r="K61" s="90"/>
      <c r="L61" s="90"/>
      <c r="M61" s="90"/>
      <c r="N61" s="90"/>
      <c r="O61" s="90"/>
      <c r="P61" s="90"/>
      <c r="Q61" s="90"/>
      <c r="R61" s="90"/>
      <c r="S61" s="90"/>
      <c r="T61" s="90"/>
      <c r="U61" s="90"/>
      <c r="V61" s="91"/>
    </row>
    <row r="62" spans="1:29" x14ac:dyDescent="0.35">
      <c r="A62" s="84"/>
      <c r="B62" s="85"/>
      <c r="C62" s="90"/>
      <c r="D62" s="90"/>
      <c r="E62" s="90"/>
      <c r="F62" s="90"/>
      <c r="G62" s="90"/>
      <c r="H62" s="90"/>
      <c r="I62" s="90"/>
      <c r="J62" s="90"/>
      <c r="K62" s="90"/>
      <c r="L62" s="90"/>
      <c r="M62" s="90"/>
      <c r="N62" s="90"/>
      <c r="O62" s="90"/>
      <c r="P62" s="90"/>
      <c r="Q62" s="90"/>
      <c r="R62" s="90"/>
      <c r="S62" s="90"/>
      <c r="T62" s="90"/>
      <c r="U62" s="90"/>
      <c r="V62" s="91"/>
    </row>
    <row r="63" spans="1:29" ht="14.5" thickBot="1" x14ac:dyDescent="0.4">
      <c r="A63" s="86"/>
      <c r="B63" s="87"/>
      <c r="C63" s="92"/>
      <c r="D63" s="92"/>
      <c r="E63" s="92"/>
      <c r="F63" s="92"/>
      <c r="G63" s="92"/>
      <c r="H63" s="92"/>
      <c r="I63" s="92"/>
      <c r="J63" s="92"/>
      <c r="K63" s="92"/>
      <c r="L63" s="92"/>
      <c r="M63" s="92"/>
      <c r="N63" s="92"/>
      <c r="O63" s="92"/>
      <c r="P63" s="92"/>
      <c r="Q63" s="92"/>
      <c r="R63" s="92"/>
      <c r="S63" s="92"/>
      <c r="T63" s="92"/>
      <c r="U63" s="92"/>
      <c r="V63" s="93"/>
    </row>
  </sheetData>
  <mergeCells count="24">
    <mergeCell ref="A59:B63"/>
    <mergeCell ref="C59:V63"/>
    <mergeCell ref="A5:V5"/>
    <mergeCell ref="A58:V58"/>
    <mergeCell ref="C34:C42"/>
    <mergeCell ref="A43:V43"/>
    <mergeCell ref="C44:C55"/>
    <mergeCell ref="A56:B56"/>
    <mergeCell ref="A33:V33"/>
    <mergeCell ref="T9:V9"/>
    <mergeCell ref="A11:V11"/>
    <mergeCell ref="D9:G9"/>
    <mergeCell ref="H9:K9"/>
    <mergeCell ref="L9:O9"/>
    <mergeCell ref="P9:S9"/>
    <mergeCell ref="A8:A10"/>
    <mergeCell ref="C17:C21"/>
    <mergeCell ref="A22:V22"/>
    <mergeCell ref="C23:C32"/>
    <mergeCell ref="B8:B10"/>
    <mergeCell ref="C8:C10"/>
    <mergeCell ref="D8:V8"/>
    <mergeCell ref="C12:C15"/>
    <mergeCell ref="A16:V16"/>
  </mergeCells>
  <pageMargins left="0.70866141732283472" right="0.70866141732283472" top="0.74803149606299213" bottom="0.74803149606299213" header="0.31496062992125984" footer="0.31496062992125984"/>
  <pageSetup scale="24" orientation="landscape" r:id="rId1"/>
  <headerFooter>
    <oddFooter>&amp;C&amp;G
 4233100-FT-916 Versión 03</oddFooter>
  </headerFooter>
  <rowBreaks count="1" manualBreakCount="1">
    <brk id="21" max="21" man="1"/>
  </rowBreaks>
  <colBreaks count="1" manualBreakCount="1">
    <brk id="15" max="62"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Cronograma</vt:lpstr>
      <vt:lpstr>Seguimiento_PIGA</vt:lpstr>
      <vt:lpstr>Seguimiento_PIGA!Área_de_impresión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Clara Marín Gallego</dc:creator>
  <cp:lastModifiedBy>Julian Pedraza G</cp:lastModifiedBy>
  <cp:lastPrinted>2022-02-24T05:14:39Z</cp:lastPrinted>
  <dcterms:created xsi:type="dcterms:W3CDTF">2020-01-30T20:10:41Z</dcterms:created>
  <dcterms:modified xsi:type="dcterms:W3CDTF">2023-10-18T21:36:50Z</dcterms:modified>
</cp:coreProperties>
</file>