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sse\Downloads\"/>
    </mc:Choice>
  </mc:AlternateContent>
  <xr:revisionPtr revIDLastSave="0" documentId="13_ncr:1_{6365A0AE-9A0C-4C42-96A8-40DCDF7D3B8F}" xr6:coauthVersionLast="47" xr6:coauthVersionMax="47" xr10:uidLastSave="{00000000-0000-0000-0000-000000000000}"/>
  <bookViews>
    <workbookView xWindow="-110" yWindow="-110" windowWidth="19420" windowHeight="10420" xr2:uid="{BEF60892-2458-4724-8969-27755B6DB39B}"/>
  </bookViews>
  <sheets>
    <sheet name="Plan PESV 2023 Trimestral" sheetId="1" r:id="rId1"/>
  </sheets>
  <definedNames>
    <definedName name="_xlnm._FilterDatabase" localSheetId="0" hidden="1">'Plan PESV 2023 Trimestral'!$A$3:$AE$40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0" i="1" l="1"/>
  <c r="Y40" i="1" s="1"/>
  <c r="W40" i="1"/>
  <c r="V40" i="1"/>
  <c r="U40" i="1"/>
  <c r="S40" i="1"/>
  <c r="R40" i="1"/>
  <c r="Q40" i="1"/>
  <c r="P40" i="1"/>
  <c r="O40" i="1"/>
  <c r="L40" i="1"/>
  <c r="M40" i="1" s="1"/>
  <c r="K40" i="1"/>
  <c r="J40" i="1"/>
  <c r="I40" i="1"/>
  <c r="G40" i="1"/>
  <c r="F40" i="1"/>
  <c r="E40" i="1"/>
  <c r="D40" i="1"/>
  <c r="C40" i="1"/>
  <c r="AD39" i="1"/>
  <c r="AC39" i="1"/>
  <c r="AB39" i="1"/>
  <c r="AE39" i="1" s="1"/>
  <c r="AA39" i="1"/>
  <c r="B39" i="1"/>
  <c r="AD38" i="1"/>
  <c r="AE38" i="1" s="1"/>
  <c r="AC38" i="1"/>
  <c r="AB38" i="1"/>
  <c r="AA38" i="1"/>
  <c r="B38" i="1"/>
  <c r="AD36" i="1"/>
  <c r="AC36" i="1"/>
  <c r="AB36" i="1"/>
  <c r="AE36" i="1" s="1"/>
  <c r="AA36" i="1"/>
  <c r="B36" i="1"/>
  <c r="AD34" i="1"/>
  <c r="AE34" i="1" s="1"/>
  <c r="AC34" i="1"/>
  <c r="AB34" i="1"/>
  <c r="AA34" i="1"/>
  <c r="B34" i="1"/>
  <c r="AD32" i="1"/>
  <c r="AC32" i="1"/>
  <c r="AB32" i="1"/>
  <c r="AE32" i="1" s="1"/>
  <c r="AA32" i="1"/>
  <c r="B32" i="1"/>
  <c r="AD30" i="1"/>
  <c r="AE30" i="1" s="1"/>
  <c r="AC30" i="1"/>
  <c r="AB30" i="1"/>
  <c r="AA30" i="1"/>
  <c r="B30" i="1"/>
  <c r="AD29" i="1"/>
  <c r="AC29" i="1"/>
  <c r="AB29" i="1"/>
  <c r="AE29" i="1" s="1"/>
  <c r="AA29" i="1"/>
  <c r="B29" i="1"/>
  <c r="AD28" i="1"/>
  <c r="AE28" i="1" s="1"/>
  <c r="AC28" i="1"/>
  <c r="AB28" i="1"/>
  <c r="AA28" i="1"/>
  <c r="B28" i="1"/>
  <c r="AD26" i="1"/>
  <c r="AC26" i="1"/>
  <c r="AB26" i="1"/>
  <c r="AE26" i="1" s="1"/>
  <c r="AA26" i="1"/>
  <c r="B26" i="1"/>
  <c r="AD25" i="1"/>
  <c r="AE25" i="1" s="1"/>
  <c r="AC25" i="1"/>
  <c r="AB25" i="1"/>
  <c r="AA25" i="1"/>
  <c r="B25" i="1"/>
  <c r="AD23" i="1"/>
  <c r="AC23" i="1"/>
  <c r="AB23" i="1"/>
  <c r="AE23" i="1" s="1"/>
  <c r="AA23" i="1"/>
  <c r="B23" i="1"/>
  <c r="AD22" i="1"/>
  <c r="AE22" i="1" s="1"/>
  <c r="AC22" i="1"/>
  <c r="AB22" i="1"/>
  <c r="AA22" i="1"/>
  <c r="B22" i="1"/>
  <c r="AD20" i="1"/>
  <c r="AC20" i="1"/>
  <c r="AB20" i="1"/>
  <c r="AE20" i="1" s="1"/>
  <c r="AA20" i="1"/>
  <c r="B20" i="1"/>
  <c r="AD19" i="1"/>
  <c r="AE19" i="1" s="1"/>
  <c r="AC19" i="1"/>
  <c r="AB19" i="1"/>
  <c r="AA19" i="1"/>
  <c r="B19" i="1"/>
  <c r="AD18" i="1"/>
  <c r="AC18" i="1"/>
  <c r="AB18" i="1"/>
  <c r="AE18" i="1" s="1"/>
  <c r="AA18" i="1"/>
  <c r="B18" i="1"/>
  <c r="AD17" i="1"/>
  <c r="AE17" i="1" s="1"/>
  <c r="AC17" i="1"/>
  <c r="AB17" i="1"/>
  <c r="AA17" i="1"/>
  <c r="B17" i="1"/>
  <c r="AD16" i="1"/>
  <c r="AC16" i="1"/>
  <c r="AB16" i="1"/>
  <c r="AE16" i="1" s="1"/>
  <c r="AA16" i="1"/>
  <c r="B16" i="1"/>
  <c r="AD15" i="1"/>
  <c r="AE15" i="1" s="1"/>
  <c r="AC15" i="1"/>
  <c r="AB15" i="1"/>
  <c r="AA15" i="1"/>
  <c r="B15" i="1"/>
  <c r="AD14" i="1"/>
  <c r="AC14" i="1"/>
  <c r="AB14" i="1"/>
  <c r="AE14" i="1" s="1"/>
  <c r="AA14" i="1"/>
  <c r="B14" i="1"/>
  <c r="AD13" i="1"/>
  <c r="AE13" i="1" s="1"/>
  <c r="AC13" i="1"/>
  <c r="AB13" i="1"/>
  <c r="AA13" i="1"/>
  <c r="B13" i="1"/>
  <c r="AD11" i="1"/>
  <c r="AC11" i="1"/>
  <c r="AB11" i="1"/>
  <c r="AE11" i="1" s="1"/>
  <c r="AA11" i="1"/>
  <c r="B11" i="1"/>
  <c r="AD10" i="1"/>
  <c r="AE10" i="1" s="1"/>
  <c r="AC10" i="1"/>
  <c r="AB10" i="1"/>
  <c r="AA10" i="1"/>
  <c r="B10" i="1"/>
  <c r="AD8" i="1"/>
  <c r="AC8" i="1"/>
  <c r="AB8" i="1"/>
  <c r="AE8" i="1" s="1"/>
  <c r="AA8" i="1"/>
  <c r="B8" i="1"/>
  <c r="AD6" i="1"/>
  <c r="AD40" i="1" s="1"/>
  <c r="AC6" i="1"/>
  <c r="AC40" i="1" s="1"/>
  <c r="AB6" i="1"/>
  <c r="AB40" i="1" s="1"/>
  <c r="AA6" i="1"/>
  <c r="AA40" i="1" s="1"/>
  <c r="B6" i="1"/>
  <c r="B40" i="1" s="1"/>
  <c r="AE6" i="1" l="1"/>
</calcChain>
</file>

<file path=xl/sharedStrings.xml><?xml version="1.0" encoding="utf-8"?>
<sst xmlns="http://schemas.openxmlformats.org/spreadsheetml/2006/main" count="97" uniqueCount="74">
  <si>
    <t>CRONOGRAMA DE ACTIVIDADES PLAN ESTRATÉGICO DE SEGURIDAD VIAL 2023</t>
  </si>
  <si>
    <t>SEGUIMIENTO TRIMESTRAL PESV 2023</t>
  </si>
  <si>
    <t>DESCRIPCION DE LA ACTIVIDAD</t>
  </si>
  <si>
    <t># Metas Vigencia</t>
  </si>
  <si>
    <t>Acumulado Trimestre 1</t>
  </si>
  <si>
    <t>Acumulado Trimestre 2</t>
  </si>
  <si>
    <t>Acumulado Trimestre 3</t>
  </si>
  <si>
    <t>Acumulado Trimestre 4</t>
  </si>
  <si>
    <t>Acumulado Anual</t>
  </si>
  <si>
    <t>Programado</t>
  </si>
  <si>
    <t>Ejecutado</t>
  </si>
  <si>
    <t>%Ejec</t>
  </si>
  <si>
    <t>Observaciones</t>
  </si>
  <si>
    <t>%Ejec Act.</t>
  </si>
  <si>
    <t>LIDERAZGO, COMPROMISO Y CORRESPONSABILIDAD DEL NIVEL DIRECTIVO</t>
  </si>
  <si>
    <t>Promoción de formación de hábitos, comportamientos y conductas seguras en la vía</t>
  </si>
  <si>
    <t>Se realizaron cuatro campañas de sensibilización a través del canal de comunicaciones institucional Soy 10</t>
  </si>
  <si>
    <t>DIAGNÓSTICO</t>
  </si>
  <si>
    <t>Definición del tamaño  de la muestra y aplicación de la encuesta al interior de la entidad.</t>
  </si>
  <si>
    <t>Se estableció la muestra de acuerdo al número de colaboradores y en el mes de enero se aplicó la encuesta de seguridad vial</t>
  </si>
  <si>
    <t>CARACTERIZACION, EVALUACION Y CONTROL DE RIESGOS</t>
  </si>
  <si>
    <t>Definición de un protocolo de evaluación y control de riesgos en seguridad vial</t>
  </si>
  <si>
    <t>Se elaboró el protocolo correspondiente, el cual se incluyó en el documento de actualización del PESV</t>
  </si>
  <si>
    <t>Elaboración matriz de valoración de riesgos de seguridad vial</t>
  </si>
  <si>
    <t>En coordinación el SG-SST y con base en la información de la encuesta de seguridad vial se construyó la matriz de riesgos</t>
  </si>
  <si>
    <t>PROGRAMAS DE GESTION DE RIESGOS  CRITICOS Y FACTORES DE DESEMPEÑO</t>
  </si>
  <si>
    <t>Definición y documentación del Programa de Gestión de la Velocidad Segura</t>
  </si>
  <si>
    <t>Se documentó el programa y se incluyó en el documento del Plan Estratégico de Seguridad Vial PESV</t>
  </si>
  <si>
    <t>Seguimiento a la velocidad vehículos de la entidad</t>
  </si>
  <si>
    <t>Se realizó el informe trimestral del parque automotor, en donde se incluyó el seguimiento a la velocidad de los vehículos de la entidad</t>
  </si>
  <si>
    <t>Definición y documentación del Programa de Prevención de la Fatiga</t>
  </si>
  <si>
    <t>Definición y documentación del Programa de Prevención de la Distracción</t>
  </si>
  <si>
    <t>Definición y documentación del Programa Cero Tolerancia a la conducción bajo los efectos del Alcohol y Sustancias Psicoactivas</t>
  </si>
  <si>
    <t>Ejecución pruebas de alcoholemia conductores de la entidad</t>
  </si>
  <si>
    <t>En el mes de marzo se aplicaron las pruebas de alcoholemia y sustancias psicoactivas sobre conductores y personal de alto riesgo</t>
  </si>
  <si>
    <t>En el mes de junio se aplicaron pruebas de alcoholemia a los conductores y personal de alto riesgo.</t>
  </si>
  <si>
    <t>Definición y documentación del Programa para la protección de actores viales vulnerables</t>
  </si>
  <si>
    <t>Definición y documentación del Programa de mantenimiento preventivo a los vehículos de la entidad</t>
  </si>
  <si>
    <t>PLAN ANUAL DE TRABAJO</t>
  </si>
  <si>
    <t>Elaboración Plan Anual de Trabajo 2023 - 2024, revisión y aprobación (Objetivos, metas, responsabilidades, recursos y cronograma)</t>
  </si>
  <si>
    <t>Elaboración documento  actualizado Plan Estratégico se seguridad Vial y radicación ante la SDM</t>
  </si>
  <si>
    <t>Se actualizó el Plan Estratégico de Seguridad Vial de la Secretaría General de la Alcaldía Mayor de Bogotá DC. y se socializó en la mesa técnica de COPASST en el mes de junio de 2023.</t>
  </si>
  <si>
    <t>COMPETENCIA Y PLAN ANUAL DE FORMACION</t>
  </si>
  <si>
    <t>Capacitación en seguridad vial a conductores y colaboradores</t>
  </si>
  <si>
    <t>En el mes de febrero se realizó una capacitación en seguridad vial a conductores de la entidad</t>
  </si>
  <si>
    <t>Se desarrollaron 4 jornadas de capacitación dirigida a todos los colaboradores en temas de velocidad, riesgo público, protección de actores viales vulnerables y prevención de la distracción. Igualmente, se desarrollaron tres jornadas de cómo realizar pausas activas para los conductores</t>
  </si>
  <si>
    <t>Elaboración del Plan Anual de Formación a servidores de acuerdo al rol y a las competencias en seguridad vial y riesgos identificados</t>
  </si>
  <si>
    <t>Dentro del documento actualizado del Plan Estratégico de Seguridad Vial, se incluyó el plan anual de capacitación, el cual se ha venido desarrollando con un cumplimiento del 100%</t>
  </si>
  <si>
    <t>PLAN DE PREPARACION Y RESPUESTA ANTE EMERGENCIAS VIALES</t>
  </si>
  <si>
    <t>Elaboración y documentación de un Plan de Preparación y Respuesta ante Emergencias Viales.</t>
  </si>
  <si>
    <t>Se documentó el plan y se incluyó en el documento del Plan Estratégico de Seguridad Vial PESV</t>
  </si>
  <si>
    <t>Simulacro de atención emergencias viales</t>
  </si>
  <si>
    <t>Seguimiento a accidentes e incidentes viales</t>
  </si>
  <si>
    <t>Se realizó seguimiento a través de la medición de los indicadores del PESV</t>
  </si>
  <si>
    <t>PLANIFICACION DE DESPLAZAMIENTOS LABORALES</t>
  </si>
  <si>
    <t>Elaboración y documentación de un procedimiento para la Planificación de Desplazamientos Laborales</t>
  </si>
  <si>
    <t>Se documentó el procedimiento y se incluyó en el documento del Plan Estratégico de Seguridad Vial PESV</t>
  </si>
  <si>
    <t>INSPECCION DE VEHICULOS Y EQUIPOS</t>
  </si>
  <si>
    <t>Seguimiento a la inspección pre operacional de los vehículos</t>
  </si>
  <si>
    <t>MANTENIMIENTO Y CONTROL DE VEHICULOS SEGUROS Y EQUIPOS</t>
  </si>
  <si>
    <t>Seguimiento ejecución mantenimiento preventivo a vehículos de la entidad</t>
  </si>
  <si>
    <t>INDICADORES Y REPORTE DE AUTOGESTION PESV</t>
  </si>
  <si>
    <t>Medición trimestral indicador de Mantenimiento preventivo e Inspección diaria pre operacional</t>
  </si>
  <si>
    <t>Se hizo la medición de los indicadores del PESV, incluyendo los indicadores de mantenimiento preventivo e inspecciones diarias pre operacionales</t>
  </si>
  <si>
    <t>Elaboración reporte de autogestión con corte a 31 de diciembre 2022</t>
  </si>
  <si>
    <t>Se elaboró el reporte de autogestión de acuerdo a la Res. 40595 de 2022, el cual fue radicado ante el Ministerio de Trabajo</t>
  </si>
  <si>
    <t>TOTALES</t>
  </si>
  <si>
    <t>Se adelantaron cuatro sensibilizaciones en seguridad vial a través del canal Soy 10 y por medios de comunicación masiva, sobre velocidad, fatiga en la conducción y alcohol.</t>
  </si>
  <si>
    <t>Se realizó el informe trimestral del parque automotor, en donde se incluyó el seguimiento a la velocidad de los vehículos de la entidad.</t>
  </si>
  <si>
    <t>En el mes de septiembre se aplicaron las pruebas de alcoholemia a conductores.</t>
  </si>
  <si>
    <t>Se realizó seguimiento a través de la medición de los indicadores del PESV.</t>
  </si>
  <si>
    <t>Se hizo la medición de los indicadores del PESV, incluyendo los indicadores de mantenimiento preventivo e inspecciones diarias pre operacionales.</t>
  </si>
  <si>
    <t>Se elaboró y aprobó el Plan Anual de Trabajo del PESV, para el segundo semestre de 2023 y el primero de 2024.</t>
  </si>
  <si>
    <t>Se realizaron cuatro jornadas sobre Brigadas de Emergencias, dos jornadas en prevención de alcohol y se socializaron Tips en seguridad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</si>
</sst>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-* #,##0.00\ _€_-;\-* #,##0.00\ _€_-;_-* &quot;-&quot;??\ _€_-;_-@_-"/>
    <numFmt numFmtId="166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4" fillId="3" borderId="14" xfId="1" applyNumberFormat="1" applyFont="1" applyFill="1" applyBorder="1" applyAlignment="1">
      <alignment horizontal="center" vertical="center"/>
    </xf>
    <xf numFmtId="9" fontId="4" fillId="3" borderId="14" xfId="1" applyFont="1" applyFill="1" applyBorder="1" applyAlignment="1">
      <alignment horizontal="center" vertical="center"/>
    </xf>
    <xf numFmtId="9" fontId="4" fillId="3" borderId="14" xfId="1" applyFont="1" applyFill="1" applyBorder="1" applyAlignment="1">
      <alignment horizontal="justify" vertical="center" wrapText="1"/>
    </xf>
    <xf numFmtId="9" fontId="4" fillId="3" borderId="14" xfId="1" applyFont="1" applyFill="1" applyBorder="1" applyAlignment="1">
      <alignment horizontal="left" vertical="center" wrapText="1"/>
    </xf>
    <xf numFmtId="9" fontId="4" fillId="3" borderId="14" xfId="1" applyFont="1" applyFill="1" applyBorder="1" applyAlignment="1">
      <alignment horizontal="center" vertical="center" wrapText="1"/>
    </xf>
    <xf numFmtId="164" fontId="3" fillId="3" borderId="14" xfId="1" applyNumberFormat="1" applyFont="1" applyFill="1" applyBorder="1" applyAlignment="1">
      <alignment horizontal="center" vertical="center"/>
    </xf>
    <xf numFmtId="9" fontId="3" fillId="3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3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4" fillId="3" borderId="20" xfId="1" applyNumberFormat="1" applyFont="1" applyFill="1" applyBorder="1" applyAlignment="1">
      <alignment horizontal="center" vertical="center"/>
    </xf>
    <xf numFmtId="9" fontId="4" fillId="3" borderId="20" xfId="1" applyFont="1" applyFill="1" applyBorder="1" applyAlignment="1">
      <alignment horizontal="center" vertical="center"/>
    </xf>
    <xf numFmtId="9" fontId="4" fillId="3" borderId="20" xfId="1" applyFont="1" applyFill="1" applyBorder="1" applyAlignment="1">
      <alignment horizontal="justify" vertical="center" wrapText="1"/>
    </xf>
    <xf numFmtId="9" fontId="4" fillId="3" borderId="20" xfId="1" applyFont="1" applyFill="1" applyBorder="1" applyAlignment="1">
      <alignment horizontal="center" vertical="center" wrapText="1"/>
    </xf>
    <xf numFmtId="164" fontId="3" fillId="3" borderId="20" xfId="1" applyNumberFormat="1" applyFont="1" applyFill="1" applyBorder="1" applyAlignment="1">
      <alignment horizontal="center" vertical="center"/>
    </xf>
    <xf numFmtId="9" fontId="3" fillId="3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64" fontId="4" fillId="3" borderId="22" xfId="1" applyNumberFormat="1" applyFont="1" applyFill="1" applyBorder="1" applyAlignment="1">
      <alignment horizontal="center" vertical="center"/>
    </xf>
    <xf numFmtId="9" fontId="4" fillId="3" borderId="22" xfId="1" applyFont="1" applyFill="1" applyBorder="1" applyAlignment="1">
      <alignment horizontal="center" vertical="center"/>
    </xf>
    <xf numFmtId="9" fontId="4" fillId="3" borderId="22" xfId="1" applyFont="1" applyFill="1" applyBorder="1" applyAlignment="1">
      <alignment horizontal="left" vertical="center" wrapText="1"/>
    </xf>
    <xf numFmtId="9" fontId="4" fillId="3" borderId="22" xfId="1" applyFont="1" applyFill="1" applyBorder="1" applyAlignment="1">
      <alignment horizontal="center" vertical="center" wrapText="1"/>
    </xf>
    <xf numFmtId="9" fontId="4" fillId="3" borderId="22" xfId="1" applyFont="1" applyFill="1" applyBorder="1" applyAlignment="1">
      <alignment horizontal="justify" vertical="center" wrapText="1"/>
    </xf>
    <xf numFmtId="164" fontId="3" fillId="3" borderId="22" xfId="1" applyNumberFormat="1" applyFont="1" applyFill="1" applyBorder="1" applyAlignment="1">
      <alignment horizontal="center" vertical="center"/>
    </xf>
    <xf numFmtId="9" fontId="3" fillId="3" borderId="23" xfId="0" applyNumberFormat="1" applyFont="1" applyFill="1" applyBorder="1" applyAlignment="1">
      <alignment horizontal="center" vertical="center"/>
    </xf>
    <xf numFmtId="9" fontId="4" fillId="3" borderId="20" xfId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/>
    </xf>
    <xf numFmtId="9" fontId="4" fillId="3" borderId="5" xfId="1" applyFont="1" applyFill="1" applyBorder="1" applyAlignment="1">
      <alignment horizontal="center" vertical="center"/>
    </xf>
    <xf numFmtId="9" fontId="4" fillId="3" borderId="5" xfId="1" applyFont="1" applyFill="1" applyBorder="1" applyAlignment="1">
      <alignment horizontal="justify" vertical="center" wrapText="1"/>
    </xf>
    <xf numFmtId="9" fontId="4" fillId="3" borderId="5" xfId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/>
    </xf>
    <xf numFmtId="9" fontId="3" fillId="3" borderId="6" xfId="0" applyNumberFormat="1" applyFont="1" applyFill="1" applyBorder="1" applyAlignment="1">
      <alignment horizontal="center" vertical="center"/>
    </xf>
    <xf numFmtId="9" fontId="4" fillId="3" borderId="5" xfId="1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/>
    </xf>
    <xf numFmtId="166" fontId="5" fillId="2" borderId="17" xfId="2" applyNumberFormat="1" applyFont="1" applyFill="1" applyBorder="1" applyAlignment="1">
      <alignment horizontal="center" vertical="center"/>
    </xf>
    <xf numFmtId="164" fontId="5" fillId="2" borderId="17" xfId="1" applyNumberFormat="1" applyFont="1" applyFill="1" applyBorder="1" applyAlignment="1">
      <alignment horizontal="center" vertical="center"/>
    </xf>
    <xf numFmtId="9" fontId="5" fillId="2" borderId="17" xfId="1" applyFont="1" applyFill="1" applyBorder="1" applyAlignment="1">
      <alignment vertical="center"/>
    </xf>
    <xf numFmtId="9" fontId="5" fillId="2" borderId="17" xfId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3">
    <cellStyle name="Millares 2" xfId="2" xr:uid="{A2A1C2A3-27EC-452C-983C-087720A5520D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E1C78-240D-4D26-B819-A57BAF6894DB}">
  <dimension ref="A1:AE42"/>
  <sheetViews>
    <sheetView showGridLines="0" tabSelected="1" zoomScale="77" zoomScaleNormal="77" workbookViewId="0">
      <pane xSplit="2" ySplit="4" topLeftCell="I24" activePane="bottomRight" state="frozen"/>
      <selection pane="topRight" activeCell="C1" sqref="C1"/>
      <selection pane="bottomLeft" activeCell="A6" sqref="A6"/>
      <selection pane="bottomRight" activeCell="N25" sqref="N25"/>
    </sheetView>
  </sheetViews>
  <sheetFormatPr baseColWidth="10" defaultColWidth="11.453125" defaultRowHeight="15.5" x14ac:dyDescent="0.35"/>
  <cols>
    <col min="1" max="1" width="49.81640625" style="59" customWidth="1"/>
    <col min="2" max="2" width="15.1796875" style="60" customWidth="1"/>
    <col min="3" max="3" width="7.26953125" style="60" customWidth="1"/>
    <col min="4" max="6" width="7.26953125" style="59" customWidth="1"/>
    <col min="7" max="7" width="8.1796875" style="59" customWidth="1"/>
    <col min="8" max="8" width="37.7265625" style="59" customWidth="1"/>
    <col min="9" max="12" width="7.26953125" style="59" customWidth="1"/>
    <col min="13" max="13" width="10.453125" style="59" customWidth="1"/>
    <col min="14" max="14" width="37.7265625" style="59" customWidth="1"/>
    <col min="15" max="18" width="7.26953125" style="59" customWidth="1"/>
    <col min="19" max="19" width="9.26953125" style="59" customWidth="1"/>
    <col min="20" max="20" width="48.26953125" style="59" customWidth="1"/>
    <col min="21" max="25" width="7.26953125" style="59" customWidth="1"/>
    <col min="26" max="26" width="37.7265625" style="59" customWidth="1"/>
    <col min="27" max="27" width="7.26953125" style="59" customWidth="1"/>
    <col min="28" max="28" width="8.453125" style="59" customWidth="1"/>
    <col min="29" max="30" width="7.26953125" style="59" customWidth="1"/>
    <col min="31" max="31" width="8.81640625" style="59" customWidth="1"/>
    <col min="32" max="32" width="11.453125" style="59" customWidth="1"/>
    <col min="33" max="16384" width="11.453125" style="59"/>
  </cols>
  <sheetData>
    <row r="1" spans="1:31" s="1" customFormat="1" ht="21.75" customHeight="1" x14ac:dyDescent="0.4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7"/>
    </row>
    <row r="2" spans="1:31" s="2" customFormat="1" ht="19.5" customHeight="1" x14ac:dyDescent="0.35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</row>
    <row r="3" spans="1:31" s="2" customFormat="1" ht="39" customHeight="1" x14ac:dyDescent="0.35">
      <c r="A3" s="71" t="s">
        <v>2</v>
      </c>
      <c r="B3" s="73" t="s">
        <v>3</v>
      </c>
      <c r="C3" s="69" t="s">
        <v>4</v>
      </c>
      <c r="D3" s="69"/>
      <c r="E3" s="69"/>
      <c r="F3" s="69"/>
      <c r="G3" s="69"/>
      <c r="H3" s="69"/>
      <c r="I3" s="69" t="s">
        <v>5</v>
      </c>
      <c r="J3" s="69"/>
      <c r="K3" s="69"/>
      <c r="L3" s="69"/>
      <c r="M3" s="69"/>
      <c r="N3" s="69"/>
      <c r="O3" s="69" t="s">
        <v>6</v>
      </c>
      <c r="P3" s="69"/>
      <c r="Q3" s="69"/>
      <c r="R3" s="69"/>
      <c r="S3" s="69"/>
      <c r="T3" s="69"/>
      <c r="U3" s="69" t="s">
        <v>7</v>
      </c>
      <c r="V3" s="69"/>
      <c r="W3" s="69"/>
      <c r="X3" s="69"/>
      <c r="Y3" s="69"/>
      <c r="Z3" s="69"/>
      <c r="AA3" s="69" t="s">
        <v>8</v>
      </c>
      <c r="AB3" s="69"/>
      <c r="AC3" s="69"/>
      <c r="AD3" s="69"/>
      <c r="AE3" s="70"/>
    </row>
    <row r="4" spans="1:31" s="2" customFormat="1" ht="42.75" customHeight="1" thickBot="1" x14ac:dyDescent="0.4">
      <c r="A4" s="72"/>
      <c r="B4" s="64"/>
      <c r="C4" s="64" t="s">
        <v>9</v>
      </c>
      <c r="D4" s="64"/>
      <c r="E4" s="64" t="s">
        <v>10</v>
      </c>
      <c r="F4" s="64"/>
      <c r="G4" s="3" t="s">
        <v>11</v>
      </c>
      <c r="H4" s="4" t="s">
        <v>12</v>
      </c>
      <c r="I4" s="64" t="s">
        <v>9</v>
      </c>
      <c r="J4" s="64"/>
      <c r="K4" s="64" t="s">
        <v>10</v>
      </c>
      <c r="L4" s="64"/>
      <c r="M4" s="3" t="s">
        <v>11</v>
      </c>
      <c r="N4" s="4" t="s">
        <v>12</v>
      </c>
      <c r="O4" s="64" t="s">
        <v>9</v>
      </c>
      <c r="P4" s="64"/>
      <c r="Q4" s="64" t="s">
        <v>10</v>
      </c>
      <c r="R4" s="64"/>
      <c r="S4" s="3" t="s">
        <v>11</v>
      </c>
      <c r="T4" s="4" t="s">
        <v>12</v>
      </c>
      <c r="U4" s="64" t="s">
        <v>9</v>
      </c>
      <c r="V4" s="64"/>
      <c r="W4" s="64" t="s">
        <v>10</v>
      </c>
      <c r="X4" s="64"/>
      <c r="Y4" s="3" t="s">
        <v>11</v>
      </c>
      <c r="Z4" s="4" t="s">
        <v>12</v>
      </c>
      <c r="AA4" s="64" t="s">
        <v>9</v>
      </c>
      <c r="AB4" s="64"/>
      <c r="AC4" s="64" t="s">
        <v>10</v>
      </c>
      <c r="AD4" s="64"/>
      <c r="AE4" s="5" t="s">
        <v>13</v>
      </c>
    </row>
    <row r="5" spans="1:31" s="1" customFormat="1" ht="23.15" customHeight="1" thickBot="1" x14ac:dyDescent="0.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</row>
    <row r="6" spans="1:31" s="1" customFormat="1" ht="72.75" customHeight="1" thickBot="1" x14ac:dyDescent="0.5">
      <c r="A6" s="9" t="s">
        <v>15</v>
      </c>
      <c r="B6" s="10">
        <f>+C6+I6+O6+U6</f>
        <v>2</v>
      </c>
      <c r="C6" s="11">
        <v>1</v>
      </c>
      <c r="D6" s="12">
        <v>2.5000000000000001E-2</v>
      </c>
      <c r="E6" s="11">
        <v>1</v>
      </c>
      <c r="F6" s="12">
        <v>2.5000000000000001E-2</v>
      </c>
      <c r="G6" s="13">
        <v>1</v>
      </c>
      <c r="H6" s="14" t="s">
        <v>16</v>
      </c>
      <c r="I6" s="11"/>
      <c r="J6" s="13"/>
      <c r="K6" s="11"/>
      <c r="L6" s="13"/>
      <c r="M6" s="13"/>
      <c r="N6" s="14"/>
      <c r="O6" s="11">
        <v>1</v>
      </c>
      <c r="P6" s="12">
        <v>2.5000000000000001E-2</v>
      </c>
      <c r="Q6" s="11">
        <v>1</v>
      </c>
      <c r="R6" s="12">
        <v>2.5000000000000001E-2</v>
      </c>
      <c r="S6" s="13">
        <v>1</v>
      </c>
      <c r="T6" s="14" t="s">
        <v>67</v>
      </c>
      <c r="U6" s="11"/>
      <c r="V6" s="13"/>
      <c r="W6" s="11"/>
      <c r="X6" s="13"/>
      <c r="Y6" s="13"/>
      <c r="Z6" s="16"/>
      <c r="AA6" s="11">
        <f>+C6+I6+O6+U6</f>
        <v>2</v>
      </c>
      <c r="AB6" s="17">
        <f t="shared" ref="AB6:AD6" si="0">+D6+J6+P6+V6</f>
        <v>0.05</v>
      </c>
      <c r="AC6" s="11">
        <f t="shared" si="0"/>
        <v>2</v>
      </c>
      <c r="AD6" s="17">
        <f t="shared" si="0"/>
        <v>0.05</v>
      </c>
      <c r="AE6" s="18">
        <f>+IFERROR(AD6/AB6,0)</f>
        <v>1</v>
      </c>
    </row>
    <row r="7" spans="1:31" s="1" customFormat="1" ht="23.15" customHeight="1" thickBot="1" x14ac:dyDescent="0.5">
      <c r="A7" s="19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1" s="1" customFormat="1" ht="81" customHeight="1" thickBot="1" x14ac:dyDescent="0.5">
      <c r="A8" s="9" t="s">
        <v>18</v>
      </c>
      <c r="B8" s="10">
        <f>+C8+I8+O8+U8</f>
        <v>1</v>
      </c>
      <c r="C8" s="11">
        <v>1</v>
      </c>
      <c r="D8" s="12">
        <v>2.5000000000000001E-2</v>
      </c>
      <c r="E8" s="11">
        <v>1</v>
      </c>
      <c r="F8" s="12">
        <v>2.5000000000000001E-2</v>
      </c>
      <c r="G8" s="13">
        <v>1</v>
      </c>
      <c r="H8" s="15" t="s">
        <v>19</v>
      </c>
      <c r="I8" s="11"/>
      <c r="J8" s="13"/>
      <c r="K8" s="11"/>
      <c r="L8" s="13"/>
      <c r="M8" s="13"/>
      <c r="N8" s="16"/>
      <c r="O8" s="11"/>
      <c r="P8" s="13"/>
      <c r="Q8" s="11"/>
      <c r="R8" s="13"/>
      <c r="S8" s="13"/>
      <c r="T8" s="16"/>
      <c r="U8" s="11"/>
      <c r="V8" s="12"/>
      <c r="W8" s="11"/>
      <c r="X8" s="13"/>
      <c r="Y8" s="13"/>
      <c r="Z8" s="16"/>
      <c r="AA8" s="11">
        <f>+C8+I8+O8+U8</f>
        <v>1</v>
      </c>
      <c r="AB8" s="17">
        <f t="shared" ref="AB8:AD8" si="1">+D8+J8+P8+V8</f>
        <v>2.5000000000000001E-2</v>
      </c>
      <c r="AC8" s="11">
        <f t="shared" si="1"/>
        <v>1</v>
      </c>
      <c r="AD8" s="17">
        <f t="shared" si="1"/>
        <v>2.5000000000000001E-2</v>
      </c>
      <c r="AE8" s="18">
        <f>+IFERROR(AD8/AB8,0)</f>
        <v>1</v>
      </c>
    </row>
    <row r="9" spans="1:31" s="2" customFormat="1" ht="23.15" customHeight="1" thickBot="1" x14ac:dyDescent="0.4">
      <c r="A9" s="61" t="s">
        <v>20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3"/>
    </row>
    <row r="10" spans="1:31" s="31" customFormat="1" ht="64.5" customHeight="1" x14ac:dyDescent="0.35">
      <c r="A10" s="22" t="s">
        <v>21</v>
      </c>
      <c r="B10" s="23">
        <f>+C10+I10+O10+U10</f>
        <v>1</v>
      </c>
      <c r="C10" s="24">
        <v>1</v>
      </c>
      <c r="D10" s="25">
        <v>2.5000000000000001E-2</v>
      </c>
      <c r="E10" s="24">
        <v>1</v>
      </c>
      <c r="F10" s="25">
        <v>2.5000000000000001E-2</v>
      </c>
      <c r="G10" s="26">
        <v>1</v>
      </c>
      <c r="H10" s="27" t="s">
        <v>22</v>
      </c>
      <c r="I10" s="24"/>
      <c r="J10" s="26"/>
      <c r="K10" s="24"/>
      <c r="L10" s="26"/>
      <c r="M10" s="26"/>
      <c r="N10" s="27"/>
      <c r="O10" s="24"/>
      <c r="P10" s="26"/>
      <c r="Q10" s="24"/>
      <c r="R10" s="26"/>
      <c r="S10" s="26"/>
      <c r="T10" s="27"/>
      <c r="U10" s="24"/>
      <c r="V10" s="26"/>
      <c r="W10" s="24"/>
      <c r="X10" s="26"/>
      <c r="Y10" s="26"/>
      <c r="Z10" s="28"/>
      <c r="AA10" s="24">
        <f>+C10+I10+O10+U10</f>
        <v>1</v>
      </c>
      <c r="AB10" s="29">
        <f t="shared" ref="AB10:AD11" si="2">+D10+J10+P10+V10</f>
        <v>2.5000000000000001E-2</v>
      </c>
      <c r="AC10" s="24">
        <f t="shared" si="2"/>
        <v>1</v>
      </c>
      <c r="AD10" s="29">
        <f t="shared" si="2"/>
        <v>2.5000000000000001E-2</v>
      </c>
      <c r="AE10" s="30">
        <f>+IFERROR(AD10/AB10,0)</f>
        <v>1</v>
      </c>
    </row>
    <row r="11" spans="1:31" s="31" customFormat="1" ht="66.75" customHeight="1" thickBot="1" x14ac:dyDescent="0.4">
      <c r="A11" s="32" t="s">
        <v>23</v>
      </c>
      <c r="B11" s="33">
        <f>+C11+I11+O11+U11</f>
        <v>1</v>
      </c>
      <c r="C11" s="34">
        <v>1</v>
      </c>
      <c r="D11" s="35">
        <v>2.5000000000000001E-2</v>
      </c>
      <c r="E11" s="34">
        <v>1</v>
      </c>
      <c r="F11" s="35">
        <v>2.5000000000000001E-2</v>
      </c>
      <c r="G11" s="36">
        <v>1</v>
      </c>
      <c r="H11" s="37" t="s">
        <v>24</v>
      </c>
      <c r="I11" s="34"/>
      <c r="J11" s="36"/>
      <c r="K11" s="34"/>
      <c r="L11" s="36"/>
      <c r="M11" s="36"/>
      <c r="N11" s="38"/>
      <c r="O11" s="34"/>
      <c r="P11" s="36"/>
      <c r="Q11" s="34"/>
      <c r="R11" s="36"/>
      <c r="S11" s="36"/>
      <c r="T11" s="39"/>
      <c r="U11" s="34"/>
      <c r="V11" s="36"/>
      <c r="W11" s="34"/>
      <c r="X11" s="36"/>
      <c r="Y11" s="36"/>
      <c r="Z11" s="38"/>
      <c r="AA11" s="34">
        <f>+C11+I11+O11+U11</f>
        <v>1</v>
      </c>
      <c r="AB11" s="40">
        <f t="shared" si="2"/>
        <v>2.5000000000000001E-2</v>
      </c>
      <c r="AC11" s="34">
        <f t="shared" si="2"/>
        <v>1</v>
      </c>
      <c r="AD11" s="40">
        <f t="shared" si="2"/>
        <v>2.5000000000000001E-2</v>
      </c>
      <c r="AE11" s="41">
        <f>+IFERROR(AD11/AB11,0)</f>
        <v>1</v>
      </c>
    </row>
    <row r="12" spans="1:31" s="31" customFormat="1" ht="23.15" customHeight="1" thickBot="1" x14ac:dyDescent="0.4">
      <c r="A12" s="61" t="s">
        <v>25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3"/>
    </row>
    <row r="13" spans="1:31" s="31" customFormat="1" ht="49.5" customHeight="1" x14ac:dyDescent="0.35">
      <c r="A13" s="22" t="s">
        <v>26</v>
      </c>
      <c r="B13" s="23">
        <f>+C13+I13+O13+U13</f>
        <v>1</v>
      </c>
      <c r="C13" s="24"/>
      <c r="D13" s="26"/>
      <c r="E13" s="24"/>
      <c r="F13" s="26"/>
      <c r="G13" s="26"/>
      <c r="H13" s="28"/>
      <c r="I13" s="24">
        <v>1</v>
      </c>
      <c r="J13" s="25">
        <v>2.5000000000000001E-2</v>
      </c>
      <c r="K13" s="24">
        <v>1</v>
      </c>
      <c r="L13" s="25">
        <v>2.5000000000000001E-2</v>
      </c>
      <c r="M13" s="26">
        <v>1</v>
      </c>
      <c r="N13" s="42" t="s">
        <v>27</v>
      </c>
      <c r="O13" s="24"/>
      <c r="P13" s="26"/>
      <c r="Q13" s="24"/>
      <c r="R13" s="26"/>
      <c r="S13" s="26"/>
      <c r="T13" s="27"/>
      <c r="U13" s="24"/>
      <c r="V13" s="26"/>
      <c r="W13" s="24"/>
      <c r="X13" s="26"/>
      <c r="Y13" s="26"/>
      <c r="Z13" s="28"/>
      <c r="AA13" s="24">
        <f t="shared" ref="AA13:AD20" si="3">+C13+I13+O13+U13</f>
        <v>1</v>
      </c>
      <c r="AB13" s="29">
        <f t="shared" si="3"/>
        <v>2.5000000000000001E-2</v>
      </c>
      <c r="AC13" s="24">
        <f t="shared" si="3"/>
        <v>1</v>
      </c>
      <c r="AD13" s="29">
        <f t="shared" si="3"/>
        <v>2.5000000000000001E-2</v>
      </c>
      <c r="AE13" s="30">
        <f t="shared" ref="AE13:AE20" si="4">+IFERROR(AD13/AB13,0)</f>
        <v>1</v>
      </c>
    </row>
    <row r="14" spans="1:31" s="31" customFormat="1" ht="75.75" customHeight="1" x14ac:dyDescent="0.35">
      <c r="A14" s="43" t="s">
        <v>28</v>
      </c>
      <c r="B14" s="44">
        <f>+C14+I14+O14+U14</f>
        <v>3</v>
      </c>
      <c r="C14" s="45">
        <v>1</v>
      </c>
      <c r="D14" s="46">
        <v>2.5000000000000001E-2</v>
      </c>
      <c r="E14" s="45">
        <v>1</v>
      </c>
      <c r="F14" s="46">
        <v>2.5000000000000001E-2</v>
      </c>
      <c r="G14" s="47">
        <v>1</v>
      </c>
      <c r="H14" s="48" t="s">
        <v>29</v>
      </c>
      <c r="I14" s="45"/>
      <c r="J14" s="47"/>
      <c r="K14" s="45"/>
      <c r="L14" s="47"/>
      <c r="M14" s="47"/>
      <c r="N14" s="48"/>
      <c r="O14" s="45">
        <v>1</v>
      </c>
      <c r="P14" s="46">
        <v>2.5000000000000001E-2</v>
      </c>
      <c r="Q14" s="45">
        <v>1</v>
      </c>
      <c r="R14" s="46">
        <v>2.5000000000000001E-2</v>
      </c>
      <c r="S14" s="47">
        <v>1</v>
      </c>
      <c r="T14" s="48" t="s">
        <v>68</v>
      </c>
      <c r="U14" s="45">
        <v>1</v>
      </c>
      <c r="V14" s="46">
        <v>2.5000000000000001E-2</v>
      </c>
      <c r="W14" s="45"/>
      <c r="X14" s="47"/>
      <c r="Y14" s="47"/>
      <c r="Z14" s="49"/>
      <c r="AA14" s="45">
        <f t="shared" si="3"/>
        <v>3</v>
      </c>
      <c r="AB14" s="50">
        <f t="shared" si="3"/>
        <v>7.5000000000000011E-2</v>
      </c>
      <c r="AC14" s="45">
        <f t="shared" si="3"/>
        <v>2</v>
      </c>
      <c r="AD14" s="50">
        <f t="shared" si="3"/>
        <v>0.05</v>
      </c>
      <c r="AE14" s="51">
        <f t="shared" si="4"/>
        <v>0.66666666666666663</v>
      </c>
    </row>
    <row r="15" spans="1:31" s="31" customFormat="1" ht="47.25" customHeight="1" x14ac:dyDescent="0.35">
      <c r="A15" s="43" t="s">
        <v>30</v>
      </c>
      <c r="B15" s="44">
        <f t="shared" ref="B15:B19" si="5">+C15+I15+O15+U15</f>
        <v>1</v>
      </c>
      <c r="C15" s="45"/>
      <c r="D15" s="47"/>
      <c r="E15" s="45"/>
      <c r="F15" s="47"/>
      <c r="G15" s="47"/>
      <c r="H15" s="49"/>
      <c r="I15" s="45">
        <v>1</v>
      </c>
      <c r="J15" s="46">
        <v>2.5000000000000001E-2</v>
      </c>
      <c r="K15" s="45">
        <v>1</v>
      </c>
      <c r="L15" s="46">
        <v>2.5000000000000001E-2</v>
      </c>
      <c r="M15" s="47">
        <v>1</v>
      </c>
      <c r="N15" s="42" t="s">
        <v>27</v>
      </c>
      <c r="O15" s="45"/>
      <c r="P15" s="47"/>
      <c r="Q15" s="45"/>
      <c r="R15" s="47"/>
      <c r="S15" s="47"/>
      <c r="T15" s="49"/>
      <c r="U15" s="45"/>
      <c r="V15" s="47"/>
      <c r="W15" s="45"/>
      <c r="X15" s="47"/>
      <c r="Y15" s="47"/>
      <c r="Z15" s="49"/>
      <c r="AA15" s="45">
        <f t="shared" si="3"/>
        <v>1</v>
      </c>
      <c r="AB15" s="50">
        <f t="shared" si="3"/>
        <v>2.5000000000000001E-2</v>
      </c>
      <c r="AC15" s="45">
        <f t="shared" si="3"/>
        <v>1</v>
      </c>
      <c r="AD15" s="50">
        <f t="shared" si="3"/>
        <v>2.5000000000000001E-2</v>
      </c>
      <c r="AE15" s="51">
        <f t="shared" si="4"/>
        <v>1</v>
      </c>
    </row>
    <row r="16" spans="1:31" s="31" customFormat="1" ht="51.75" customHeight="1" x14ac:dyDescent="0.35">
      <c r="A16" s="43" t="s">
        <v>31</v>
      </c>
      <c r="B16" s="44">
        <f t="shared" si="5"/>
        <v>1</v>
      </c>
      <c r="C16" s="45"/>
      <c r="D16" s="47"/>
      <c r="E16" s="45"/>
      <c r="F16" s="47"/>
      <c r="G16" s="47"/>
      <c r="H16" s="49"/>
      <c r="I16" s="45">
        <v>1</v>
      </c>
      <c r="J16" s="46">
        <v>2.5000000000000001E-2</v>
      </c>
      <c r="K16" s="45">
        <v>1</v>
      </c>
      <c r="L16" s="46">
        <v>2.5000000000000001E-2</v>
      </c>
      <c r="M16" s="47">
        <v>1</v>
      </c>
      <c r="N16" s="52" t="s">
        <v>27</v>
      </c>
      <c r="O16" s="45"/>
      <c r="P16" s="47"/>
      <c r="Q16" s="45"/>
      <c r="R16" s="47"/>
      <c r="S16" s="47"/>
      <c r="T16" s="49"/>
      <c r="U16" s="45"/>
      <c r="V16" s="47"/>
      <c r="W16" s="45"/>
      <c r="X16" s="47"/>
      <c r="Y16" s="47"/>
      <c r="Z16" s="49"/>
      <c r="AA16" s="45">
        <f t="shared" si="3"/>
        <v>1</v>
      </c>
      <c r="AB16" s="50">
        <f t="shared" si="3"/>
        <v>2.5000000000000001E-2</v>
      </c>
      <c r="AC16" s="45">
        <f t="shared" si="3"/>
        <v>1</v>
      </c>
      <c r="AD16" s="50">
        <f t="shared" si="3"/>
        <v>2.5000000000000001E-2</v>
      </c>
      <c r="AE16" s="51">
        <f t="shared" si="4"/>
        <v>1</v>
      </c>
    </row>
    <row r="17" spans="1:31" s="31" customFormat="1" ht="57.75" customHeight="1" x14ac:dyDescent="0.35">
      <c r="A17" s="43" t="s">
        <v>32</v>
      </c>
      <c r="B17" s="44">
        <f t="shared" si="5"/>
        <v>1</v>
      </c>
      <c r="C17" s="45"/>
      <c r="D17" s="47"/>
      <c r="E17" s="45"/>
      <c r="F17" s="47"/>
      <c r="G17" s="47"/>
      <c r="H17" s="49"/>
      <c r="I17" s="45">
        <v>1</v>
      </c>
      <c r="J17" s="46">
        <v>2.5000000000000001E-2</v>
      </c>
      <c r="K17" s="45">
        <v>1</v>
      </c>
      <c r="L17" s="46">
        <v>2.5000000000000001E-2</v>
      </c>
      <c r="M17" s="47">
        <v>1</v>
      </c>
      <c r="N17" s="52" t="s">
        <v>27</v>
      </c>
      <c r="O17" s="45"/>
      <c r="P17" s="47"/>
      <c r="Q17" s="45"/>
      <c r="R17" s="47"/>
      <c r="S17" s="47"/>
      <c r="T17" s="49"/>
      <c r="U17" s="45"/>
      <c r="V17" s="47"/>
      <c r="W17" s="45"/>
      <c r="X17" s="47"/>
      <c r="Y17" s="47"/>
      <c r="Z17" s="49"/>
      <c r="AA17" s="45">
        <f t="shared" si="3"/>
        <v>1</v>
      </c>
      <c r="AB17" s="50">
        <f t="shared" si="3"/>
        <v>2.5000000000000001E-2</v>
      </c>
      <c r="AC17" s="45">
        <f t="shared" si="3"/>
        <v>1</v>
      </c>
      <c r="AD17" s="50">
        <f t="shared" si="3"/>
        <v>2.5000000000000001E-2</v>
      </c>
      <c r="AE17" s="51">
        <f t="shared" si="4"/>
        <v>1</v>
      </c>
    </row>
    <row r="18" spans="1:31" s="31" customFormat="1" ht="80.25" customHeight="1" x14ac:dyDescent="0.35">
      <c r="A18" s="43" t="s">
        <v>33</v>
      </c>
      <c r="B18" s="44">
        <f>+C18+I18+O18+U18</f>
        <v>4</v>
      </c>
      <c r="C18" s="45">
        <v>1</v>
      </c>
      <c r="D18" s="46">
        <v>2.5000000000000001E-2</v>
      </c>
      <c r="E18" s="45">
        <v>1</v>
      </c>
      <c r="F18" s="46">
        <v>2.5000000000000001E-2</v>
      </c>
      <c r="G18" s="47">
        <v>1</v>
      </c>
      <c r="H18" s="52" t="s">
        <v>34</v>
      </c>
      <c r="I18" s="45">
        <v>1</v>
      </c>
      <c r="J18" s="46">
        <v>2.5000000000000001E-2</v>
      </c>
      <c r="K18" s="45">
        <v>1</v>
      </c>
      <c r="L18" s="46">
        <v>2.5000000000000001E-2</v>
      </c>
      <c r="M18" s="47">
        <v>1</v>
      </c>
      <c r="N18" s="52" t="s">
        <v>35</v>
      </c>
      <c r="O18" s="45">
        <v>1</v>
      </c>
      <c r="P18" s="46">
        <v>2.5000000000000001E-2</v>
      </c>
      <c r="Q18" s="45">
        <v>1</v>
      </c>
      <c r="R18" s="46">
        <v>2.5000000000000001E-2</v>
      </c>
      <c r="S18" s="47">
        <v>1</v>
      </c>
      <c r="T18" s="48" t="s">
        <v>69</v>
      </c>
      <c r="U18" s="45">
        <v>1</v>
      </c>
      <c r="V18" s="46">
        <v>2.5000000000000001E-2</v>
      </c>
      <c r="W18" s="45"/>
      <c r="X18" s="47"/>
      <c r="Y18" s="47"/>
      <c r="Z18" s="49"/>
      <c r="AA18" s="45">
        <f t="shared" si="3"/>
        <v>4</v>
      </c>
      <c r="AB18" s="50">
        <f>+D18+J18+P18+V18</f>
        <v>0.1</v>
      </c>
      <c r="AC18" s="45">
        <f t="shared" si="3"/>
        <v>3</v>
      </c>
      <c r="AD18" s="50">
        <f t="shared" si="3"/>
        <v>7.5000000000000011E-2</v>
      </c>
      <c r="AE18" s="51">
        <f t="shared" si="4"/>
        <v>0.75000000000000011</v>
      </c>
    </row>
    <row r="19" spans="1:31" s="31" customFormat="1" ht="48" customHeight="1" x14ac:dyDescent="0.35">
      <c r="A19" s="43" t="s">
        <v>36</v>
      </c>
      <c r="B19" s="44">
        <f t="shared" si="5"/>
        <v>1</v>
      </c>
      <c r="C19" s="45"/>
      <c r="D19" s="47"/>
      <c r="E19" s="45"/>
      <c r="F19" s="47"/>
      <c r="G19" s="47"/>
      <c r="H19" s="49"/>
      <c r="I19" s="45">
        <v>1</v>
      </c>
      <c r="J19" s="46">
        <v>2.5000000000000001E-2</v>
      </c>
      <c r="K19" s="45">
        <v>1</v>
      </c>
      <c r="L19" s="46">
        <v>2.5000000000000001E-2</v>
      </c>
      <c r="M19" s="47">
        <v>1</v>
      </c>
      <c r="N19" s="52" t="s">
        <v>27</v>
      </c>
      <c r="O19" s="45"/>
      <c r="P19" s="47"/>
      <c r="Q19" s="45"/>
      <c r="R19" s="47"/>
      <c r="S19" s="47"/>
      <c r="T19" s="49"/>
      <c r="U19" s="45"/>
      <c r="V19" s="47"/>
      <c r="W19" s="45"/>
      <c r="X19" s="47"/>
      <c r="Y19" s="47"/>
      <c r="Z19" s="49"/>
      <c r="AA19" s="45">
        <f t="shared" si="3"/>
        <v>1</v>
      </c>
      <c r="AB19" s="50">
        <f t="shared" si="3"/>
        <v>2.5000000000000001E-2</v>
      </c>
      <c r="AC19" s="45">
        <f t="shared" si="3"/>
        <v>1</v>
      </c>
      <c r="AD19" s="50">
        <f t="shared" si="3"/>
        <v>2.5000000000000001E-2</v>
      </c>
      <c r="AE19" s="51">
        <f t="shared" si="4"/>
        <v>1</v>
      </c>
    </row>
    <row r="20" spans="1:31" s="31" customFormat="1" ht="55.5" customHeight="1" thickBot="1" x14ac:dyDescent="0.4">
      <c r="A20" s="32" t="s">
        <v>37</v>
      </c>
      <c r="B20" s="33">
        <f>+C20+I20+O20+U20</f>
        <v>1</v>
      </c>
      <c r="C20" s="34"/>
      <c r="D20" s="36"/>
      <c r="E20" s="34"/>
      <c r="F20" s="36"/>
      <c r="G20" s="36"/>
      <c r="H20" s="38"/>
      <c r="I20" s="34">
        <v>1</v>
      </c>
      <c r="J20" s="35">
        <v>2.5000000000000001E-2</v>
      </c>
      <c r="K20" s="34">
        <v>1</v>
      </c>
      <c r="L20" s="35">
        <v>2.5000000000000001E-2</v>
      </c>
      <c r="M20" s="36">
        <v>1</v>
      </c>
      <c r="N20" s="37" t="s">
        <v>27</v>
      </c>
      <c r="O20" s="34"/>
      <c r="P20" s="36"/>
      <c r="Q20" s="34"/>
      <c r="R20" s="36"/>
      <c r="S20" s="36"/>
      <c r="T20" s="38"/>
      <c r="U20" s="34"/>
      <c r="V20" s="36"/>
      <c r="W20" s="34"/>
      <c r="X20" s="36"/>
      <c r="Y20" s="36"/>
      <c r="Z20" s="38"/>
      <c r="AA20" s="34">
        <f t="shared" si="3"/>
        <v>1</v>
      </c>
      <c r="AB20" s="40">
        <f t="shared" si="3"/>
        <v>2.5000000000000001E-2</v>
      </c>
      <c r="AC20" s="34">
        <f t="shared" si="3"/>
        <v>1</v>
      </c>
      <c r="AD20" s="40">
        <f t="shared" si="3"/>
        <v>2.5000000000000001E-2</v>
      </c>
      <c r="AE20" s="41">
        <f t="shared" si="4"/>
        <v>1</v>
      </c>
    </row>
    <row r="21" spans="1:31" s="2" customFormat="1" ht="23.15" customHeight="1" thickBot="1" x14ac:dyDescent="0.4">
      <c r="A21" s="61" t="s">
        <v>38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3"/>
    </row>
    <row r="22" spans="1:31" s="31" customFormat="1" ht="72.75" customHeight="1" x14ac:dyDescent="0.35">
      <c r="A22" s="22" t="s">
        <v>39</v>
      </c>
      <c r="B22" s="23">
        <f>+C22+I22+O22+U22</f>
        <v>1</v>
      </c>
      <c r="C22" s="24"/>
      <c r="D22" s="26"/>
      <c r="E22" s="24"/>
      <c r="F22" s="26"/>
      <c r="G22" s="26"/>
      <c r="H22" s="28"/>
      <c r="I22" s="24">
        <v>1</v>
      </c>
      <c r="J22" s="25">
        <v>2.5000000000000001E-2</v>
      </c>
      <c r="K22" s="24">
        <v>1</v>
      </c>
      <c r="L22" s="25">
        <v>2.5000000000000001E-2</v>
      </c>
      <c r="M22" s="26">
        <v>1</v>
      </c>
      <c r="N22" s="42" t="s">
        <v>72</v>
      </c>
      <c r="O22" s="24"/>
      <c r="P22" s="26"/>
      <c r="Q22" s="24"/>
      <c r="R22" s="26"/>
      <c r="S22" s="26"/>
      <c r="T22" s="28"/>
      <c r="U22" s="24"/>
      <c r="V22" s="26"/>
      <c r="W22" s="24"/>
      <c r="X22" s="26"/>
      <c r="Y22" s="26"/>
      <c r="Z22" s="28"/>
      <c r="AA22" s="24">
        <f>+C22+I22+O22+U22</f>
        <v>1</v>
      </c>
      <c r="AB22" s="29">
        <f t="shared" ref="AB22:AD23" si="6">+D22+J22+P22+V22</f>
        <v>2.5000000000000001E-2</v>
      </c>
      <c r="AC22" s="24">
        <f t="shared" si="6"/>
        <v>1</v>
      </c>
      <c r="AD22" s="29">
        <f t="shared" si="6"/>
        <v>2.5000000000000001E-2</v>
      </c>
      <c r="AE22" s="30">
        <f>+IFERROR(AD22/AB22,0)</f>
        <v>1</v>
      </c>
    </row>
    <row r="23" spans="1:31" s="31" customFormat="1" ht="101.25" customHeight="1" thickBot="1" x14ac:dyDescent="0.4">
      <c r="A23" s="32" t="s">
        <v>40</v>
      </c>
      <c r="B23" s="33">
        <f>+C23+I23+O23+U23</f>
        <v>1</v>
      </c>
      <c r="C23" s="34"/>
      <c r="D23" s="36"/>
      <c r="E23" s="34"/>
      <c r="F23" s="36"/>
      <c r="G23" s="36"/>
      <c r="H23" s="38"/>
      <c r="I23" s="34">
        <v>1</v>
      </c>
      <c r="J23" s="35">
        <v>2.5000000000000001E-2</v>
      </c>
      <c r="K23" s="34">
        <v>1</v>
      </c>
      <c r="L23" s="35">
        <v>2.5000000000000001E-2</v>
      </c>
      <c r="M23" s="36">
        <v>1</v>
      </c>
      <c r="N23" s="37" t="s">
        <v>41</v>
      </c>
      <c r="O23" s="34"/>
      <c r="P23" s="36"/>
      <c r="Q23" s="34"/>
      <c r="R23" s="36"/>
      <c r="S23" s="36"/>
      <c r="T23" s="38"/>
      <c r="U23" s="34"/>
      <c r="V23" s="36"/>
      <c r="W23" s="34"/>
      <c r="X23" s="36"/>
      <c r="Y23" s="36"/>
      <c r="Z23" s="38"/>
      <c r="AA23" s="34">
        <f>+C23+I23+O23+U23</f>
        <v>1</v>
      </c>
      <c r="AB23" s="40">
        <f t="shared" si="6"/>
        <v>2.5000000000000001E-2</v>
      </c>
      <c r="AC23" s="34">
        <f t="shared" si="6"/>
        <v>1</v>
      </c>
      <c r="AD23" s="40">
        <f t="shared" si="6"/>
        <v>2.5000000000000001E-2</v>
      </c>
      <c r="AE23" s="41">
        <f>+IFERROR(AD23/AB23,0)</f>
        <v>1</v>
      </c>
    </row>
    <row r="24" spans="1:31" s="2" customFormat="1" ht="23.15" customHeight="1" thickBot="1" x14ac:dyDescent="0.4">
      <c r="A24" s="61" t="s">
        <v>42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3"/>
    </row>
    <row r="25" spans="1:31" s="2" customFormat="1" ht="111.75" customHeight="1" x14ac:dyDescent="0.35">
      <c r="A25" s="22" t="s">
        <v>43</v>
      </c>
      <c r="B25" s="23">
        <f>+C25+I25+O25+U25</f>
        <v>3</v>
      </c>
      <c r="C25" s="24">
        <v>1</v>
      </c>
      <c r="D25" s="25">
        <v>2.5000000000000001E-2</v>
      </c>
      <c r="E25" s="24">
        <v>1</v>
      </c>
      <c r="F25" s="25">
        <v>2.5000000000000001E-2</v>
      </c>
      <c r="G25" s="26">
        <v>1</v>
      </c>
      <c r="H25" s="42" t="s">
        <v>44</v>
      </c>
      <c r="I25" s="24">
        <v>1</v>
      </c>
      <c r="J25" s="25">
        <v>2.5000000000000001E-2</v>
      </c>
      <c r="K25" s="24">
        <v>1</v>
      </c>
      <c r="L25" s="25">
        <v>2.5000000000000001E-2</v>
      </c>
      <c r="M25" s="26">
        <v>1</v>
      </c>
      <c r="N25" s="42" t="s">
        <v>73</v>
      </c>
      <c r="O25" s="24">
        <v>1</v>
      </c>
      <c r="P25" s="25">
        <v>2.5000000000000001E-2</v>
      </c>
      <c r="Q25" s="24">
        <v>1</v>
      </c>
      <c r="R25" s="25">
        <v>2.5000000000000001E-2</v>
      </c>
      <c r="S25" s="26">
        <v>1</v>
      </c>
      <c r="T25" s="27" t="s">
        <v>45</v>
      </c>
      <c r="U25" s="24"/>
      <c r="V25" s="26"/>
      <c r="W25" s="24"/>
      <c r="X25" s="26"/>
      <c r="Y25" s="26"/>
      <c r="Z25" s="28"/>
      <c r="AA25" s="24">
        <f>+C25+I25+O25+U25</f>
        <v>3</v>
      </c>
      <c r="AB25" s="29">
        <f t="shared" ref="AB25:AD26" si="7">+D25+J25+P25+V25</f>
        <v>7.5000000000000011E-2</v>
      </c>
      <c r="AC25" s="24">
        <f t="shared" si="7"/>
        <v>3</v>
      </c>
      <c r="AD25" s="29">
        <f t="shared" si="7"/>
        <v>7.5000000000000011E-2</v>
      </c>
      <c r="AE25" s="30">
        <f>+IFERROR(AD25/AB25,0)</f>
        <v>1</v>
      </c>
    </row>
    <row r="26" spans="1:31" s="2" customFormat="1" ht="84.75" customHeight="1" thickBot="1" x14ac:dyDescent="0.4">
      <c r="A26" s="32" t="s">
        <v>46</v>
      </c>
      <c r="B26" s="33">
        <f>+C26+I26+O26+U26</f>
        <v>1</v>
      </c>
      <c r="C26" s="34"/>
      <c r="D26" s="36"/>
      <c r="E26" s="34"/>
      <c r="F26" s="36"/>
      <c r="G26" s="36"/>
      <c r="H26" s="38"/>
      <c r="I26" s="34"/>
      <c r="J26" s="36"/>
      <c r="K26" s="34"/>
      <c r="L26" s="36"/>
      <c r="M26" s="36"/>
      <c r="N26" s="38"/>
      <c r="O26" s="34">
        <v>1</v>
      </c>
      <c r="P26" s="35">
        <v>2.5000000000000001E-2</v>
      </c>
      <c r="Q26" s="34">
        <v>1</v>
      </c>
      <c r="R26" s="35">
        <v>2.5000000000000001E-2</v>
      </c>
      <c r="S26" s="36">
        <v>1</v>
      </c>
      <c r="T26" s="39" t="s">
        <v>47</v>
      </c>
      <c r="U26" s="34"/>
      <c r="V26" s="36"/>
      <c r="W26" s="34"/>
      <c r="X26" s="36"/>
      <c r="Y26" s="36"/>
      <c r="Z26" s="38"/>
      <c r="AA26" s="34">
        <f>+C26+I26+O26+U26</f>
        <v>1</v>
      </c>
      <c r="AB26" s="40">
        <f t="shared" si="7"/>
        <v>2.5000000000000001E-2</v>
      </c>
      <c r="AC26" s="34">
        <f t="shared" si="7"/>
        <v>1</v>
      </c>
      <c r="AD26" s="40">
        <f t="shared" si="7"/>
        <v>2.5000000000000001E-2</v>
      </c>
      <c r="AE26" s="41">
        <f>+IFERROR(AD26/AB26,0)</f>
        <v>1</v>
      </c>
    </row>
    <row r="27" spans="1:31" s="2" customFormat="1" ht="23.15" customHeight="1" thickBot="1" x14ac:dyDescent="0.4">
      <c r="A27" s="61" t="s">
        <v>48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</row>
    <row r="28" spans="1:31" s="2" customFormat="1" ht="63.75" customHeight="1" x14ac:dyDescent="0.35">
      <c r="A28" s="22" t="s">
        <v>49</v>
      </c>
      <c r="B28" s="23">
        <f>+C28+I28+O28+U28</f>
        <v>1</v>
      </c>
      <c r="C28" s="24"/>
      <c r="D28" s="26"/>
      <c r="E28" s="24"/>
      <c r="F28" s="26"/>
      <c r="G28" s="26"/>
      <c r="H28" s="28"/>
      <c r="I28" s="24">
        <v>1</v>
      </c>
      <c r="J28" s="25">
        <v>2.5000000000000001E-2</v>
      </c>
      <c r="K28" s="24">
        <v>1</v>
      </c>
      <c r="L28" s="25">
        <v>2.5000000000000001E-2</v>
      </c>
      <c r="M28" s="26">
        <v>1</v>
      </c>
      <c r="N28" s="42" t="s">
        <v>50</v>
      </c>
      <c r="O28" s="24"/>
      <c r="P28" s="26"/>
      <c r="Q28" s="24"/>
      <c r="R28" s="26"/>
      <c r="S28" s="26"/>
      <c r="T28" s="42"/>
      <c r="U28" s="24"/>
      <c r="V28" s="26"/>
      <c r="W28" s="24"/>
      <c r="X28" s="26"/>
      <c r="Y28" s="26"/>
      <c r="Z28" s="28"/>
      <c r="AA28" s="24">
        <f>+C28+I28+O28+U28</f>
        <v>1</v>
      </c>
      <c r="AB28" s="29">
        <f t="shared" ref="AB28:AD30" si="8">+D28+J28+P28+V28</f>
        <v>2.5000000000000001E-2</v>
      </c>
      <c r="AC28" s="24">
        <f t="shared" si="8"/>
        <v>1</v>
      </c>
      <c r="AD28" s="29">
        <f t="shared" si="8"/>
        <v>2.5000000000000001E-2</v>
      </c>
      <c r="AE28" s="30">
        <f>+IFERROR(AD28/AB28,0)</f>
        <v>1</v>
      </c>
    </row>
    <row r="29" spans="1:31" s="2" customFormat="1" ht="37.5" customHeight="1" x14ac:dyDescent="0.35">
      <c r="A29" s="43" t="s">
        <v>51</v>
      </c>
      <c r="B29" s="44">
        <f>+C29+I29+O29+U29</f>
        <v>1</v>
      </c>
      <c r="C29" s="45"/>
      <c r="D29" s="47"/>
      <c r="E29" s="45"/>
      <c r="F29" s="47"/>
      <c r="G29" s="47"/>
      <c r="H29" s="49"/>
      <c r="I29" s="45"/>
      <c r="J29" s="47"/>
      <c r="K29" s="45"/>
      <c r="L29" s="47"/>
      <c r="M29" s="47"/>
      <c r="N29" s="49"/>
      <c r="O29" s="45"/>
      <c r="P29" s="47"/>
      <c r="Q29" s="45"/>
      <c r="R29" s="47"/>
      <c r="S29" s="47"/>
      <c r="T29" s="52"/>
      <c r="U29" s="45">
        <v>1</v>
      </c>
      <c r="V29" s="46">
        <v>2.5000000000000001E-2</v>
      </c>
      <c r="W29" s="45"/>
      <c r="X29" s="47"/>
      <c r="Y29" s="47"/>
      <c r="Z29" s="49"/>
      <c r="AA29" s="45">
        <f>+C29+I29+O29+U29</f>
        <v>1</v>
      </c>
      <c r="AB29" s="50">
        <f t="shared" si="8"/>
        <v>2.5000000000000001E-2</v>
      </c>
      <c r="AC29" s="45">
        <f t="shared" si="8"/>
        <v>0</v>
      </c>
      <c r="AD29" s="50">
        <f t="shared" si="8"/>
        <v>0</v>
      </c>
      <c r="AE29" s="51">
        <f>+IFERROR(AD29/AB29,0)</f>
        <v>0</v>
      </c>
    </row>
    <row r="30" spans="1:31" s="2" customFormat="1" ht="54" customHeight="1" thickBot="1" x14ac:dyDescent="0.4">
      <c r="A30" s="32" t="s">
        <v>52</v>
      </c>
      <c r="B30" s="33">
        <f>+C30+I30+O30+U30</f>
        <v>3</v>
      </c>
      <c r="C30" s="34"/>
      <c r="D30" s="36"/>
      <c r="E30" s="34"/>
      <c r="F30" s="36"/>
      <c r="G30" s="36"/>
      <c r="H30" s="38"/>
      <c r="I30" s="34">
        <v>1</v>
      </c>
      <c r="J30" s="35">
        <v>2.5000000000000001E-2</v>
      </c>
      <c r="K30" s="34">
        <v>1</v>
      </c>
      <c r="L30" s="35">
        <v>2.5000000000000001E-2</v>
      </c>
      <c r="M30" s="36">
        <v>1</v>
      </c>
      <c r="N30" s="37" t="s">
        <v>53</v>
      </c>
      <c r="O30" s="34">
        <v>1</v>
      </c>
      <c r="P30" s="35">
        <v>2.5000000000000001E-2</v>
      </c>
      <c r="Q30" s="34">
        <v>1</v>
      </c>
      <c r="R30" s="35">
        <v>2.5000000000000001E-2</v>
      </c>
      <c r="S30" s="36">
        <v>1</v>
      </c>
      <c r="T30" s="39" t="s">
        <v>70</v>
      </c>
      <c r="U30" s="34">
        <v>1</v>
      </c>
      <c r="V30" s="35">
        <v>2.5000000000000001E-2</v>
      </c>
      <c r="W30" s="34"/>
      <c r="X30" s="36"/>
      <c r="Y30" s="36"/>
      <c r="Z30" s="38"/>
      <c r="AA30" s="34">
        <f>+C30+I30+O30+U30</f>
        <v>3</v>
      </c>
      <c r="AB30" s="40">
        <f t="shared" si="8"/>
        <v>7.5000000000000011E-2</v>
      </c>
      <c r="AC30" s="34">
        <f t="shared" si="8"/>
        <v>2</v>
      </c>
      <c r="AD30" s="40">
        <f t="shared" si="8"/>
        <v>0.05</v>
      </c>
      <c r="AE30" s="41">
        <f>+IFERROR(AD30/AB30,0)</f>
        <v>0.66666666666666663</v>
      </c>
    </row>
    <row r="31" spans="1:31" s="2" customFormat="1" ht="23.15" customHeight="1" thickBot="1" x14ac:dyDescent="0.4">
      <c r="A31" s="61" t="s">
        <v>54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3"/>
    </row>
    <row r="32" spans="1:31" s="2" customFormat="1" ht="56.25" customHeight="1" thickBot="1" x14ac:dyDescent="0.4">
      <c r="A32" s="9" t="s">
        <v>55</v>
      </c>
      <c r="B32" s="10">
        <f>+C32+I32+O32+U32</f>
        <v>1</v>
      </c>
      <c r="C32" s="11"/>
      <c r="D32" s="13"/>
      <c r="E32" s="11"/>
      <c r="F32" s="13"/>
      <c r="G32" s="13"/>
      <c r="H32" s="16"/>
      <c r="I32" s="11">
        <v>1</v>
      </c>
      <c r="J32" s="12">
        <v>2.5000000000000001E-2</v>
      </c>
      <c r="K32" s="11">
        <v>1</v>
      </c>
      <c r="L32" s="12">
        <v>2.5000000000000001E-2</v>
      </c>
      <c r="M32" s="13">
        <v>1</v>
      </c>
      <c r="N32" s="15" t="s">
        <v>56</v>
      </c>
      <c r="O32" s="11"/>
      <c r="P32" s="13"/>
      <c r="Q32" s="11"/>
      <c r="R32" s="13"/>
      <c r="S32" s="13"/>
      <c r="T32" s="15"/>
      <c r="U32" s="11"/>
      <c r="V32" s="13"/>
      <c r="W32" s="11"/>
      <c r="X32" s="13"/>
      <c r="Y32" s="13"/>
      <c r="Z32" s="16"/>
      <c r="AA32" s="11">
        <f>+C32+I32+O32+U32</f>
        <v>1</v>
      </c>
      <c r="AB32" s="17">
        <f t="shared" ref="AB32:AD32" si="9">+D32+J32+P32+V32</f>
        <v>2.5000000000000001E-2</v>
      </c>
      <c r="AC32" s="11">
        <f t="shared" si="9"/>
        <v>1</v>
      </c>
      <c r="AD32" s="17">
        <f t="shared" si="9"/>
        <v>2.5000000000000001E-2</v>
      </c>
      <c r="AE32" s="18">
        <f>+IFERROR(AD32/AB32,0)</f>
        <v>1</v>
      </c>
    </row>
    <row r="33" spans="1:31" s="2" customFormat="1" ht="23.15" customHeight="1" thickBot="1" x14ac:dyDescent="0.4">
      <c r="A33" s="61" t="s">
        <v>57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3"/>
    </row>
    <row r="34" spans="1:31" s="2" customFormat="1" ht="48.75" customHeight="1" thickBot="1" x14ac:dyDescent="0.4">
      <c r="A34" s="9" t="s">
        <v>58</v>
      </c>
      <c r="B34" s="10">
        <f>+C34+I34+O34+U34</f>
        <v>3</v>
      </c>
      <c r="C34" s="11"/>
      <c r="D34" s="13"/>
      <c r="E34" s="11"/>
      <c r="F34" s="13"/>
      <c r="G34" s="13"/>
      <c r="H34" s="16"/>
      <c r="I34" s="11">
        <v>1</v>
      </c>
      <c r="J34" s="12">
        <v>2.5000000000000001E-2</v>
      </c>
      <c r="K34" s="11">
        <v>1</v>
      </c>
      <c r="L34" s="12">
        <v>2.5000000000000001E-2</v>
      </c>
      <c r="M34" s="13">
        <v>1</v>
      </c>
      <c r="N34" s="15" t="s">
        <v>53</v>
      </c>
      <c r="O34" s="11">
        <v>1</v>
      </c>
      <c r="P34" s="12">
        <v>2.5000000000000001E-2</v>
      </c>
      <c r="Q34" s="11">
        <v>1</v>
      </c>
      <c r="R34" s="12">
        <v>2.5000000000000001E-2</v>
      </c>
      <c r="S34" s="13">
        <v>1</v>
      </c>
      <c r="T34" s="14" t="s">
        <v>70</v>
      </c>
      <c r="U34" s="11">
        <v>1</v>
      </c>
      <c r="V34" s="12">
        <v>2.5000000000000001E-2</v>
      </c>
      <c r="W34" s="11"/>
      <c r="X34" s="13"/>
      <c r="Y34" s="13"/>
      <c r="Z34" s="16"/>
      <c r="AA34" s="11">
        <f>+C34+I34+O34+U34</f>
        <v>3</v>
      </c>
      <c r="AB34" s="17">
        <f t="shared" ref="AB34:AD34" si="10">+D34+J34+P34+V34</f>
        <v>7.5000000000000011E-2</v>
      </c>
      <c r="AC34" s="11">
        <f t="shared" si="10"/>
        <v>2</v>
      </c>
      <c r="AD34" s="17">
        <f t="shared" si="10"/>
        <v>0.05</v>
      </c>
      <c r="AE34" s="18">
        <f>+IFERROR(AD34/AB34,0)</f>
        <v>0.66666666666666663</v>
      </c>
    </row>
    <row r="35" spans="1:31" s="2" customFormat="1" ht="23.15" customHeight="1" thickBot="1" x14ac:dyDescent="0.4">
      <c r="A35" s="61" t="s">
        <v>59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3"/>
    </row>
    <row r="36" spans="1:31" s="2" customFormat="1" ht="48" customHeight="1" thickBot="1" x14ac:dyDescent="0.4">
      <c r="A36" s="9" t="s">
        <v>60</v>
      </c>
      <c r="B36" s="10">
        <f>+C36+I36+O36+U36</f>
        <v>3</v>
      </c>
      <c r="C36" s="11"/>
      <c r="D36" s="13"/>
      <c r="E36" s="11"/>
      <c r="F36" s="13"/>
      <c r="G36" s="13"/>
      <c r="H36" s="16"/>
      <c r="I36" s="11">
        <v>1</v>
      </c>
      <c r="J36" s="12">
        <v>2.5000000000000001E-2</v>
      </c>
      <c r="K36" s="11">
        <v>1</v>
      </c>
      <c r="L36" s="12">
        <v>2.5000000000000001E-2</v>
      </c>
      <c r="M36" s="13">
        <v>1</v>
      </c>
      <c r="N36" s="15" t="s">
        <v>53</v>
      </c>
      <c r="O36" s="11">
        <v>1</v>
      </c>
      <c r="P36" s="12">
        <v>2.5000000000000001E-2</v>
      </c>
      <c r="Q36" s="11">
        <v>1</v>
      </c>
      <c r="R36" s="12">
        <v>2.5000000000000001E-2</v>
      </c>
      <c r="S36" s="13">
        <v>1</v>
      </c>
      <c r="T36" s="14" t="s">
        <v>53</v>
      </c>
      <c r="U36" s="11">
        <v>1</v>
      </c>
      <c r="V36" s="12">
        <v>2.5000000000000001E-2</v>
      </c>
      <c r="W36" s="11"/>
      <c r="X36" s="13"/>
      <c r="Y36" s="13"/>
      <c r="Z36" s="16"/>
      <c r="AA36" s="11">
        <f>+C36+I36+O36+U36</f>
        <v>3</v>
      </c>
      <c r="AB36" s="17">
        <f t="shared" ref="AB36:AD36" si="11">+D36+J36+P36+V36</f>
        <v>7.5000000000000011E-2</v>
      </c>
      <c r="AC36" s="11">
        <f t="shared" si="11"/>
        <v>2</v>
      </c>
      <c r="AD36" s="17">
        <f t="shared" si="11"/>
        <v>0.05</v>
      </c>
      <c r="AE36" s="18">
        <f>+IFERROR(AD36/AB36,0)</f>
        <v>0.66666666666666663</v>
      </c>
    </row>
    <row r="37" spans="1:31" s="2" customFormat="1" ht="23.15" customHeight="1" thickBot="1" x14ac:dyDescent="0.4">
      <c r="A37" s="61" t="s">
        <v>61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3"/>
    </row>
    <row r="38" spans="1:31" s="31" customFormat="1" ht="78" customHeight="1" x14ac:dyDescent="0.35">
      <c r="A38" s="22" t="s">
        <v>62</v>
      </c>
      <c r="B38" s="23">
        <f>+C38+I38+O38+U38</f>
        <v>3</v>
      </c>
      <c r="C38" s="24"/>
      <c r="D38" s="26"/>
      <c r="E38" s="24"/>
      <c r="F38" s="26"/>
      <c r="G38" s="26"/>
      <c r="H38" s="27"/>
      <c r="I38" s="24">
        <v>1</v>
      </c>
      <c r="J38" s="25">
        <v>2.5000000000000001E-2</v>
      </c>
      <c r="K38" s="24">
        <v>1</v>
      </c>
      <c r="L38" s="25">
        <v>2.5000000000000001E-2</v>
      </c>
      <c r="M38" s="26">
        <v>1</v>
      </c>
      <c r="N38" s="42" t="s">
        <v>63</v>
      </c>
      <c r="O38" s="24">
        <v>1</v>
      </c>
      <c r="P38" s="25">
        <v>2.5000000000000001E-2</v>
      </c>
      <c r="Q38" s="24">
        <v>1</v>
      </c>
      <c r="R38" s="25">
        <v>2.5000000000000001E-2</v>
      </c>
      <c r="S38" s="26">
        <v>1</v>
      </c>
      <c r="T38" s="27" t="s">
        <v>71</v>
      </c>
      <c r="U38" s="24">
        <v>1</v>
      </c>
      <c r="V38" s="25">
        <v>2.5000000000000001E-2</v>
      </c>
      <c r="W38" s="24"/>
      <c r="X38" s="26"/>
      <c r="Y38" s="26"/>
      <c r="Z38" s="28"/>
      <c r="AA38" s="24">
        <f>+C38+I38+O38+U38</f>
        <v>3</v>
      </c>
      <c r="AB38" s="29">
        <f t="shared" ref="AB38:AD39" si="12">+D38+J38+P38+V38</f>
        <v>7.5000000000000011E-2</v>
      </c>
      <c r="AC38" s="24">
        <f t="shared" si="12"/>
        <v>2</v>
      </c>
      <c r="AD38" s="29">
        <f t="shared" si="12"/>
        <v>0.05</v>
      </c>
      <c r="AE38" s="30">
        <f>+IFERROR(AD38/AB38,0)</f>
        <v>0.66666666666666663</v>
      </c>
    </row>
    <row r="39" spans="1:31" s="31" customFormat="1" ht="68.25" customHeight="1" thickBot="1" x14ac:dyDescent="0.4">
      <c r="A39" s="32" t="s">
        <v>64</v>
      </c>
      <c r="B39" s="33">
        <f>+C39+I39+O39+U39</f>
        <v>1</v>
      </c>
      <c r="C39" s="34">
        <v>1</v>
      </c>
      <c r="D39" s="35">
        <v>2.5000000000000001E-2</v>
      </c>
      <c r="E39" s="34">
        <v>1</v>
      </c>
      <c r="F39" s="35">
        <v>2.5000000000000001E-2</v>
      </c>
      <c r="G39" s="36">
        <v>1</v>
      </c>
      <c r="H39" s="37" t="s">
        <v>65</v>
      </c>
      <c r="I39" s="34"/>
      <c r="J39" s="36"/>
      <c r="K39" s="34"/>
      <c r="L39" s="36"/>
      <c r="M39" s="36"/>
      <c r="N39" s="38"/>
      <c r="O39" s="34"/>
      <c r="P39" s="36"/>
      <c r="Q39" s="34"/>
      <c r="R39" s="36"/>
      <c r="S39" s="36"/>
      <c r="T39" s="38"/>
      <c r="U39" s="34"/>
      <c r="V39" s="36"/>
      <c r="W39" s="34"/>
      <c r="X39" s="36"/>
      <c r="Y39" s="36"/>
      <c r="Z39" s="38"/>
      <c r="AA39" s="34">
        <f>+C39+I39+O39+U39</f>
        <v>1</v>
      </c>
      <c r="AB39" s="40">
        <f t="shared" si="12"/>
        <v>2.5000000000000001E-2</v>
      </c>
      <c r="AC39" s="34">
        <f t="shared" si="12"/>
        <v>1</v>
      </c>
      <c r="AD39" s="40">
        <f t="shared" si="12"/>
        <v>2.5000000000000001E-2</v>
      </c>
      <c r="AE39" s="41">
        <f>+IFERROR(AD39/AB39,0)</f>
        <v>1</v>
      </c>
    </row>
    <row r="40" spans="1:31" ht="27.75" customHeight="1" thickBot="1" x14ac:dyDescent="0.4">
      <c r="A40" s="53" t="s">
        <v>66</v>
      </c>
      <c r="B40" s="54">
        <f>+SUM(B6:B39)</f>
        <v>40</v>
      </c>
      <c r="C40" s="54">
        <f>+C6+C8+C10+C11+C13+C14+C15+C16+C17+C18+C19+C20+C22+C23+C25+C26+C28+C29+C30+C32+C34+C36+C38+C39</f>
        <v>8</v>
      </c>
      <c r="D40" s="55">
        <f t="shared" ref="D40:F40" si="13">+D6+D8+D10+D11+D13+D14+D15+D16+D17+D18+D19+D20+D22+D23+D25+D26+D28+D29+D30+D32+D34+D36+D38+D39</f>
        <v>0.19999999999999998</v>
      </c>
      <c r="E40" s="54">
        <f t="shared" si="13"/>
        <v>8</v>
      </c>
      <c r="F40" s="55">
        <f t="shared" si="13"/>
        <v>0.19999999999999998</v>
      </c>
      <c r="G40" s="55">
        <f>+F40/D40</f>
        <v>1</v>
      </c>
      <c r="H40" s="56"/>
      <c r="I40" s="54">
        <f>+I6+I8+I10+I11+I13+I14+I15+I16+I17+I18+I19+I20+I22+I23+I25+I26+I28+I29+I30+I32+I34+I36+I38+I39</f>
        <v>16</v>
      </c>
      <c r="J40" s="55">
        <f t="shared" ref="J40:L40" si="14">+J6+J8+J10+J11+J13+J14+J15+J16+J17+J18+J19+J20+J22+J23+J25+J26+J28+J29+J30+J32+J34+J36+J38+J39</f>
        <v>0.40000000000000008</v>
      </c>
      <c r="K40" s="54">
        <f t="shared" si="14"/>
        <v>16</v>
      </c>
      <c r="L40" s="55">
        <f t="shared" si="14"/>
        <v>0.40000000000000008</v>
      </c>
      <c r="M40" s="55">
        <f>+L40/J40</f>
        <v>1</v>
      </c>
      <c r="N40" s="56"/>
      <c r="O40" s="54">
        <f>+O6+O8+O10+O11+O13+O14+O15+O16+O17+O18+O19+O20+O22+O23+O25+O26+O28+O29+O30+O32+O34+O36+O38+O39</f>
        <v>9</v>
      </c>
      <c r="P40" s="55">
        <f t="shared" ref="P40:R40" si="15">+P6+P8+P10+P11+P13+P14+P15+P16+P17+P18+P19+P20+P22+P23+P25+P26+P28+P29+P30+P32+P34+P36+P38+P39</f>
        <v>0.22499999999999998</v>
      </c>
      <c r="Q40" s="54">
        <f t="shared" si="15"/>
        <v>9</v>
      </c>
      <c r="R40" s="55">
        <f t="shared" si="15"/>
        <v>0.22499999999999998</v>
      </c>
      <c r="S40" s="55">
        <f>+R40/P40</f>
        <v>1</v>
      </c>
      <c r="T40" s="57"/>
      <c r="U40" s="54">
        <f>+U6+U8+U10+U11+U13+U14+U15+U16+U17+U18+U19+U20+U22+U23+U25+U26+U28+U29+U30+U32+U34+U36+U38+U39</f>
        <v>7</v>
      </c>
      <c r="V40" s="55">
        <f t="shared" ref="V40:X40" si="16">+V6+V8+V10+V11+V13+V14+V15+V16+V17+V18+V19+V20+V22+V23+V25+V26+V28+V29+V30+V32+V34+V36+V38+V39</f>
        <v>0.17499999999999999</v>
      </c>
      <c r="W40" s="54">
        <f t="shared" si="16"/>
        <v>0</v>
      </c>
      <c r="X40" s="55">
        <f t="shared" si="16"/>
        <v>0</v>
      </c>
      <c r="Y40" s="55">
        <f>+X40/V40</f>
        <v>0</v>
      </c>
      <c r="Z40" s="57"/>
      <c r="AA40" s="54">
        <f>+AA6+AA8+AA10+AA11+AA13+AA14+AA15+AA16+AA17+AA18+AA19+AA20+AA22+AA23+AA25+AA26+AA28+AA29+AA30+AA32+AA34+AA36+AA38+AA39</f>
        <v>40</v>
      </c>
      <c r="AB40" s="55">
        <f t="shared" ref="AB40:AD40" si="17">+AB6+AB8+AB10+AB11+AB13+AB14+AB15+AB16+AB17+AB18+AB19+AB20+AB22+AB23+AB25+AB26+AB28+AB29+AB30+AB32+AB34+AB36+AB38+AB39</f>
        <v>1.0000000000000002</v>
      </c>
      <c r="AC40" s="54">
        <f t="shared" si="17"/>
        <v>33</v>
      </c>
      <c r="AD40" s="55">
        <f t="shared" si="17"/>
        <v>0.8250000000000004</v>
      </c>
      <c r="AE40" s="58"/>
    </row>
    <row r="42" spans="1:31" ht="9.75" customHeight="1" x14ac:dyDescent="0.35"/>
  </sheetData>
  <mergeCells count="28">
    <mergeCell ref="A1:AE1"/>
    <mergeCell ref="A2:AE2"/>
    <mergeCell ref="A3:A4"/>
    <mergeCell ref="B3:B4"/>
    <mergeCell ref="C3:H3"/>
    <mergeCell ref="I3:N3"/>
    <mergeCell ref="O3:T3"/>
    <mergeCell ref="U3:Z3"/>
    <mergeCell ref="AA3:AE3"/>
    <mergeCell ref="C4:D4"/>
    <mergeCell ref="A37:AE37"/>
    <mergeCell ref="W4:X4"/>
    <mergeCell ref="AA4:AB4"/>
    <mergeCell ref="AC4:AD4"/>
    <mergeCell ref="A9:AE9"/>
    <mergeCell ref="A12:AE12"/>
    <mergeCell ref="A21:AE21"/>
    <mergeCell ref="E4:F4"/>
    <mergeCell ref="I4:J4"/>
    <mergeCell ref="K4:L4"/>
    <mergeCell ref="O4:P4"/>
    <mergeCell ref="Q4:R4"/>
    <mergeCell ref="U4:V4"/>
    <mergeCell ref="A24:AE24"/>
    <mergeCell ref="A27:AE27"/>
    <mergeCell ref="A31:AE31"/>
    <mergeCell ref="A33:AE33"/>
    <mergeCell ref="A35:AE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PESV 2023 Trimestral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Baez Matallana</dc:creator>
  <cp:lastModifiedBy>Julian Pedraza G</cp:lastModifiedBy>
  <dcterms:created xsi:type="dcterms:W3CDTF">2023-10-23T12:56:21Z</dcterms:created>
  <dcterms:modified xsi:type="dcterms:W3CDTF">2023-10-23T20:13:46Z</dcterms:modified>
</cp:coreProperties>
</file>