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sse\Downloads\"/>
    </mc:Choice>
  </mc:AlternateContent>
  <xr:revisionPtr revIDLastSave="0" documentId="13_ncr:1_{71626BF1-81FA-4B96-BE82-4243BBAD4736}" xr6:coauthVersionLast="47" xr6:coauthVersionMax="47" xr10:uidLastSave="{00000000-0000-0000-0000-000000000000}"/>
  <bookViews>
    <workbookView xWindow="-110" yWindow="-110" windowWidth="19420" windowHeight="10420" xr2:uid="{B21838DB-FFFB-4A01-B997-AD6D20B003B2}"/>
  </bookViews>
  <sheets>
    <sheet name="PA PESV 2024" sheetId="1" r:id="rId1"/>
  </sheets>
  <definedNames>
    <definedName name="_xlnm._FilterDatabase" localSheetId="0" hidden="1">'PA PESV 2024'!$A$5:$U$35</definedName>
    <definedName name="_xlnm.Print_Area" localSheetId="0">'PA PESV 2024'!$A$1:$AN$53</definedName>
    <definedName name="_xlnm.Print_Titles" localSheetId="0">'PA PESV 2024'!$1:$5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2" i="1"/>
  <c r="C41" i="1"/>
  <c r="B41" i="1"/>
  <c r="B42" i="1"/>
  <c r="C43" i="1"/>
  <c r="C45" i="1"/>
  <c r="C44" i="1"/>
  <c r="B52" i="1"/>
  <c r="B51" i="1"/>
  <c r="B50" i="1"/>
  <c r="B49" i="1"/>
  <c r="B48" i="1"/>
  <c r="B47" i="1"/>
  <c r="B46" i="1"/>
  <c r="AK37" i="1" l="1"/>
  <c r="AJ37" i="1"/>
  <c r="AK36" i="1"/>
  <c r="AJ36" i="1"/>
  <c r="AH37" i="1"/>
  <c r="AG37" i="1"/>
  <c r="AH36" i="1"/>
  <c r="AG36" i="1"/>
  <c r="AE37" i="1"/>
  <c r="AD37" i="1"/>
  <c r="AD38" i="1" s="1"/>
  <c r="AE36" i="1"/>
  <c r="AD36" i="1"/>
  <c r="AB37" i="1"/>
  <c r="AA37" i="1"/>
  <c r="AB36" i="1"/>
  <c r="AA36" i="1"/>
  <c r="Y37" i="1"/>
  <c r="X37" i="1"/>
  <c r="Y36" i="1"/>
  <c r="X36" i="1"/>
  <c r="V37" i="1"/>
  <c r="U37" i="1"/>
  <c r="U38" i="1" s="1"/>
  <c r="V36" i="1"/>
  <c r="U36" i="1"/>
  <c r="S37" i="1"/>
  <c r="R37" i="1"/>
  <c r="S36" i="1"/>
  <c r="R36" i="1"/>
  <c r="P37" i="1"/>
  <c r="O37" i="1"/>
  <c r="P36" i="1"/>
  <c r="O36" i="1"/>
  <c r="M37" i="1"/>
  <c r="L37" i="1"/>
  <c r="L38" i="1" s="1"/>
  <c r="M36" i="1"/>
  <c r="L36" i="1"/>
  <c r="J37" i="1"/>
  <c r="I37" i="1"/>
  <c r="J36" i="1"/>
  <c r="I36" i="1"/>
  <c r="G37" i="1"/>
  <c r="F37" i="1"/>
  <c r="G36" i="1"/>
  <c r="F36" i="1"/>
  <c r="D37" i="1"/>
  <c r="C37" i="1"/>
  <c r="C38" i="1" s="1"/>
  <c r="D36" i="1"/>
  <c r="AN35" i="1"/>
  <c r="AM35" i="1"/>
  <c r="B35" i="1"/>
  <c r="B33" i="1"/>
  <c r="B31" i="1"/>
  <c r="B30" i="1"/>
  <c r="AN33" i="1"/>
  <c r="AM33" i="1"/>
  <c r="AN31" i="1"/>
  <c r="AM31" i="1"/>
  <c r="AN30" i="1"/>
  <c r="AM30" i="1"/>
  <c r="B28" i="1"/>
  <c r="AN28" i="1"/>
  <c r="AM28" i="1"/>
  <c r="AN26" i="1"/>
  <c r="AM26" i="1"/>
  <c r="B26" i="1"/>
  <c r="B24" i="1"/>
  <c r="B23" i="1"/>
  <c r="AN24" i="1"/>
  <c r="AM24" i="1"/>
  <c r="AN23" i="1"/>
  <c r="AM23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B21" i="1"/>
  <c r="B20" i="1"/>
  <c r="B19" i="1"/>
  <c r="B18" i="1"/>
  <c r="B17" i="1"/>
  <c r="B16" i="1"/>
  <c r="B45" i="1" s="1"/>
  <c r="AN14" i="1"/>
  <c r="AM14" i="1"/>
  <c r="B14" i="1"/>
  <c r="B44" i="1" s="1"/>
  <c r="B12" i="1"/>
  <c r="B11" i="1"/>
  <c r="B43" i="1" s="1"/>
  <c r="AN12" i="1"/>
  <c r="AM12" i="1"/>
  <c r="AN11" i="1"/>
  <c r="AM11" i="1"/>
  <c r="B9" i="1"/>
  <c r="AN9" i="1"/>
  <c r="AM9" i="1"/>
  <c r="AM37" i="1" l="1"/>
  <c r="AN37" i="1"/>
  <c r="AN7" i="1" l="1"/>
  <c r="AN36" i="1" s="1"/>
  <c r="AM7" i="1"/>
  <c r="AM36" i="1" s="1"/>
  <c r="B7" i="1"/>
  <c r="B37" i="1" s="1"/>
  <c r="B38" i="1" l="1"/>
  <c r="C36" i="1" l="1"/>
</calcChain>
</file>

<file path=xl/sharedStrings.xml><?xml version="1.0" encoding="utf-8"?>
<sst xmlns="http://schemas.openxmlformats.org/spreadsheetml/2006/main" count="103" uniqueCount="56">
  <si>
    <t>TOTAL PORCENTAJE</t>
  </si>
  <si>
    <t>Promoción de formación de hábitos, comportamientos y conductas seguras en la vía</t>
  </si>
  <si>
    <t>Realización Auditoría Anual del PESV</t>
  </si>
  <si>
    <t>Elaboración del reporte de autogestión con corte al 31 diciembre de 2023</t>
  </si>
  <si>
    <t>Medición y análisis de los indicadores asociados al PESV</t>
  </si>
  <si>
    <t>Realización de inspecciones a vías y parqueaderos internos de la entidad</t>
  </si>
  <si>
    <t>Realización Simulacro ante Emergencias Viales</t>
  </si>
  <si>
    <t>Capacitación brigadistas en seguridad vial</t>
  </si>
  <si>
    <t>Capacitación en Seguridad Vial - Tema: Programa protección de actores viales vulnerables</t>
  </si>
  <si>
    <t>Capacitación en Seguridad Vial - Tema: Programa prevención de la distracción</t>
  </si>
  <si>
    <t>Capacitación en Seguridad Vial -  Tema: Programa Cero tolerancia al alcohol y sustancias psicoactivas</t>
  </si>
  <si>
    <t>Capacitación en Seguridad Vial - Tema: Programa prevención de la fatiga</t>
  </si>
  <si>
    <t>Capacitación en Seguridad Vial - Tema: Programa gestión de la velocidad</t>
  </si>
  <si>
    <t>Elaboración plan anual de capacitación vigencia 2024</t>
  </si>
  <si>
    <t>Elaboración y aprobación  Plan anual de trabajo vigencia 2024</t>
  </si>
  <si>
    <t>Ejecución pruebas de alcoholemia conductores de la entidad</t>
  </si>
  <si>
    <t>Actualización Matriz de Valoración de Riesgos en Seguridad Vial</t>
  </si>
  <si>
    <t>Actualización del diagnóstico y evaluación del PESV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</si>
  <si>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</si>
  <si>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</si>
  <si>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</si>
  <si>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</si>
  <si>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</si>
  <si>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</si>
  <si>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</si>
  <si>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</si>
  <si>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</si>
  <si>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</si>
  <si>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</si>
  <si>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</si>
  <si>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# METAS</t>
  </si>
  <si>
    <t>DESCRIPCION DE LA ACTIVIDAD</t>
  </si>
  <si>
    <t>TOTAL METAS</t>
  </si>
  <si>
    <t>TOTAL ACCIONES O ESTRATEGIAS</t>
  </si>
  <si>
    <t xml:space="preserve">Prog. </t>
  </si>
  <si>
    <t xml:space="preserve">Ejec. </t>
  </si>
  <si>
    <t xml:space="preserve">Gestión </t>
  </si>
  <si>
    <t>Cumplimiento</t>
  </si>
  <si>
    <t>PLAN ESTRATÉGICO DE SEGURIDAD VIAL - PESV 2024</t>
  </si>
  <si>
    <t>PROGRAMACIÓN DE ACTIVIDADES PLAN ESTRATÉGICO DE SEGURIDAD VIAL 2024</t>
  </si>
  <si>
    <t>1. DIAGNÓSTICO</t>
  </si>
  <si>
    <t>2. CARACTERIZACION, CONTROL Y EVALUCION DE RIESGOS</t>
  </si>
  <si>
    <t>3. PROGRAMAS DE GESTIÓN DE RIESGOS CRÍTICOS Y FACTORES DE DESEMPEÑO</t>
  </si>
  <si>
    <t>5. COMPETENCIAS Y PLAN ANUAL DE FORMACIÓN</t>
  </si>
  <si>
    <t>4. PLAN ANUAL DE TRABAJO</t>
  </si>
  <si>
    <t>6. PLAN DE PREPARACIÓN Y REPUESTA ANTE EMERGENCIAS VIALES</t>
  </si>
  <si>
    <t>7. VÍAS SEGURAS ADMINISTRADAS POR LA ORGANIZACIÓN</t>
  </si>
  <si>
    <t>8. INSPECCIÓN DE VEHÍCULOS Y EQUIPOS</t>
  </si>
  <si>
    <t>9. INDICADORES Y REPORTE DE AUTOGESTIÓN DEL PESV</t>
  </si>
  <si>
    <t>10. AUDITORÍA ANUAL</t>
  </si>
  <si>
    <t>11. MECANISMOS DE COMUNICACIÓN Y PARTICIPACIÓN</t>
  </si>
  <si>
    <t>ACTIVIDADES</t>
  </si>
  <si>
    <t>Cant.</t>
  </si>
  <si>
    <t>TOTAL</t>
  </si>
  <si>
    <t>%</t>
  </si>
  <si>
    <t>Actualización de los programas de gestión de riesgos críticos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</si>
</sst>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2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9" fontId="3" fillId="3" borderId="15" xfId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vertical="center"/>
    </xf>
    <xf numFmtId="1" fontId="2" fillId="3" borderId="27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7398-A8B3-4675-8E1B-36D25CC42A96}">
  <sheetPr>
    <pageSetUpPr fitToPage="1"/>
  </sheetPr>
  <dimension ref="A1:AN52"/>
  <sheetViews>
    <sheetView showGridLines="0" tabSelected="1" view="pageBreakPreview" zoomScale="64" zoomScaleNormal="64" zoomScaleSheetLayoutView="64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5" sqref="D5"/>
    </sheetView>
  </sheetViews>
  <sheetFormatPr baseColWidth="10" defaultColWidth="11.453125" defaultRowHeight="17.5" x14ac:dyDescent="0.35"/>
  <cols>
    <col min="1" max="1" width="104.81640625" style="1" customWidth="1"/>
    <col min="2" max="2" width="16.81640625" style="3" customWidth="1"/>
    <col min="3" max="40" width="15.7265625" style="1" customWidth="1"/>
    <col min="41" max="16384" width="11.453125" style="1"/>
  </cols>
  <sheetData>
    <row r="1" spans="1:40" x14ac:dyDescent="0.35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8" thickBot="1" x14ac:dyDescent="0.4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0" ht="23.25" customHeight="1" thickBot="1" x14ac:dyDescent="0.4">
      <c r="A3" s="38" t="s">
        <v>31</v>
      </c>
      <c r="B3" s="8" t="s">
        <v>30</v>
      </c>
      <c r="C3" s="48" t="s">
        <v>39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9"/>
      <c r="AM3" s="38" t="s">
        <v>37</v>
      </c>
      <c r="AN3" s="40"/>
    </row>
    <row r="4" spans="1:40" ht="23.25" customHeight="1" thickBot="1" x14ac:dyDescent="0.4">
      <c r="A4" s="23"/>
      <c r="B4" s="63"/>
      <c r="C4" s="38" t="s">
        <v>29</v>
      </c>
      <c r="D4" s="39"/>
      <c r="E4" s="40"/>
      <c r="F4" s="38" t="s">
        <v>28</v>
      </c>
      <c r="G4" s="39"/>
      <c r="H4" s="40"/>
      <c r="I4" s="38" t="s">
        <v>27</v>
      </c>
      <c r="J4" s="39"/>
      <c r="K4" s="40"/>
      <c r="L4" s="38" t="s">
        <v>26</v>
      </c>
      <c r="M4" s="39"/>
      <c r="N4" s="40"/>
      <c r="O4" s="38" t="s">
        <v>25</v>
      </c>
      <c r="P4" s="39"/>
      <c r="Q4" s="40"/>
      <c r="R4" s="38" t="s">
        <v>24</v>
      </c>
      <c r="S4" s="39"/>
      <c r="T4" s="40"/>
      <c r="U4" s="38" t="s">
        <v>23</v>
      </c>
      <c r="V4" s="39"/>
      <c r="W4" s="40"/>
      <c r="X4" s="38" t="s">
        <v>22</v>
      </c>
      <c r="Y4" s="39"/>
      <c r="Z4" s="40"/>
      <c r="AA4" s="38" t="s">
        <v>21</v>
      </c>
      <c r="AB4" s="39"/>
      <c r="AC4" s="40"/>
      <c r="AD4" s="38" t="s">
        <v>20</v>
      </c>
      <c r="AE4" s="39"/>
      <c r="AF4" s="40"/>
      <c r="AG4" s="38" t="s">
        <v>19</v>
      </c>
      <c r="AH4" s="39"/>
      <c r="AI4" s="40"/>
      <c r="AJ4" s="38" t="s">
        <v>18</v>
      </c>
      <c r="AK4" s="39"/>
      <c r="AL4" s="40"/>
      <c r="AM4" s="78"/>
      <c r="AN4" s="79"/>
    </row>
    <row r="5" spans="1:40" s="3" customFormat="1" ht="90" customHeight="1" thickBot="1" x14ac:dyDescent="0.4">
      <c r="A5" s="41"/>
      <c r="B5" s="64"/>
      <c r="C5" s="45" t="s">
        <v>34</v>
      </c>
      <c r="D5" s="2" t="s">
        <v>35</v>
      </c>
      <c r="E5" s="42" t="s">
        <v>36</v>
      </c>
      <c r="F5" s="45" t="s">
        <v>34</v>
      </c>
      <c r="G5" s="2" t="s">
        <v>35</v>
      </c>
      <c r="H5" s="42" t="s">
        <v>36</v>
      </c>
      <c r="I5" s="45" t="s">
        <v>34</v>
      </c>
      <c r="J5" s="2" t="s">
        <v>35</v>
      </c>
      <c r="K5" s="42" t="s">
        <v>36</v>
      </c>
      <c r="L5" s="45" t="s">
        <v>34</v>
      </c>
      <c r="M5" s="2" t="s">
        <v>35</v>
      </c>
      <c r="N5" s="42" t="s">
        <v>36</v>
      </c>
      <c r="O5" s="45" t="s">
        <v>34</v>
      </c>
      <c r="P5" s="2" t="s">
        <v>35</v>
      </c>
      <c r="Q5" s="42" t="s">
        <v>36</v>
      </c>
      <c r="R5" s="45" t="s">
        <v>34</v>
      </c>
      <c r="S5" s="2" t="s">
        <v>35</v>
      </c>
      <c r="T5" s="42" t="s">
        <v>36</v>
      </c>
      <c r="U5" s="45" t="s">
        <v>34</v>
      </c>
      <c r="V5" s="2" t="s">
        <v>35</v>
      </c>
      <c r="W5" s="42" t="s">
        <v>36</v>
      </c>
      <c r="X5" s="45" t="s">
        <v>34</v>
      </c>
      <c r="Y5" s="2" t="s">
        <v>35</v>
      </c>
      <c r="Z5" s="42" t="s">
        <v>36</v>
      </c>
      <c r="AA5" s="45" t="s">
        <v>34</v>
      </c>
      <c r="AB5" s="2" t="s">
        <v>35</v>
      </c>
      <c r="AC5" s="42" t="s">
        <v>36</v>
      </c>
      <c r="AD5" s="45" t="s">
        <v>34</v>
      </c>
      <c r="AE5" s="2" t="s">
        <v>35</v>
      </c>
      <c r="AF5" s="42" t="s">
        <v>36</v>
      </c>
      <c r="AG5" s="45" t="s">
        <v>34</v>
      </c>
      <c r="AH5" s="2" t="s">
        <v>35</v>
      </c>
      <c r="AI5" s="42" t="s">
        <v>36</v>
      </c>
      <c r="AJ5" s="45" t="s">
        <v>34</v>
      </c>
      <c r="AK5" s="2" t="s">
        <v>35</v>
      </c>
      <c r="AL5" s="42" t="s">
        <v>36</v>
      </c>
      <c r="AM5" s="82" t="s">
        <v>34</v>
      </c>
      <c r="AN5" s="83" t="s">
        <v>35</v>
      </c>
    </row>
    <row r="6" spans="1:40" ht="25.5" customHeight="1" x14ac:dyDescent="0.35">
      <c r="A6" s="35" t="s">
        <v>40</v>
      </c>
      <c r="B6" s="43"/>
      <c r="C6" s="35"/>
      <c r="D6" s="36"/>
      <c r="E6" s="37"/>
      <c r="F6" s="35"/>
      <c r="G6" s="36"/>
      <c r="H6" s="37"/>
      <c r="I6" s="35"/>
      <c r="J6" s="36"/>
      <c r="K6" s="37"/>
      <c r="L6" s="35"/>
      <c r="M6" s="36"/>
      <c r="N6" s="37"/>
      <c r="O6" s="35"/>
      <c r="P6" s="36"/>
      <c r="Q6" s="37"/>
      <c r="R6" s="35"/>
      <c r="S6" s="36"/>
      <c r="T6" s="37"/>
      <c r="U6" s="35"/>
      <c r="V6" s="36"/>
      <c r="W6" s="37"/>
      <c r="X6" s="35"/>
      <c r="Y6" s="36"/>
      <c r="Z6" s="37"/>
      <c r="AA6" s="35"/>
      <c r="AB6" s="36"/>
      <c r="AC6" s="37"/>
      <c r="AD6" s="35"/>
      <c r="AE6" s="36"/>
      <c r="AF6" s="37"/>
      <c r="AG6" s="35"/>
      <c r="AH6" s="36"/>
      <c r="AI6" s="37"/>
      <c r="AJ6" s="35"/>
      <c r="AK6" s="36"/>
      <c r="AL6" s="37"/>
      <c r="AM6" s="35"/>
      <c r="AN6" s="37"/>
    </row>
    <row r="7" spans="1:40" s="3" customFormat="1" ht="60.75" customHeight="1" x14ac:dyDescent="0.35">
      <c r="A7" s="26" t="s">
        <v>17</v>
      </c>
      <c r="B7" s="65">
        <f>+COUNT(C7,F7,I7,L7,O7,R7,U7,X7,AA7,AD7,AG7,AJ7)</f>
        <v>1</v>
      </c>
      <c r="C7" s="52"/>
      <c r="D7" s="4"/>
      <c r="E7" s="53"/>
      <c r="F7" s="52"/>
      <c r="G7" s="4"/>
      <c r="H7" s="53"/>
      <c r="I7" s="46"/>
      <c r="J7" s="5"/>
      <c r="K7" s="27"/>
      <c r="L7" s="66">
        <v>2.3809523809523808E-2</v>
      </c>
      <c r="M7" s="9"/>
      <c r="N7" s="67"/>
      <c r="O7" s="70"/>
      <c r="P7" s="6"/>
      <c r="Q7" s="71"/>
      <c r="R7" s="46"/>
      <c r="S7" s="5"/>
      <c r="T7" s="27"/>
      <c r="U7" s="46"/>
      <c r="V7" s="5"/>
      <c r="W7" s="27"/>
      <c r="X7" s="70"/>
      <c r="Y7" s="6"/>
      <c r="Z7" s="71"/>
      <c r="AA7" s="46"/>
      <c r="AB7" s="5"/>
      <c r="AC7" s="27"/>
      <c r="AD7" s="52"/>
      <c r="AE7" s="4"/>
      <c r="AF7" s="53"/>
      <c r="AG7" s="52"/>
      <c r="AH7" s="4"/>
      <c r="AI7" s="53"/>
      <c r="AJ7" s="52"/>
      <c r="AK7" s="4"/>
      <c r="AL7" s="53"/>
      <c r="AM7" s="46">
        <f>SUM(C7+F7+I7+L7+O7+R7+U7+X7+AA7+AD7+AG7+AJ7)</f>
        <v>2.3809523809523808E-2</v>
      </c>
      <c r="AN7" s="27">
        <f>SUM(D7+G7+J7+M7+P7+S7+V7+Y7+AB7+AE7+AH7+AK7)</f>
        <v>0</v>
      </c>
    </row>
    <row r="8" spans="1:40" s="3" customFormat="1" ht="25.5" customHeight="1" x14ac:dyDescent="0.35">
      <c r="A8" s="24" t="s">
        <v>41</v>
      </c>
      <c r="B8" s="44"/>
      <c r="C8" s="24"/>
      <c r="D8" s="12"/>
      <c r="E8" s="25"/>
      <c r="F8" s="24"/>
      <c r="G8" s="12"/>
      <c r="H8" s="25"/>
      <c r="I8" s="24"/>
      <c r="J8" s="12"/>
      <c r="K8" s="25"/>
      <c r="L8" s="24"/>
      <c r="M8" s="12"/>
      <c r="N8" s="25"/>
      <c r="O8" s="24"/>
      <c r="P8" s="12"/>
      <c r="Q8" s="25"/>
      <c r="R8" s="24"/>
      <c r="S8" s="12"/>
      <c r="T8" s="25"/>
      <c r="U8" s="24"/>
      <c r="V8" s="12"/>
      <c r="W8" s="25"/>
      <c r="X8" s="24"/>
      <c r="Y8" s="12"/>
      <c r="Z8" s="25"/>
      <c r="AA8" s="24"/>
      <c r="AB8" s="12"/>
      <c r="AC8" s="25"/>
      <c r="AD8" s="24"/>
      <c r="AE8" s="12"/>
      <c r="AF8" s="25"/>
      <c r="AG8" s="24"/>
      <c r="AH8" s="12"/>
      <c r="AI8" s="25"/>
      <c r="AJ8" s="24"/>
      <c r="AK8" s="12"/>
      <c r="AL8" s="25"/>
      <c r="AM8" s="24"/>
      <c r="AN8" s="25"/>
    </row>
    <row r="9" spans="1:40" s="3" customFormat="1" ht="55.5" customHeight="1" x14ac:dyDescent="0.35">
      <c r="A9" s="26" t="s">
        <v>16</v>
      </c>
      <c r="B9" s="65">
        <f>+COUNT(C9,F9,I9,L9,O9,R9,U9,X9,AA9,AD9,AG9,AJ9)</f>
        <v>1</v>
      </c>
      <c r="C9" s="46"/>
      <c r="D9" s="5"/>
      <c r="E9" s="27"/>
      <c r="F9" s="46"/>
      <c r="G9" s="5"/>
      <c r="H9" s="27"/>
      <c r="I9" s="46"/>
      <c r="J9" s="5"/>
      <c r="K9" s="27"/>
      <c r="L9" s="46"/>
      <c r="M9" s="5"/>
      <c r="N9" s="27"/>
      <c r="O9" s="56">
        <v>2.3809523809523808E-2</v>
      </c>
      <c r="P9" s="10"/>
      <c r="Q9" s="58"/>
      <c r="R9" s="46"/>
      <c r="S9" s="5"/>
      <c r="T9" s="27"/>
      <c r="U9" s="46"/>
      <c r="V9" s="5"/>
      <c r="W9" s="27"/>
      <c r="X9" s="54"/>
      <c r="Y9" s="7"/>
      <c r="Z9" s="55"/>
      <c r="AA9" s="54"/>
      <c r="AB9" s="7"/>
      <c r="AC9" s="55"/>
      <c r="AD9" s="54"/>
      <c r="AE9" s="7"/>
      <c r="AF9" s="55"/>
      <c r="AG9" s="54"/>
      <c r="AH9" s="7"/>
      <c r="AI9" s="55"/>
      <c r="AJ9" s="54"/>
      <c r="AK9" s="7"/>
      <c r="AL9" s="55"/>
      <c r="AM9" s="46">
        <f>SUM(C9+F9+I9+L9+O9+R9+U9+X9+AA9+AD9+AG9+AJ9)</f>
        <v>2.3809523809523808E-2</v>
      </c>
      <c r="AN9" s="27">
        <f>SUM(D9+G9+J9+M9+P9+S9+V9+Y9+AB9+AE9+AH9+AK9)</f>
        <v>0</v>
      </c>
    </row>
    <row r="10" spans="1:40" s="3" customFormat="1" ht="25.5" customHeight="1" x14ac:dyDescent="0.35">
      <c r="A10" s="24" t="s">
        <v>42</v>
      </c>
      <c r="B10" s="44"/>
      <c r="C10" s="24"/>
      <c r="D10" s="12"/>
      <c r="E10" s="25"/>
      <c r="F10" s="24"/>
      <c r="G10" s="12"/>
      <c r="H10" s="25"/>
      <c r="I10" s="24"/>
      <c r="J10" s="12"/>
      <c r="K10" s="25"/>
      <c r="L10" s="24"/>
      <c r="M10" s="12"/>
      <c r="N10" s="25"/>
      <c r="O10" s="24"/>
      <c r="P10" s="12"/>
      <c r="Q10" s="25"/>
      <c r="R10" s="24"/>
      <c r="S10" s="12"/>
      <c r="T10" s="25"/>
      <c r="U10" s="24"/>
      <c r="V10" s="12"/>
      <c r="W10" s="25"/>
      <c r="X10" s="24"/>
      <c r="Y10" s="12"/>
      <c r="Z10" s="25"/>
      <c r="AA10" s="24"/>
      <c r="AB10" s="12"/>
      <c r="AC10" s="25"/>
      <c r="AD10" s="24"/>
      <c r="AE10" s="12"/>
      <c r="AF10" s="25"/>
      <c r="AG10" s="24"/>
      <c r="AH10" s="12"/>
      <c r="AI10" s="25"/>
      <c r="AJ10" s="24"/>
      <c r="AK10" s="12"/>
      <c r="AL10" s="25"/>
      <c r="AM10" s="24"/>
      <c r="AN10" s="25"/>
    </row>
    <row r="11" spans="1:40" s="3" customFormat="1" ht="61.5" customHeight="1" x14ac:dyDescent="0.35">
      <c r="A11" s="26" t="s">
        <v>55</v>
      </c>
      <c r="B11" s="65">
        <f t="shared" ref="B11:B35" si="0">+COUNT(C11,F11,I11,L11,O11,R11,U11,X11,AA11,AD11,AG11,AJ11)</f>
        <v>1</v>
      </c>
      <c r="C11" s="46"/>
      <c r="D11" s="5"/>
      <c r="E11" s="27"/>
      <c r="F11" s="46"/>
      <c r="G11" s="5"/>
      <c r="H11" s="27"/>
      <c r="I11" s="46"/>
      <c r="J11" s="5"/>
      <c r="K11" s="27"/>
      <c r="L11" s="46"/>
      <c r="M11" s="5"/>
      <c r="N11" s="27"/>
      <c r="O11" s="46"/>
      <c r="P11" s="5"/>
      <c r="Q11" s="27"/>
      <c r="R11" s="56">
        <v>2.3809523809523808E-2</v>
      </c>
      <c r="S11" s="10"/>
      <c r="T11" s="58"/>
      <c r="U11" s="46"/>
      <c r="V11" s="5"/>
      <c r="W11" s="27"/>
      <c r="X11" s="54"/>
      <c r="Y11" s="7"/>
      <c r="Z11" s="55"/>
      <c r="AA11" s="54"/>
      <c r="AB11" s="7"/>
      <c r="AC11" s="55"/>
      <c r="AD11" s="54"/>
      <c r="AE11" s="7"/>
      <c r="AF11" s="55"/>
      <c r="AG11" s="54"/>
      <c r="AH11" s="7"/>
      <c r="AI11" s="55"/>
      <c r="AJ11" s="54"/>
      <c r="AK11" s="7"/>
      <c r="AL11" s="55"/>
      <c r="AM11" s="46">
        <f>SUM(C11+F11+I11+L11+O11+R11+U11+X11+AA11+AD11+AG11+AJ11)</f>
        <v>2.3809523809523808E-2</v>
      </c>
      <c r="AN11" s="27">
        <f>SUM(D11+G11+J11+M11+P11+S11+V11+Y11+AB11+AE11+AH11+AK11)</f>
        <v>0</v>
      </c>
    </row>
    <row r="12" spans="1:40" s="3" customFormat="1" ht="50.25" customHeight="1" x14ac:dyDescent="0.35">
      <c r="A12" s="26" t="s">
        <v>15</v>
      </c>
      <c r="B12" s="65">
        <f t="shared" si="0"/>
        <v>4</v>
      </c>
      <c r="C12" s="46"/>
      <c r="D12" s="5"/>
      <c r="E12" s="27"/>
      <c r="F12" s="56">
        <v>2.3809523809523808E-2</v>
      </c>
      <c r="G12" s="10"/>
      <c r="H12" s="58"/>
      <c r="I12" s="46"/>
      <c r="J12" s="5"/>
      <c r="K12" s="27"/>
      <c r="L12" s="46"/>
      <c r="M12" s="5"/>
      <c r="N12" s="27"/>
      <c r="O12" s="56">
        <v>2.3809523809523808E-2</v>
      </c>
      <c r="P12" s="10"/>
      <c r="Q12" s="58"/>
      <c r="R12" s="46"/>
      <c r="S12" s="5"/>
      <c r="T12" s="27"/>
      <c r="U12" s="46"/>
      <c r="V12" s="5"/>
      <c r="W12" s="27"/>
      <c r="X12" s="54"/>
      <c r="Y12" s="7"/>
      <c r="Z12" s="55"/>
      <c r="AA12" s="56">
        <v>2.3809523809523808E-2</v>
      </c>
      <c r="AB12" s="10"/>
      <c r="AC12" s="58"/>
      <c r="AD12" s="54"/>
      <c r="AE12" s="7"/>
      <c r="AF12" s="55"/>
      <c r="AG12" s="54"/>
      <c r="AH12" s="7"/>
      <c r="AI12" s="55"/>
      <c r="AJ12" s="56">
        <v>2.3809523809523808E-2</v>
      </c>
      <c r="AK12" s="7"/>
      <c r="AL12" s="55"/>
      <c r="AM12" s="46">
        <f>SUM(C12+F12+I12+L12+O12+R12+U12+X12+AA12+AD12+AG12+AJ12)</f>
        <v>9.5238095238095233E-2</v>
      </c>
      <c r="AN12" s="27">
        <f>SUM(D12+G12+J12+M12+P12+S12+V12+Y12+AB12+AE12+AH12+AK12)</f>
        <v>0</v>
      </c>
    </row>
    <row r="13" spans="1:40" s="3" customFormat="1" ht="25.5" customHeight="1" x14ac:dyDescent="0.35">
      <c r="A13" s="24" t="s">
        <v>44</v>
      </c>
      <c r="B13" s="44"/>
      <c r="C13" s="24"/>
      <c r="D13" s="12"/>
      <c r="E13" s="25"/>
      <c r="F13" s="24"/>
      <c r="G13" s="12"/>
      <c r="H13" s="25"/>
      <c r="I13" s="24"/>
      <c r="J13" s="12"/>
      <c r="K13" s="25"/>
      <c r="L13" s="24"/>
      <c r="M13" s="12"/>
      <c r="N13" s="25"/>
      <c r="O13" s="24"/>
      <c r="P13" s="12"/>
      <c r="Q13" s="25"/>
      <c r="R13" s="24"/>
      <c r="S13" s="12"/>
      <c r="T13" s="25"/>
      <c r="U13" s="24"/>
      <c r="V13" s="12"/>
      <c r="W13" s="25"/>
      <c r="X13" s="24"/>
      <c r="Y13" s="12"/>
      <c r="Z13" s="25"/>
      <c r="AA13" s="24"/>
      <c r="AB13" s="12"/>
      <c r="AC13" s="25"/>
      <c r="AD13" s="24"/>
      <c r="AE13" s="12"/>
      <c r="AF13" s="25"/>
      <c r="AG13" s="24"/>
      <c r="AH13" s="12"/>
      <c r="AI13" s="25"/>
      <c r="AJ13" s="24"/>
      <c r="AK13" s="12"/>
      <c r="AL13" s="25"/>
      <c r="AM13" s="24"/>
      <c r="AN13" s="25"/>
    </row>
    <row r="14" spans="1:40" s="3" customFormat="1" ht="51.75" customHeight="1" x14ac:dyDescent="0.4">
      <c r="A14" s="26" t="s">
        <v>14</v>
      </c>
      <c r="B14" s="65">
        <f t="shared" si="0"/>
        <v>1</v>
      </c>
      <c r="C14" s="56">
        <v>2.3809523809523808E-2</v>
      </c>
      <c r="D14" s="10"/>
      <c r="E14" s="58"/>
      <c r="F14" s="46"/>
      <c r="G14" s="5"/>
      <c r="H14" s="27"/>
      <c r="I14" s="46"/>
      <c r="J14" s="5"/>
      <c r="K14" s="27"/>
      <c r="L14" s="68"/>
      <c r="M14" s="18"/>
      <c r="N14" s="69"/>
      <c r="O14" s="46"/>
      <c r="P14" s="5"/>
      <c r="Q14" s="27"/>
      <c r="R14" s="46"/>
      <c r="S14" s="5"/>
      <c r="T14" s="27"/>
      <c r="U14" s="46"/>
      <c r="V14" s="5"/>
      <c r="W14" s="27"/>
      <c r="X14" s="54"/>
      <c r="Y14" s="7"/>
      <c r="Z14" s="55"/>
      <c r="AA14" s="54"/>
      <c r="AB14" s="7"/>
      <c r="AC14" s="55"/>
      <c r="AD14" s="54"/>
      <c r="AE14" s="7"/>
      <c r="AF14" s="55"/>
      <c r="AG14" s="54"/>
      <c r="AH14" s="7"/>
      <c r="AI14" s="55"/>
      <c r="AJ14" s="54"/>
      <c r="AK14" s="7"/>
      <c r="AL14" s="55"/>
      <c r="AM14" s="46">
        <f>SUM(C14+F14+I14+L14+O14+R14+U14+X14+AA14+AD14+AG14+AJ14)</f>
        <v>2.3809523809523808E-2</v>
      </c>
      <c r="AN14" s="27">
        <f>SUM(D14+G14+J14+M14+P14+S14+V14+Y14+AB14+AE14+AH14+AK14)</f>
        <v>0</v>
      </c>
    </row>
    <row r="15" spans="1:40" s="3" customFormat="1" ht="29.25" customHeight="1" x14ac:dyDescent="0.35">
      <c r="A15" s="24" t="s">
        <v>43</v>
      </c>
      <c r="B15" s="44"/>
      <c r="C15" s="24"/>
      <c r="D15" s="12"/>
      <c r="E15" s="25"/>
      <c r="F15" s="24"/>
      <c r="G15" s="12"/>
      <c r="H15" s="25"/>
      <c r="I15" s="24"/>
      <c r="J15" s="12"/>
      <c r="K15" s="25"/>
      <c r="L15" s="24"/>
      <c r="M15" s="12"/>
      <c r="N15" s="25"/>
      <c r="O15" s="24"/>
      <c r="P15" s="12"/>
      <c r="Q15" s="25"/>
      <c r="R15" s="24"/>
      <c r="S15" s="12"/>
      <c r="T15" s="25"/>
      <c r="U15" s="24"/>
      <c r="V15" s="12"/>
      <c r="W15" s="25"/>
      <c r="X15" s="24"/>
      <c r="Y15" s="12"/>
      <c r="Z15" s="25"/>
      <c r="AA15" s="24"/>
      <c r="AB15" s="12"/>
      <c r="AC15" s="25"/>
      <c r="AD15" s="24"/>
      <c r="AE15" s="12"/>
      <c r="AF15" s="25"/>
      <c r="AG15" s="24"/>
      <c r="AH15" s="12"/>
      <c r="AI15" s="25"/>
      <c r="AJ15" s="24"/>
      <c r="AK15" s="12"/>
      <c r="AL15" s="25"/>
      <c r="AM15" s="24"/>
      <c r="AN15" s="25"/>
    </row>
    <row r="16" spans="1:40" s="3" customFormat="1" ht="54.75" customHeight="1" x14ac:dyDescent="0.4">
      <c r="A16" s="26" t="s">
        <v>13</v>
      </c>
      <c r="B16" s="65">
        <f t="shared" si="0"/>
        <v>1</v>
      </c>
      <c r="C16" s="57">
        <v>2.3809523809523808E-2</v>
      </c>
      <c r="D16" s="10"/>
      <c r="E16" s="58"/>
      <c r="F16" s="46"/>
      <c r="G16" s="5"/>
      <c r="H16" s="27"/>
      <c r="I16" s="46"/>
      <c r="J16" s="5"/>
      <c r="K16" s="27"/>
      <c r="L16" s="68"/>
      <c r="M16" s="18"/>
      <c r="N16" s="69"/>
      <c r="O16" s="68"/>
      <c r="P16" s="18"/>
      <c r="Q16" s="69"/>
      <c r="R16" s="46"/>
      <c r="S16" s="5"/>
      <c r="T16" s="27"/>
      <c r="U16" s="46"/>
      <c r="V16" s="5"/>
      <c r="W16" s="27"/>
      <c r="X16" s="54"/>
      <c r="Y16" s="7"/>
      <c r="Z16" s="55"/>
      <c r="AA16" s="54"/>
      <c r="AB16" s="7"/>
      <c r="AC16" s="55"/>
      <c r="AD16" s="54"/>
      <c r="AE16" s="7"/>
      <c r="AF16" s="55"/>
      <c r="AG16" s="54"/>
      <c r="AH16" s="7"/>
      <c r="AI16" s="55"/>
      <c r="AJ16" s="54"/>
      <c r="AK16" s="7"/>
      <c r="AL16" s="55"/>
      <c r="AM16" s="46">
        <f t="shared" ref="AM16:AM21" si="1">SUM(C16+F16+I16+L16+O16+R16+U16+X16+AA16+AD16+AG16+AJ16)</f>
        <v>2.3809523809523808E-2</v>
      </c>
      <c r="AN16" s="27">
        <f t="shared" ref="AN16:AN21" si="2">SUM(D16+G16+J16+M16+P16+S16+V16+Y16+AB16+AE16+AH16+AK16)</f>
        <v>0</v>
      </c>
    </row>
    <row r="17" spans="1:40" s="3" customFormat="1" ht="54.75" customHeight="1" x14ac:dyDescent="0.4">
      <c r="A17" s="26" t="s">
        <v>12</v>
      </c>
      <c r="B17" s="65">
        <f t="shared" si="0"/>
        <v>1</v>
      </c>
      <c r="C17" s="46"/>
      <c r="D17" s="5"/>
      <c r="E17" s="27"/>
      <c r="F17" s="56">
        <v>2.3809523809523808E-2</v>
      </c>
      <c r="G17" s="10"/>
      <c r="H17" s="58"/>
      <c r="I17" s="46"/>
      <c r="J17" s="5"/>
      <c r="K17" s="27"/>
      <c r="L17" s="68"/>
      <c r="M17" s="18"/>
      <c r="N17" s="69"/>
      <c r="O17" s="68"/>
      <c r="P17" s="18"/>
      <c r="Q17" s="69"/>
      <c r="R17" s="46"/>
      <c r="S17" s="5"/>
      <c r="T17" s="27"/>
      <c r="U17" s="46"/>
      <c r="V17" s="5"/>
      <c r="W17" s="27"/>
      <c r="X17" s="54"/>
      <c r="Y17" s="7"/>
      <c r="Z17" s="55"/>
      <c r="AA17" s="54"/>
      <c r="AB17" s="7"/>
      <c r="AC17" s="55"/>
      <c r="AD17" s="54"/>
      <c r="AE17" s="7"/>
      <c r="AF17" s="55"/>
      <c r="AG17" s="54"/>
      <c r="AH17" s="7"/>
      <c r="AI17" s="55"/>
      <c r="AJ17" s="54"/>
      <c r="AK17" s="7"/>
      <c r="AL17" s="55"/>
      <c r="AM17" s="46">
        <f t="shared" si="1"/>
        <v>2.3809523809523808E-2</v>
      </c>
      <c r="AN17" s="27">
        <f t="shared" si="2"/>
        <v>0</v>
      </c>
    </row>
    <row r="18" spans="1:40" s="3" customFormat="1" ht="54.75" customHeight="1" x14ac:dyDescent="0.4">
      <c r="A18" s="26" t="s">
        <v>11</v>
      </c>
      <c r="B18" s="65">
        <f t="shared" si="0"/>
        <v>1</v>
      </c>
      <c r="C18" s="46"/>
      <c r="D18" s="5"/>
      <c r="E18" s="27"/>
      <c r="F18" s="46"/>
      <c r="G18" s="5"/>
      <c r="H18" s="27"/>
      <c r="I18" s="56">
        <v>2.3809523809523808E-2</v>
      </c>
      <c r="J18" s="10"/>
      <c r="K18" s="58"/>
      <c r="L18" s="68"/>
      <c r="M18" s="18"/>
      <c r="N18" s="69"/>
      <c r="O18" s="68"/>
      <c r="P18" s="18"/>
      <c r="Q18" s="69"/>
      <c r="R18" s="46"/>
      <c r="S18" s="5"/>
      <c r="T18" s="27"/>
      <c r="U18" s="46"/>
      <c r="V18" s="5"/>
      <c r="W18" s="27"/>
      <c r="X18" s="54"/>
      <c r="Y18" s="7"/>
      <c r="Z18" s="55"/>
      <c r="AA18" s="54"/>
      <c r="AB18" s="7"/>
      <c r="AC18" s="55"/>
      <c r="AD18" s="54"/>
      <c r="AE18" s="7"/>
      <c r="AF18" s="55"/>
      <c r="AG18" s="54"/>
      <c r="AH18" s="7"/>
      <c r="AI18" s="55"/>
      <c r="AJ18" s="54"/>
      <c r="AK18" s="7"/>
      <c r="AL18" s="55"/>
      <c r="AM18" s="46">
        <f t="shared" si="1"/>
        <v>2.3809523809523808E-2</v>
      </c>
      <c r="AN18" s="27">
        <f t="shared" si="2"/>
        <v>0</v>
      </c>
    </row>
    <row r="19" spans="1:40" s="3" customFormat="1" ht="64.5" customHeight="1" x14ac:dyDescent="0.4">
      <c r="A19" s="26" t="s">
        <v>10</v>
      </c>
      <c r="B19" s="65">
        <f t="shared" si="0"/>
        <v>1</v>
      </c>
      <c r="C19" s="46"/>
      <c r="D19" s="5"/>
      <c r="E19" s="27"/>
      <c r="F19" s="46"/>
      <c r="G19" s="5"/>
      <c r="H19" s="27"/>
      <c r="I19" s="46"/>
      <c r="J19" s="10"/>
      <c r="K19" s="27"/>
      <c r="L19" s="68"/>
      <c r="M19" s="18"/>
      <c r="N19" s="69"/>
      <c r="O19" s="56">
        <v>2.3809523809523808E-2</v>
      </c>
      <c r="P19" s="10"/>
      <c r="Q19" s="58"/>
      <c r="R19" s="46"/>
      <c r="S19" s="5"/>
      <c r="T19" s="27"/>
      <c r="U19" s="46"/>
      <c r="V19" s="5"/>
      <c r="W19" s="27"/>
      <c r="X19" s="54"/>
      <c r="Y19" s="7"/>
      <c r="Z19" s="55"/>
      <c r="AA19" s="54"/>
      <c r="AB19" s="7"/>
      <c r="AC19" s="55"/>
      <c r="AD19" s="54"/>
      <c r="AE19" s="7"/>
      <c r="AF19" s="55"/>
      <c r="AG19" s="54"/>
      <c r="AH19" s="7"/>
      <c r="AI19" s="55"/>
      <c r="AJ19" s="54"/>
      <c r="AK19" s="7"/>
      <c r="AL19" s="55"/>
      <c r="AM19" s="46">
        <f t="shared" si="1"/>
        <v>2.3809523809523808E-2</v>
      </c>
      <c r="AN19" s="27">
        <f t="shared" si="2"/>
        <v>0</v>
      </c>
    </row>
    <row r="20" spans="1:40" s="3" customFormat="1" ht="54.75" customHeight="1" x14ac:dyDescent="0.4">
      <c r="A20" s="26" t="s">
        <v>9</v>
      </c>
      <c r="B20" s="65">
        <f t="shared" si="0"/>
        <v>1</v>
      </c>
      <c r="C20" s="46"/>
      <c r="D20" s="5"/>
      <c r="E20" s="27"/>
      <c r="F20" s="46"/>
      <c r="G20" s="5"/>
      <c r="H20" s="27"/>
      <c r="I20" s="46"/>
      <c r="J20" s="5"/>
      <c r="K20" s="27"/>
      <c r="L20" s="68"/>
      <c r="M20" s="18"/>
      <c r="N20" s="69"/>
      <c r="O20" s="68"/>
      <c r="P20" s="18"/>
      <c r="Q20" s="69"/>
      <c r="R20" s="56">
        <v>2.3809523809523808E-2</v>
      </c>
      <c r="S20" s="10"/>
      <c r="T20" s="58"/>
      <c r="U20" s="46"/>
      <c r="V20" s="5"/>
      <c r="W20" s="27"/>
      <c r="X20" s="54"/>
      <c r="Y20" s="7"/>
      <c r="Z20" s="55"/>
      <c r="AA20" s="54"/>
      <c r="AB20" s="7"/>
      <c r="AC20" s="55"/>
      <c r="AD20" s="54"/>
      <c r="AE20" s="7"/>
      <c r="AF20" s="55"/>
      <c r="AG20" s="54"/>
      <c r="AH20" s="7"/>
      <c r="AI20" s="55"/>
      <c r="AJ20" s="54"/>
      <c r="AK20" s="7"/>
      <c r="AL20" s="55"/>
      <c r="AM20" s="46">
        <f t="shared" si="1"/>
        <v>2.3809523809523808E-2</v>
      </c>
      <c r="AN20" s="27">
        <f t="shared" si="2"/>
        <v>0</v>
      </c>
    </row>
    <row r="21" spans="1:40" s="3" customFormat="1" ht="54.75" customHeight="1" x14ac:dyDescent="0.4">
      <c r="A21" s="26" t="s">
        <v>8</v>
      </c>
      <c r="B21" s="65">
        <f t="shared" si="0"/>
        <v>2</v>
      </c>
      <c r="C21" s="46"/>
      <c r="D21" s="5"/>
      <c r="E21" s="27"/>
      <c r="F21" s="46"/>
      <c r="G21" s="5"/>
      <c r="H21" s="27"/>
      <c r="I21" s="46"/>
      <c r="J21" s="5"/>
      <c r="K21" s="27"/>
      <c r="L21" s="68"/>
      <c r="M21" s="18"/>
      <c r="N21" s="69"/>
      <c r="O21" s="68"/>
      <c r="P21" s="18"/>
      <c r="Q21" s="69"/>
      <c r="R21" s="46"/>
      <c r="S21" s="5"/>
      <c r="T21" s="27"/>
      <c r="U21" s="46"/>
      <c r="V21" s="5"/>
      <c r="W21" s="27"/>
      <c r="X21" s="56">
        <v>2.3809523809523808E-2</v>
      </c>
      <c r="Y21" s="10"/>
      <c r="Z21" s="58"/>
      <c r="AA21" s="56">
        <v>2.3809523809523808E-2</v>
      </c>
      <c r="AB21" s="10"/>
      <c r="AC21" s="58"/>
      <c r="AD21" s="54"/>
      <c r="AE21" s="7"/>
      <c r="AF21" s="55"/>
      <c r="AG21" s="46"/>
      <c r="AH21" s="5"/>
      <c r="AI21" s="27"/>
      <c r="AJ21" s="46"/>
      <c r="AK21" s="5"/>
      <c r="AL21" s="27"/>
      <c r="AM21" s="46">
        <f t="shared" si="1"/>
        <v>4.7619047619047616E-2</v>
      </c>
      <c r="AN21" s="27">
        <f t="shared" si="2"/>
        <v>0</v>
      </c>
    </row>
    <row r="22" spans="1:40" s="3" customFormat="1" ht="27" customHeight="1" x14ac:dyDescent="0.35">
      <c r="A22" s="24" t="s">
        <v>45</v>
      </c>
      <c r="B22" s="44"/>
      <c r="C22" s="24"/>
      <c r="D22" s="12"/>
      <c r="E22" s="25"/>
      <c r="F22" s="24"/>
      <c r="G22" s="12"/>
      <c r="H22" s="25"/>
      <c r="I22" s="24"/>
      <c r="J22" s="12"/>
      <c r="K22" s="25"/>
      <c r="L22" s="24"/>
      <c r="M22" s="12"/>
      <c r="N22" s="25"/>
      <c r="O22" s="24"/>
      <c r="P22" s="12"/>
      <c r="Q22" s="25"/>
      <c r="R22" s="24"/>
      <c r="S22" s="12"/>
      <c r="T22" s="25"/>
      <c r="U22" s="24"/>
      <c r="V22" s="12"/>
      <c r="W22" s="25"/>
      <c r="X22" s="24"/>
      <c r="Y22" s="12"/>
      <c r="Z22" s="25"/>
      <c r="AA22" s="24"/>
      <c r="AB22" s="12"/>
      <c r="AC22" s="25"/>
      <c r="AD22" s="24"/>
      <c r="AE22" s="12"/>
      <c r="AF22" s="25"/>
      <c r="AG22" s="24"/>
      <c r="AH22" s="12"/>
      <c r="AI22" s="25"/>
      <c r="AJ22" s="24"/>
      <c r="AK22" s="12"/>
      <c r="AL22" s="25"/>
      <c r="AM22" s="24"/>
      <c r="AN22" s="25"/>
    </row>
    <row r="23" spans="1:40" s="3" customFormat="1" ht="39.75" customHeight="1" x14ac:dyDescent="0.4">
      <c r="A23" s="26" t="s">
        <v>7</v>
      </c>
      <c r="B23" s="65">
        <f t="shared" si="0"/>
        <v>3</v>
      </c>
      <c r="C23" s="46"/>
      <c r="D23" s="5"/>
      <c r="E23" s="27"/>
      <c r="F23" s="46"/>
      <c r="G23" s="5"/>
      <c r="H23" s="27"/>
      <c r="I23" s="46"/>
      <c r="J23" s="5"/>
      <c r="K23" s="27"/>
      <c r="L23" s="56">
        <v>2.3809523809523808E-2</v>
      </c>
      <c r="M23" s="10"/>
      <c r="N23" s="58"/>
      <c r="O23" s="68"/>
      <c r="P23" s="18"/>
      <c r="Q23" s="69"/>
      <c r="R23" s="46"/>
      <c r="S23" s="5"/>
      <c r="T23" s="27"/>
      <c r="U23" s="56">
        <v>2.3809523809523808E-2</v>
      </c>
      <c r="V23" s="10"/>
      <c r="W23" s="58"/>
      <c r="X23" s="54"/>
      <c r="Y23" s="7"/>
      <c r="Z23" s="55"/>
      <c r="AA23" s="54"/>
      <c r="AB23" s="7"/>
      <c r="AC23" s="55"/>
      <c r="AD23" s="56">
        <v>2.3809523809523808E-2</v>
      </c>
      <c r="AE23" s="10"/>
      <c r="AF23" s="58"/>
      <c r="AG23" s="54"/>
      <c r="AH23" s="7"/>
      <c r="AI23" s="55"/>
      <c r="AJ23" s="54"/>
      <c r="AK23" s="7"/>
      <c r="AL23" s="55"/>
      <c r="AM23" s="46">
        <f t="shared" ref="AM23:AM24" si="3">SUM(C23+F23+I23+L23+O23+R23+U23+X23+AA23+AD23+AG23+AJ23)</f>
        <v>7.1428571428571425E-2</v>
      </c>
      <c r="AN23" s="27">
        <f t="shared" ref="AN23:AN24" si="4">SUM(D23+G23+J23+M23+P23+S23+V23+Y23+AB23+AE23+AH23+AK23)</f>
        <v>0</v>
      </c>
    </row>
    <row r="24" spans="1:40" s="3" customFormat="1" ht="42.75" customHeight="1" x14ac:dyDescent="0.4">
      <c r="A24" s="26" t="s">
        <v>6</v>
      </c>
      <c r="B24" s="65">
        <f t="shared" si="0"/>
        <v>1</v>
      </c>
      <c r="C24" s="46"/>
      <c r="D24" s="5"/>
      <c r="E24" s="27"/>
      <c r="F24" s="46"/>
      <c r="G24" s="5"/>
      <c r="H24" s="27"/>
      <c r="I24" s="46"/>
      <c r="J24" s="5"/>
      <c r="K24" s="27"/>
      <c r="L24" s="46"/>
      <c r="M24" s="5"/>
      <c r="N24" s="27"/>
      <c r="O24" s="68"/>
      <c r="P24" s="18"/>
      <c r="Q24" s="69"/>
      <c r="R24" s="46"/>
      <c r="S24" s="5"/>
      <c r="T24" s="27"/>
      <c r="U24" s="46"/>
      <c r="V24" s="5"/>
      <c r="W24" s="27"/>
      <c r="X24" s="54"/>
      <c r="Y24" s="7"/>
      <c r="Z24" s="55"/>
      <c r="AA24" s="54"/>
      <c r="AB24" s="7"/>
      <c r="AC24" s="55"/>
      <c r="AD24" s="54"/>
      <c r="AE24" s="7"/>
      <c r="AF24" s="55"/>
      <c r="AG24" s="56">
        <v>2.3809523809523808E-2</v>
      </c>
      <c r="AH24" s="10"/>
      <c r="AI24" s="58"/>
      <c r="AJ24" s="57"/>
      <c r="AK24" s="10"/>
      <c r="AL24" s="58"/>
      <c r="AM24" s="46">
        <f t="shared" si="3"/>
        <v>2.3809523809523808E-2</v>
      </c>
      <c r="AN24" s="27">
        <f t="shared" si="4"/>
        <v>0</v>
      </c>
    </row>
    <row r="25" spans="1:40" s="3" customFormat="1" ht="27" customHeight="1" x14ac:dyDescent="0.35">
      <c r="A25" s="24" t="s">
        <v>46</v>
      </c>
      <c r="B25" s="44"/>
      <c r="C25" s="24"/>
      <c r="D25" s="12"/>
      <c r="E25" s="25"/>
      <c r="F25" s="24"/>
      <c r="G25" s="12"/>
      <c r="H25" s="25"/>
      <c r="I25" s="24"/>
      <c r="J25" s="12"/>
      <c r="K25" s="25"/>
      <c r="L25" s="24"/>
      <c r="M25" s="12"/>
      <c r="N25" s="25"/>
      <c r="O25" s="24"/>
      <c r="P25" s="12"/>
      <c r="Q25" s="25"/>
      <c r="R25" s="24"/>
      <c r="S25" s="12"/>
      <c r="T25" s="25"/>
      <c r="U25" s="24"/>
      <c r="V25" s="12"/>
      <c r="W25" s="25"/>
      <c r="X25" s="24"/>
      <c r="Y25" s="12"/>
      <c r="Z25" s="25"/>
      <c r="AA25" s="24"/>
      <c r="AB25" s="12"/>
      <c r="AC25" s="25"/>
      <c r="AD25" s="24"/>
      <c r="AE25" s="12"/>
      <c r="AF25" s="25"/>
      <c r="AG25" s="24"/>
      <c r="AH25" s="12"/>
      <c r="AI25" s="25"/>
      <c r="AJ25" s="24"/>
      <c r="AK25" s="12"/>
      <c r="AL25" s="25"/>
      <c r="AM25" s="24"/>
      <c r="AN25" s="25"/>
    </row>
    <row r="26" spans="1:40" s="3" customFormat="1" ht="55.5" customHeight="1" x14ac:dyDescent="0.35">
      <c r="A26" s="26" t="s">
        <v>5</v>
      </c>
      <c r="B26" s="65">
        <f t="shared" si="0"/>
        <v>1</v>
      </c>
      <c r="C26" s="46"/>
      <c r="D26" s="5"/>
      <c r="E26" s="27"/>
      <c r="F26" s="46"/>
      <c r="G26" s="5"/>
      <c r="H26" s="27"/>
      <c r="I26" s="46"/>
      <c r="J26" s="5"/>
      <c r="K26" s="27"/>
      <c r="L26" s="46"/>
      <c r="M26" s="5"/>
      <c r="N26" s="27"/>
      <c r="O26" s="46"/>
      <c r="P26" s="5"/>
      <c r="Q26" s="27"/>
      <c r="R26" s="46"/>
      <c r="S26" s="5"/>
      <c r="T26" s="27"/>
      <c r="U26" s="46"/>
      <c r="V26" s="5"/>
      <c r="W26" s="27"/>
      <c r="X26" s="56">
        <v>2.3809523809523808E-2</v>
      </c>
      <c r="Y26" s="10"/>
      <c r="Z26" s="58"/>
      <c r="AA26" s="54"/>
      <c r="AB26" s="7"/>
      <c r="AC26" s="55"/>
      <c r="AD26" s="54"/>
      <c r="AE26" s="7"/>
      <c r="AF26" s="55"/>
      <c r="AG26" s="54"/>
      <c r="AH26" s="7"/>
      <c r="AI26" s="55"/>
      <c r="AJ26" s="54"/>
      <c r="AK26" s="7"/>
      <c r="AL26" s="55"/>
      <c r="AM26" s="46">
        <f t="shared" ref="AM26" si="5">SUM(C26+F26+I26+L26+O26+R26+U26+X26+AA26+AD26+AG26+AJ26)</f>
        <v>2.3809523809523808E-2</v>
      </c>
      <c r="AN26" s="27">
        <f t="shared" ref="AN26" si="6">SUM(D26+G26+J26+M26+P26+S26+V26+Y26+AB26+AE26+AH26+AK26)</f>
        <v>0</v>
      </c>
    </row>
    <row r="27" spans="1:40" s="3" customFormat="1" ht="26.25" customHeight="1" x14ac:dyDescent="0.35">
      <c r="A27" s="24" t="s">
        <v>47</v>
      </c>
      <c r="B27" s="44"/>
      <c r="C27" s="24"/>
      <c r="D27" s="12"/>
      <c r="E27" s="25"/>
      <c r="F27" s="24"/>
      <c r="G27" s="12"/>
      <c r="H27" s="25"/>
      <c r="I27" s="24"/>
      <c r="J27" s="12"/>
      <c r="K27" s="25"/>
      <c r="L27" s="24"/>
      <c r="M27" s="12"/>
      <c r="N27" s="25"/>
      <c r="O27" s="24"/>
      <c r="P27" s="12"/>
      <c r="Q27" s="25"/>
      <c r="R27" s="24"/>
      <c r="S27" s="12"/>
      <c r="T27" s="25"/>
      <c r="U27" s="24"/>
      <c r="V27" s="12"/>
      <c r="W27" s="25"/>
      <c r="X27" s="24"/>
      <c r="Y27" s="12"/>
      <c r="Z27" s="25"/>
      <c r="AA27" s="24"/>
      <c r="AB27" s="12"/>
      <c r="AC27" s="25"/>
      <c r="AD27" s="24"/>
      <c r="AE27" s="12"/>
      <c r="AF27" s="25"/>
      <c r="AG27" s="24"/>
      <c r="AH27" s="12"/>
      <c r="AI27" s="25"/>
      <c r="AJ27" s="24"/>
      <c r="AK27" s="12"/>
      <c r="AL27" s="25"/>
      <c r="AM27" s="24"/>
      <c r="AN27" s="25"/>
    </row>
    <row r="28" spans="1:40" s="3" customFormat="1" ht="45.75" customHeight="1" x14ac:dyDescent="0.35">
      <c r="A28" s="26" t="s">
        <v>5</v>
      </c>
      <c r="B28" s="65">
        <f t="shared" si="0"/>
        <v>12</v>
      </c>
      <c r="C28" s="56">
        <v>2.3809523809523808E-2</v>
      </c>
      <c r="D28" s="10"/>
      <c r="E28" s="58"/>
      <c r="F28" s="56">
        <v>2.3809523809523808E-2</v>
      </c>
      <c r="G28" s="10"/>
      <c r="H28" s="58"/>
      <c r="I28" s="56">
        <v>2.3809523809523808E-2</v>
      </c>
      <c r="J28" s="10"/>
      <c r="K28" s="58"/>
      <c r="L28" s="56">
        <v>2.3809523809523808E-2</v>
      </c>
      <c r="M28" s="10"/>
      <c r="N28" s="58"/>
      <c r="O28" s="56">
        <v>2.3809523809523808E-2</v>
      </c>
      <c r="P28" s="10"/>
      <c r="Q28" s="58"/>
      <c r="R28" s="56">
        <v>2.3809523809523808E-2</v>
      </c>
      <c r="S28" s="10"/>
      <c r="T28" s="58"/>
      <c r="U28" s="56">
        <v>2.3809523809523808E-2</v>
      </c>
      <c r="V28" s="10"/>
      <c r="W28" s="58"/>
      <c r="X28" s="56">
        <v>2.3809523809523808E-2</v>
      </c>
      <c r="Y28" s="10"/>
      <c r="Z28" s="58"/>
      <c r="AA28" s="56">
        <v>2.3809523809523808E-2</v>
      </c>
      <c r="AB28" s="10"/>
      <c r="AC28" s="58"/>
      <c r="AD28" s="56">
        <v>2.3809523809523808E-2</v>
      </c>
      <c r="AE28" s="10"/>
      <c r="AF28" s="58"/>
      <c r="AG28" s="56">
        <v>2.3809523809523808E-2</v>
      </c>
      <c r="AH28" s="10"/>
      <c r="AI28" s="58"/>
      <c r="AJ28" s="56">
        <v>2.3809523809523808E-2</v>
      </c>
      <c r="AK28" s="10"/>
      <c r="AL28" s="58"/>
      <c r="AM28" s="46">
        <f t="shared" ref="AM28" si="7">SUM(C28+F28+I28+L28+O28+R28+U28+X28+AA28+AD28+AG28+AJ28)</f>
        <v>0.2857142857142857</v>
      </c>
      <c r="AN28" s="27">
        <f t="shared" ref="AN28" si="8">SUM(D28+G28+J28+M28+P28+S28+V28+Y28+AB28+AE28+AH28+AK28)</f>
        <v>0</v>
      </c>
    </row>
    <row r="29" spans="1:40" s="3" customFormat="1" ht="25.5" customHeight="1" x14ac:dyDescent="0.35">
      <c r="A29" s="24" t="s">
        <v>48</v>
      </c>
      <c r="B29" s="44"/>
      <c r="C29" s="24"/>
      <c r="D29" s="12"/>
      <c r="E29" s="25"/>
      <c r="F29" s="24"/>
      <c r="G29" s="12"/>
      <c r="H29" s="25"/>
      <c r="I29" s="24"/>
      <c r="J29" s="12"/>
      <c r="K29" s="25"/>
      <c r="L29" s="24"/>
      <c r="M29" s="12"/>
      <c r="N29" s="25"/>
      <c r="O29" s="24"/>
      <c r="P29" s="12"/>
      <c r="Q29" s="25"/>
      <c r="R29" s="24"/>
      <c r="S29" s="12"/>
      <c r="T29" s="25"/>
      <c r="U29" s="24"/>
      <c r="V29" s="12"/>
      <c r="W29" s="25"/>
      <c r="X29" s="24"/>
      <c r="Y29" s="12"/>
      <c r="Z29" s="25"/>
      <c r="AA29" s="24"/>
      <c r="AB29" s="12"/>
      <c r="AC29" s="25"/>
      <c r="AD29" s="24"/>
      <c r="AE29" s="12"/>
      <c r="AF29" s="25"/>
      <c r="AG29" s="24"/>
      <c r="AH29" s="12"/>
      <c r="AI29" s="25"/>
      <c r="AJ29" s="24"/>
      <c r="AK29" s="12"/>
      <c r="AL29" s="25"/>
      <c r="AM29" s="24"/>
      <c r="AN29" s="25"/>
    </row>
    <row r="30" spans="1:40" s="3" customFormat="1" ht="47.25" customHeight="1" x14ac:dyDescent="0.35">
      <c r="A30" s="26" t="s">
        <v>4</v>
      </c>
      <c r="B30" s="65">
        <f t="shared" si="0"/>
        <v>4</v>
      </c>
      <c r="C30" s="56">
        <v>2.3809523809523808E-2</v>
      </c>
      <c r="D30" s="10"/>
      <c r="E30" s="58"/>
      <c r="F30" s="46"/>
      <c r="G30" s="5"/>
      <c r="H30" s="27"/>
      <c r="I30" s="46"/>
      <c r="J30" s="5"/>
      <c r="K30" s="27"/>
      <c r="L30" s="56">
        <v>2.3809523809523808E-2</v>
      </c>
      <c r="M30" s="10"/>
      <c r="N30" s="58"/>
      <c r="O30" s="46"/>
      <c r="P30" s="5"/>
      <c r="Q30" s="27"/>
      <c r="R30" s="46"/>
      <c r="S30" s="5"/>
      <c r="T30" s="27"/>
      <c r="U30" s="56">
        <v>2.3809523809523808E-2</v>
      </c>
      <c r="V30" s="10"/>
      <c r="W30" s="58"/>
      <c r="X30" s="54"/>
      <c r="Y30" s="7"/>
      <c r="Z30" s="55"/>
      <c r="AA30" s="54"/>
      <c r="AB30" s="7"/>
      <c r="AC30" s="55"/>
      <c r="AD30" s="56">
        <v>2.3809523809523808E-2</v>
      </c>
      <c r="AE30" s="10"/>
      <c r="AF30" s="58"/>
      <c r="AG30" s="54"/>
      <c r="AH30" s="7"/>
      <c r="AI30" s="55"/>
      <c r="AJ30" s="54"/>
      <c r="AK30" s="7"/>
      <c r="AL30" s="55"/>
      <c r="AM30" s="46">
        <f t="shared" ref="AM30:AM31" si="9">SUM(C30+F30+I30+L30+O30+R30+U30+X30+AA30+AD30+AG30+AJ30)</f>
        <v>9.5238095238095233E-2</v>
      </c>
      <c r="AN30" s="27">
        <f t="shared" ref="AN30:AN31" si="10">SUM(D30+G30+J30+M30+P30+S30+V30+Y30+AB30+AE30+AH30+AK30)</f>
        <v>0</v>
      </c>
    </row>
    <row r="31" spans="1:40" s="3" customFormat="1" ht="55.5" customHeight="1" x14ac:dyDescent="0.35">
      <c r="A31" s="26" t="s">
        <v>3</v>
      </c>
      <c r="B31" s="65">
        <f t="shared" si="0"/>
        <v>1</v>
      </c>
      <c r="C31" s="56">
        <v>2.3809523809523808E-2</v>
      </c>
      <c r="D31" s="10"/>
      <c r="E31" s="58"/>
      <c r="F31" s="46"/>
      <c r="G31" s="5"/>
      <c r="H31" s="27"/>
      <c r="I31" s="46"/>
      <c r="J31" s="5"/>
      <c r="K31" s="27"/>
      <c r="L31" s="46"/>
      <c r="M31" s="5"/>
      <c r="N31" s="27"/>
      <c r="O31" s="46"/>
      <c r="P31" s="5"/>
      <c r="Q31" s="27"/>
      <c r="R31" s="46"/>
      <c r="S31" s="5"/>
      <c r="T31" s="27"/>
      <c r="U31" s="46"/>
      <c r="V31" s="5"/>
      <c r="W31" s="27"/>
      <c r="X31" s="54"/>
      <c r="Y31" s="7"/>
      <c r="Z31" s="55"/>
      <c r="AA31" s="54"/>
      <c r="AB31" s="7"/>
      <c r="AC31" s="55"/>
      <c r="AD31" s="54"/>
      <c r="AE31" s="7"/>
      <c r="AF31" s="55"/>
      <c r="AG31" s="54"/>
      <c r="AH31" s="7"/>
      <c r="AI31" s="55"/>
      <c r="AJ31" s="54"/>
      <c r="AK31" s="7"/>
      <c r="AL31" s="55"/>
      <c r="AM31" s="46">
        <f t="shared" si="9"/>
        <v>2.3809523809523808E-2</v>
      </c>
      <c r="AN31" s="27">
        <f t="shared" si="10"/>
        <v>0</v>
      </c>
    </row>
    <row r="32" spans="1:40" s="3" customFormat="1" ht="25.5" customHeight="1" x14ac:dyDescent="0.35">
      <c r="A32" s="24" t="s">
        <v>49</v>
      </c>
      <c r="B32" s="44"/>
      <c r="C32" s="24"/>
      <c r="D32" s="12"/>
      <c r="E32" s="25"/>
      <c r="F32" s="24"/>
      <c r="G32" s="12"/>
      <c r="H32" s="25"/>
      <c r="I32" s="24"/>
      <c r="J32" s="12"/>
      <c r="K32" s="25"/>
      <c r="L32" s="24"/>
      <c r="M32" s="12"/>
      <c r="N32" s="25"/>
      <c r="O32" s="24"/>
      <c r="P32" s="12"/>
      <c r="Q32" s="25"/>
      <c r="R32" s="24"/>
      <c r="S32" s="12"/>
      <c r="T32" s="25"/>
      <c r="U32" s="24"/>
      <c r="V32" s="12"/>
      <c r="W32" s="25"/>
      <c r="X32" s="24"/>
      <c r="Y32" s="12"/>
      <c r="Z32" s="25"/>
      <c r="AA32" s="24"/>
      <c r="AB32" s="12"/>
      <c r="AC32" s="25"/>
      <c r="AD32" s="24"/>
      <c r="AE32" s="12"/>
      <c r="AF32" s="25"/>
      <c r="AG32" s="24"/>
      <c r="AH32" s="12"/>
      <c r="AI32" s="25"/>
      <c r="AJ32" s="24"/>
      <c r="AK32" s="12"/>
      <c r="AL32" s="25"/>
      <c r="AM32" s="24"/>
      <c r="AN32" s="25"/>
    </row>
    <row r="33" spans="1:40" s="3" customFormat="1" ht="43.5" customHeight="1" x14ac:dyDescent="0.4">
      <c r="A33" s="26" t="s">
        <v>2</v>
      </c>
      <c r="B33" s="65">
        <f t="shared" si="0"/>
        <v>1</v>
      </c>
      <c r="C33" s="46"/>
      <c r="D33" s="5"/>
      <c r="E33" s="27"/>
      <c r="F33" s="46"/>
      <c r="G33" s="5"/>
      <c r="H33" s="27"/>
      <c r="I33" s="46"/>
      <c r="J33" s="5"/>
      <c r="K33" s="27"/>
      <c r="L33" s="46"/>
      <c r="M33" s="5"/>
      <c r="N33" s="27"/>
      <c r="O33" s="46"/>
      <c r="P33" s="5"/>
      <c r="Q33" s="27"/>
      <c r="R33" s="46"/>
      <c r="S33" s="5"/>
      <c r="T33" s="27"/>
      <c r="U33" s="46"/>
      <c r="V33" s="5"/>
      <c r="W33" s="27"/>
      <c r="X33" s="46"/>
      <c r="Y33" s="5"/>
      <c r="Z33" s="27"/>
      <c r="AA33" s="54"/>
      <c r="AB33" s="7"/>
      <c r="AC33" s="55"/>
      <c r="AD33" s="54"/>
      <c r="AE33" s="7"/>
      <c r="AF33" s="55"/>
      <c r="AG33" s="62"/>
      <c r="AH33" s="19"/>
      <c r="AI33" s="59"/>
      <c r="AJ33" s="56">
        <v>2.3809523809523808E-2</v>
      </c>
      <c r="AK33" s="19"/>
      <c r="AL33" s="59"/>
      <c r="AM33" s="46">
        <f t="shared" ref="AM33" si="11">SUM(C33+F33+I33+L33+O33+R33+U33+X33+AA33+AD33+AG33+AJ33)</f>
        <v>2.3809523809523808E-2</v>
      </c>
      <c r="AN33" s="27">
        <f t="shared" ref="AN33" si="12">SUM(D33+G33+J33+M33+P33+S33+V33+Y33+AB33+AE33+AH33+AK33)</f>
        <v>0</v>
      </c>
    </row>
    <row r="34" spans="1:40" s="3" customFormat="1" ht="25.5" customHeight="1" x14ac:dyDescent="0.35">
      <c r="A34" s="28" t="s">
        <v>50</v>
      </c>
      <c r="B34" s="44"/>
      <c r="C34" s="24"/>
      <c r="D34" s="12"/>
      <c r="E34" s="25"/>
      <c r="F34" s="24"/>
      <c r="G34" s="12"/>
      <c r="H34" s="25"/>
      <c r="I34" s="24"/>
      <c r="J34" s="12"/>
      <c r="K34" s="25"/>
      <c r="L34" s="24"/>
      <c r="M34" s="12"/>
      <c r="N34" s="25"/>
      <c r="O34" s="24"/>
      <c r="P34" s="12"/>
      <c r="Q34" s="25"/>
      <c r="R34" s="24"/>
      <c r="S34" s="12"/>
      <c r="T34" s="25"/>
      <c r="U34" s="24"/>
      <c r="V34" s="12"/>
      <c r="W34" s="25"/>
      <c r="X34" s="24"/>
      <c r="Y34" s="12"/>
      <c r="Z34" s="25"/>
      <c r="AA34" s="24"/>
      <c r="AB34" s="12"/>
      <c r="AC34" s="25"/>
      <c r="AD34" s="24"/>
      <c r="AE34" s="12"/>
      <c r="AF34" s="25"/>
      <c r="AG34" s="24"/>
      <c r="AH34" s="12"/>
      <c r="AI34" s="25"/>
      <c r="AJ34" s="24"/>
      <c r="AK34" s="12"/>
      <c r="AL34" s="25"/>
      <c r="AM34" s="24"/>
      <c r="AN34" s="25"/>
    </row>
    <row r="35" spans="1:40" s="3" customFormat="1" ht="51.75" customHeight="1" thickBot="1" x14ac:dyDescent="0.4">
      <c r="A35" s="72" t="s">
        <v>1</v>
      </c>
      <c r="B35" s="73">
        <f t="shared" si="0"/>
        <v>4</v>
      </c>
      <c r="C35" s="46"/>
      <c r="D35" s="5"/>
      <c r="E35" s="27"/>
      <c r="F35" s="46"/>
      <c r="G35" s="5"/>
      <c r="H35" s="27"/>
      <c r="I35" s="56">
        <v>2.3809523809523808E-2</v>
      </c>
      <c r="J35" s="10"/>
      <c r="K35" s="58"/>
      <c r="L35" s="46"/>
      <c r="M35" s="5"/>
      <c r="N35" s="27"/>
      <c r="O35" s="46"/>
      <c r="P35" s="5"/>
      <c r="Q35" s="27"/>
      <c r="R35" s="56">
        <v>2.3809523809523808E-2</v>
      </c>
      <c r="S35" s="10"/>
      <c r="T35" s="58"/>
      <c r="U35" s="46"/>
      <c r="V35" s="5"/>
      <c r="W35" s="27"/>
      <c r="X35" s="54"/>
      <c r="Y35" s="7"/>
      <c r="Z35" s="55"/>
      <c r="AA35" s="56">
        <v>2.3809523809523808E-2</v>
      </c>
      <c r="AB35" s="10"/>
      <c r="AC35" s="58"/>
      <c r="AD35" s="54"/>
      <c r="AE35" s="7"/>
      <c r="AF35" s="55"/>
      <c r="AG35" s="54"/>
      <c r="AH35" s="7"/>
      <c r="AI35" s="55"/>
      <c r="AJ35" s="56">
        <v>2.3809523809523808E-2</v>
      </c>
      <c r="AK35" s="7"/>
      <c r="AL35" s="55"/>
      <c r="AM35" s="46">
        <f t="shared" ref="AM35" si="13">SUM(C35+F35+I35+L35+O35+R35+U35+X35+AA35+AD35+AG35+AJ35)</f>
        <v>9.5238095238095233E-2</v>
      </c>
      <c r="AN35" s="27">
        <f t="shared" ref="AN35" si="14">SUM(D35+G35+J35+M35+P35+S35+V35+Y35+AB35+AE35+AH35+AK35)</f>
        <v>0</v>
      </c>
    </row>
    <row r="36" spans="1:40" s="3" customFormat="1" ht="32.25" customHeight="1" x14ac:dyDescent="0.35">
      <c r="A36" s="76" t="s">
        <v>0</v>
      </c>
      <c r="B36" s="77"/>
      <c r="C36" s="47">
        <f t="shared" ref="C36:AN36" si="15">+C7+C9+C11+C12+C14+C16+C17+C18+C19+C20+C21+C23+C24+C26+C28+C30+C31+C33+C35</f>
        <v>0.11904761904761904</v>
      </c>
      <c r="D36" s="11">
        <f t="shared" si="15"/>
        <v>0</v>
      </c>
      <c r="E36" s="29"/>
      <c r="F36" s="47">
        <f t="shared" ref="F36:G36" si="16">+F7+F9+F11+F12+F14+F16+F17+F18+F19+F20+F21+F23+F24+F26+F28+F30+F31+F33+F35</f>
        <v>7.1428571428571425E-2</v>
      </c>
      <c r="G36" s="11">
        <f t="shared" si="16"/>
        <v>0</v>
      </c>
      <c r="H36" s="29"/>
      <c r="I36" s="47">
        <f t="shared" ref="I36:J36" si="17">+I7+I9+I11+I12+I14+I16+I17+I18+I19+I20+I21+I23+I24+I26+I28+I30+I31+I33+I35</f>
        <v>7.1428571428571425E-2</v>
      </c>
      <c r="J36" s="11">
        <f t="shared" si="17"/>
        <v>0</v>
      </c>
      <c r="K36" s="29"/>
      <c r="L36" s="47">
        <f t="shared" ref="L36:M36" si="18">+L7+L9+L11+L12+L14+L16+L17+L18+L19+L20+L21+L23+L24+L26+L28+L30+L31+L33+L35</f>
        <v>9.5238095238095233E-2</v>
      </c>
      <c r="M36" s="11">
        <f t="shared" si="18"/>
        <v>0</v>
      </c>
      <c r="N36" s="29"/>
      <c r="O36" s="47">
        <f t="shared" ref="O36:P36" si="19">+O7+O9+O11+O12+O14+O16+O17+O18+O19+O20+O21+O23+O24+O26+O28+O30+O31+O33+O35</f>
        <v>9.5238095238095233E-2</v>
      </c>
      <c r="P36" s="11">
        <f t="shared" si="19"/>
        <v>0</v>
      </c>
      <c r="Q36" s="29"/>
      <c r="R36" s="47">
        <f t="shared" ref="R36:S36" si="20">+R7+R9+R11+R12+R14+R16+R17+R18+R19+R20+R21+R23+R24+R26+R28+R30+R31+R33+R35</f>
        <v>9.5238095238095233E-2</v>
      </c>
      <c r="S36" s="11">
        <f t="shared" si="20"/>
        <v>0</v>
      </c>
      <c r="T36" s="29"/>
      <c r="U36" s="47">
        <f t="shared" ref="U36:V36" si="21">+U7+U9+U11+U12+U14+U16+U17+U18+U19+U20+U21+U23+U24+U26+U28+U30+U31+U33+U35</f>
        <v>7.1428571428571425E-2</v>
      </c>
      <c r="V36" s="11">
        <f t="shared" si="21"/>
        <v>0</v>
      </c>
      <c r="W36" s="29"/>
      <c r="X36" s="47">
        <f t="shared" ref="X36:Y36" si="22">+X7+X9+X11+X12+X14+X16+X17+X18+X19+X20+X21+X23+X24+X26+X28+X30+X31+X33+X35</f>
        <v>7.1428571428571425E-2</v>
      </c>
      <c r="Y36" s="11">
        <f t="shared" si="22"/>
        <v>0</v>
      </c>
      <c r="Z36" s="29"/>
      <c r="AA36" s="47">
        <f t="shared" ref="AA36:AB36" si="23">+AA7+AA9+AA11+AA12+AA14+AA16+AA17+AA18+AA19+AA20+AA21+AA23+AA24+AA26+AA28+AA30+AA31+AA33+AA35</f>
        <v>9.5238095238095233E-2</v>
      </c>
      <c r="AB36" s="11">
        <f t="shared" si="23"/>
        <v>0</v>
      </c>
      <c r="AC36" s="29"/>
      <c r="AD36" s="47">
        <f t="shared" ref="AD36:AE36" si="24">+AD7+AD9+AD11+AD12+AD14+AD16+AD17+AD18+AD19+AD20+AD21+AD23+AD24+AD26+AD28+AD30+AD31+AD33+AD35</f>
        <v>7.1428571428571425E-2</v>
      </c>
      <c r="AE36" s="11">
        <f t="shared" si="24"/>
        <v>0</v>
      </c>
      <c r="AF36" s="29"/>
      <c r="AG36" s="47">
        <f t="shared" ref="AG36:AH36" si="25">+AG7+AG9+AG11+AG12+AG14+AG16+AG17+AG18+AG19+AG20+AG21+AG23+AG24+AG26+AG28+AG30+AG31+AG33+AG35</f>
        <v>4.7619047619047616E-2</v>
      </c>
      <c r="AH36" s="11">
        <f t="shared" si="25"/>
        <v>0</v>
      </c>
      <c r="AI36" s="29"/>
      <c r="AJ36" s="47">
        <f t="shared" ref="AJ36:AK36" si="26">+AJ7+AJ9+AJ11+AJ12+AJ14+AJ16+AJ17+AJ18+AJ19+AJ20+AJ21+AJ23+AJ24+AJ26+AJ28+AJ30+AJ31+AJ33+AJ35</f>
        <v>9.5238095238095233E-2</v>
      </c>
      <c r="AK36" s="11">
        <f t="shared" si="26"/>
        <v>0</v>
      </c>
      <c r="AL36" s="29"/>
      <c r="AM36" s="47">
        <f t="shared" si="15"/>
        <v>1</v>
      </c>
      <c r="AN36" s="29">
        <f t="shared" si="15"/>
        <v>0</v>
      </c>
    </row>
    <row r="37" spans="1:40" ht="32.25" customHeight="1" thickBot="1" x14ac:dyDescent="0.4">
      <c r="A37" s="30" t="s">
        <v>32</v>
      </c>
      <c r="B37" s="61">
        <f>+B7+B9+B11+B12+B14+B16+B17+B18+B19+B20+B21+B23+B24+B26+B28+B30+B31+B33+B35</f>
        <v>42</v>
      </c>
      <c r="C37" s="60">
        <f>+COUNTA(C7,C9,C11,C12,C14,C16,C17,C18,C19,C20,C21,C23,C24,C26,C28,C30,C31,C33,C35)</f>
        <v>5</v>
      </c>
      <c r="D37" s="31">
        <f>+COUNTA(D7,D9,D11,D12,D14,D16,D17,D18,D19,D20,D21,D23,D24,D26,D28,D30,D31,D33,D35)</f>
        <v>0</v>
      </c>
      <c r="E37" s="61"/>
      <c r="F37" s="60">
        <f>+COUNTA(F7,F9,F11,F12,F14,F16,F17,F18,F19,F20,F21,F23,F24,F26,F28,F30,F31,F33,F35)</f>
        <v>3</v>
      </c>
      <c r="G37" s="31">
        <f>+COUNTA(G7,G9,G11,G12,G14,G16,G17,G18,G19,G20,G21,G23,G24,G26,G28,G30,G31,G33,G35)</f>
        <v>0</v>
      </c>
      <c r="H37" s="61"/>
      <c r="I37" s="60">
        <f>+COUNTA(I7,I9,I11,I12,I14,I16,I17,I18,I19,I20,I21,I23,I24,I26,I28,I30,I31,I33,I35)</f>
        <v>3</v>
      </c>
      <c r="J37" s="31">
        <f>+COUNTA(J7,J9,J11,J12,J14,J16,J17,J18,J19,J20,J21,J23,J24,J26,J28,J30,J31,J33,J35)</f>
        <v>0</v>
      </c>
      <c r="K37" s="61"/>
      <c r="L37" s="60">
        <f>+COUNTA(L7,L9,L11,L12,L14,L16,L17,L18,L19,L20,L21,L23,L24,L26,L28,L30,L31,L33,L35)</f>
        <v>4</v>
      </c>
      <c r="M37" s="31">
        <f>+COUNTA(M7,M9,M11,M12,M14,M16,M17,M18,M19,M20,M21,M23,M24,M26,M28,M30,M31,M33,M35)</f>
        <v>0</v>
      </c>
      <c r="N37" s="61"/>
      <c r="O37" s="60">
        <f>+COUNTA(O7,O9,O11,O12,O14,O16,O17,O18,O19,O20,O21,O23,O24,O26,O28,O30,O31,O33,O35)</f>
        <v>4</v>
      </c>
      <c r="P37" s="31">
        <f>+COUNTA(P7,P9,P11,P12,P14,P16,P17,P18,P19,P20,P21,P23,P24,P26,P28,P30,P31,P33,P35)</f>
        <v>0</v>
      </c>
      <c r="Q37" s="61"/>
      <c r="R37" s="60">
        <f>+COUNTA(R7,R9,R11,R12,R14,R16,R17,R18,R19,R20,R21,R23,R24,R26,R28,R30,R31,R33,R35)</f>
        <v>4</v>
      </c>
      <c r="S37" s="31">
        <f>+COUNTA(S7,S9,S11,S12,S14,S16,S17,S18,S19,S20,S21,S23,S24,S26,S28,S30,S31,S33,S35)</f>
        <v>0</v>
      </c>
      <c r="T37" s="61"/>
      <c r="U37" s="60">
        <f>+COUNTA(U7,U9,U11,U12,U14,U16,U17,U18,U19,U20,U21,U23,U24,U26,U28,U30,U31,U33,U35)</f>
        <v>3</v>
      </c>
      <c r="V37" s="31">
        <f>+COUNTA(V7,V9,V11,V12,V14,V16,V17,V18,V19,V20,V21,V23,V24,V26,V28,V30,V31,V33,V35)</f>
        <v>0</v>
      </c>
      <c r="W37" s="61"/>
      <c r="X37" s="60">
        <f>+COUNTA(X7,X9,X11,X12,X14,X16,X17,X18,X19,X20,X21,X23,X24,X26,X28,X30,X31,X33,X35)</f>
        <v>3</v>
      </c>
      <c r="Y37" s="31">
        <f>+COUNTA(Y7,Y9,Y11,Y12,Y14,Y16,Y17,Y18,Y19,Y20,Y21,Y23,Y24,Y26,Y28,Y30,Y31,Y33,Y35)</f>
        <v>0</v>
      </c>
      <c r="Z37" s="61"/>
      <c r="AA37" s="60">
        <f>+COUNTA(AA7,AA9,AA11,AA12,AA14,AA16,AA17,AA18,AA19,AA20,AA21,AA23,AA24,AA26,AA28,AA30,AA31,AA33,AA35)</f>
        <v>4</v>
      </c>
      <c r="AB37" s="31">
        <f>+COUNTA(AB7,AB9,AB11,AB12,AB14,AB16,AB17,AB18,AB19,AB20,AB21,AB23,AB24,AB26,AB28,AB30,AB31,AB33,AB35)</f>
        <v>0</v>
      </c>
      <c r="AC37" s="61"/>
      <c r="AD37" s="60">
        <f>+COUNTA(AD7,AD9,AD11,AD12,AD14,AD16,AD17,AD18,AD19,AD20,AD21,AD23,AD24,AD26,AD28,AD30,AD31,AD33,AD35)</f>
        <v>3</v>
      </c>
      <c r="AE37" s="31">
        <f>+COUNTA(AE7,AE9,AE11,AE12,AE14,AE16,AE17,AE18,AE19,AE20,AE21,AE23,AE24,AE26,AE28,AE30,AE31,AE33,AE35)</f>
        <v>0</v>
      </c>
      <c r="AF37" s="61"/>
      <c r="AG37" s="60">
        <f>+COUNTA(AG7,AG9,AG11,AG12,AG14,AG16,AG17,AG18,AG19,AG20,AG21,AG23,AG24,AG26,AG28,AG30,AG31,AG33,AG35)</f>
        <v>2</v>
      </c>
      <c r="AH37" s="31">
        <f>+COUNTA(AH7,AH9,AH11,AH12,AH14,AH16,AH17,AH18,AH19,AH20,AH21,AH23,AH24,AH26,AH28,AH30,AH31,AH33,AH35)</f>
        <v>0</v>
      </c>
      <c r="AI37" s="61"/>
      <c r="AJ37" s="60">
        <f>+COUNTA(AJ7,AJ9,AJ11,AJ12,AJ14,AJ16,AJ17,AJ18,AJ19,AJ20,AJ21,AJ23,AJ24,AJ26,AJ28,AJ30,AJ31,AJ33,AJ35)</f>
        <v>4</v>
      </c>
      <c r="AK37" s="31">
        <f>+COUNTA(AK7,AK9,AK11,AK12,AK14,AK16,AK17,AK18,AK19,AK20,AK21,AK23,AK24,AK26,AK28,AK30,AK31,AK33,AK35)</f>
        <v>0</v>
      </c>
      <c r="AL37" s="61"/>
      <c r="AM37" s="60">
        <f>+C37+F37+I37+L37+O37+R37+U37+X37+AA37+AD37+AG37+AJ37</f>
        <v>42</v>
      </c>
      <c r="AN37" s="61">
        <f>+D37+G37+J37+M37+P37+S37+V37+Y37+AB37+AE37+AH37+AK37</f>
        <v>0</v>
      </c>
    </row>
    <row r="38" spans="1:40" ht="30" customHeight="1" thickBot="1" x14ac:dyDescent="0.4">
      <c r="A38" s="74" t="s">
        <v>33</v>
      </c>
      <c r="B38" s="75">
        <f>+SUM(C38:AN38)</f>
        <v>42</v>
      </c>
      <c r="C38" s="50">
        <f>SUM(C37+F37+I37)</f>
        <v>11</v>
      </c>
      <c r="D38" s="50"/>
      <c r="E38" s="50"/>
      <c r="F38" s="50"/>
      <c r="G38" s="50"/>
      <c r="H38" s="50"/>
      <c r="I38" s="50"/>
      <c r="J38" s="50"/>
      <c r="K38" s="50"/>
      <c r="L38" s="50">
        <f>SUM(L37+O37+R37)</f>
        <v>12</v>
      </c>
      <c r="M38" s="50"/>
      <c r="N38" s="50"/>
      <c r="O38" s="50"/>
      <c r="P38" s="50"/>
      <c r="Q38" s="50"/>
      <c r="R38" s="50"/>
      <c r="S38" s="50"/>
      <c r="T38" s="50"/>
      <c r="U38" s="50">
        <f>SUM(U37+X37+AA37)</f>
        <v>10</v>
      </c>
      <c r="V38" s="50"/>
      <c r="W38" s="50"/>
      <c r="X38" s="50"/>
      <c r="Y38" s="50"/>
      <c r="Z38" s="50"/>
      <c r="AA38" s="50"/>
      <c r="AB38" s="50"/>
      <c r="AC38" s="50"/>
      <c r="AD38" s="50">
        <f>SUM(AD37+AG37+AJ37)</f>
        <v>9</v>
      </c>
      <c r="AE38" s="50"/>
      <c r="AF38" s="50"/>
      <c r="AG38" s="50"/>
      <c r="AH38" s="50"/>
      <c r="AI38" s="50"/>
      <c r="AJ38" s="50"/>
      <c r="AK38" s="50"/>
      <c r="AL38" s="51"/>
      <c r="AM38" s="80"/>
      <c r="AN38" s="81"/>
    </row>
    <row r="40" spans="1:40" ht="18" customHeight="1" x14ac:dyDescent="0.35">
      <c r="A40" s="14" t="s">
        <v>51</v>
      </c>
      <c r="B40" s="14" t="s">
        <v>52</v>
      </c>
      <c r="C40" s="14" t="s">
        <v>54</v>
      </c>
    </row>
    <row r="41" spans="1:40" ht="18.5" customHeight="1" x14ac:dyDescent="0.35">
      <c r="A41" s="16" t="s">
        <v>40</v>
      </c>
      <c r="B41" s="13">
        <f>+B7</f>
        <v>1</v>
      </c>
      <c r="C41" s="5">
        <f>+AM7</f>
        <v>2.3809523809523808E-2</v>
      </c>
    </row>
    <row r="42" spans="1:40" ht="18" x14ac:dyDescent="0.35">
      <c r="A42" s="16" t="s">
        <v>41</v>
      </c>
      <c r="B42" s="13">
        <f>+B9</f>
        <v>1</v>
      </c>
      <c r="C42" s="5">
        <f>+AM9</f>
        <v>2.3809523809523808E-2</v>
      </c>
    </row>
    <row r="43" spans="1:40" ht="18" x14ac:dyDescent="0.35">
      <c r="A43" s="16" t="s">
        <v>42</v>
      </c>
      <c r="B43" s="13">
        <f>+B11+B12</f>
        <v>5</v>
      </c>
      <c r="C43" s="5">
        <f>+AM11+AM12</f>
        <v>0.11904761904761904</v>
      </c>
    </row>
    <row r="44" spans="1:40" ht="18" x14ac:dyDescent="0.35">
      <c r="A44" s="16" t="s">
        <v>44</v>
      </c>
      <c r="B44" s="13">
        <f>+B14</f>
        <v>1</v>
      </c>
      <c r="C44" s="5">
        <f>+AM14</f>
        <v>2.3809523809523808E-2</v>
      </c>
    </row>
    <row r="45" spans="1:40" ht="18" x14ac:dyDescent="0.35">
      <c r="A45" s="16" t="s">
        <v>43</v>
      </c>
      <c r="B45" s="13">
        <f>+SUM(B16:B21)</f>
        <v>7</v>
      </c>
      <c r="C45" s="5">
        <f>+SUM(AM16:AM21)</f>
        <v>0.16666666666666666</v>
      </c>
    </row>
    <row r="46" spans="1:40" ht="18" x14ac:dyDescent="0.35">
      <c r="A46" s="16" t="s">
        <v>45</v>
      </c>
      <c r="B46" s="13">
        <f>SUM(B23:B24)</f>
        <v>4</v>
      </c>
      <c r="C46" s="5">
        <f>SUM(AM23:AM24)</f>
        <v>9.5238095238095233E-2</v>
      </c>
    </row>
    <row r="47" spans="1:40" ht="18" x14ac:dyDescent="0.35">
      <c r="A47" s="16" t="s">
        <v>46</v>
      </c>
      <c r="B47" s="13">
        <f>+B26</f>
        <v>1</v>
      </c>
      <c r="C47" s="5">
        <f>+AM26</f>
        <v>2.3809523809523808E-2</v>
      </c>
    </row>
    <row r="48" spans="1:40" ht="18" x14ac:dyDescent="0.35">
      <c r="A48" s="16" t="s">
        <v>47</v>
      </c>
      <c r="B48" s="13">
        <f>+B28</f>
        <v>12</v>
      </c>
      <c r="C48" s="5">
        <f>+AM28</f>
        <v>0.2857142857142857</v>
      </c>
    </row>
    <row r="49" spans="1:3" ht="18" x14ac:dyDescent="0.35">
      <c r="A49" s="16" t="s">
        <v>48</v>
      </c>
      <c r="B49" s="13">
        <f>+SUM(B30:B31)</f>
        <v>5</v>
      </c>
      <c r="C49" s="5">
        <f>+SUM(AM30:AM31)</f>
        <v>0.11904761904761904</v>
      </c>
    </row>
    <row r="50" spans="1:3" ht="18" x14ac:dyDescent="0.35">
      <c r="A50" s="16" t="s">
        <v>49</v>
      </c>
      <c r="B50" s="13">
        <f>+B33</f>
        <v>1</v>
      </c>
      <c r="C50" s="5">
        <f>+AM33</f>
        <v>2.3809523809523808E-2</v>
      </c>
    </row>
    <row r="51" spans="1:3" ht="18" x14ac:dyDescent="0.35">
      <c r="A51" s="17" t="s">
        <v>50</v>
      </c>
      <c r="B51" s="13">
        <f>+B35</f>
        <v>4</v>
      </c>
      <c r="C51" s="5">
        <f>+AM35</f>
        <v>9.5238095238095233E-2</v>
      </c>
    </row>
    <row r="52" spans="1:3" ht="18" x14ac:dyDescent="0.35">
      <c r="A52" s="14" t="s">
        <v>53</v>
      </c>
      <c r="B52" s="14">
        <f>SUM(B41:B51)</f>
        <v>42</v>
      </c>
      <c r="C52" s="15">
        <f>SUM(C41:C51)</f>
        <v>1</v>
      </c>
    </row>
  </sheetData>
  <mergeCells count="21">
    <mergeCell ref="AM3:AN4"/>
    <mergeCell ref="C3:AL3"/>
    <mergeCell ref="C38:K38"/>
    <mergeCell ref="L38:T38"/>
    <mergeCell ref="U38:AC38"/>
    <mergeCell ref="AD38:AL38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A1:AN2"/>
    <mergeCell ref="A3:A5"/>
    <mergeCell ref="B3:B5"/>
    <mergeCell ref="C4:E4"/>
    <mergeCell ref="F4:H4"/>
    <mergeCell ref="I4:K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1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 PESV 2024</vt:lpstr>
      <vt:lpstr>'PA PESV 2024'!Área_de_impresión</vt:lpstr>
      <vt:lpstr>'PA PESV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Martin Julian Pedraza Galindo</cp:lastModifiedBy>
  <dcterms:created xsi:type="dcterms:W3CDTF">2023-12-19T14:02:07Z</dcterms:created>
  <dcterms:modified xsi:type="dcterms:W3CDTF">2024-01-30T00:45:09Z</dcterms:modified>
</cp:coreProperties>
</file>